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Amended Report" sheetId="1" state="visible" r:id="rId2"/>
    <sheet name="Table of Contents" sheetId="2" state="visible" r:id="rId3"/>
    <sheet name="Exhibit A" sheetId="3" state="visible" r:id="rId4"/>
    <sheet name="Exhibit B" sheetId="4" state="visible" r:id="rId5"/>
    <sheet name="Exhibit B1" sheetId="5" state="visible" r:id="rId6"/>
    <sheet name="Exhibit B2" sheetId="6" state="visible" r:id="rId7"/>
    <sheet name="Exhibit C" sheetId="7" state="visible" r:id="rId8"/>
    <sheet name="Exhibit C7" sheetId="8" state="visible" r:id="rId9"/>
    <sheet name="Exhibit C8" sheetId="9" state="visible" r:id="rId10"/>
    <sheet name="Exhibit D" sheetId="10" state="visible" r:id="rId11"/>
    <sheet name="Exhibit E" sheetId="11" state="visible" r:id="rId12"/>
    <sheet name="Exhibit F" sheetId="12" state="visible" r:id="rId13"/>
    <sheet name="Exhibit G" sheetId="13" state="visible" r:id="rId14"/>
    <sheet name="Exhibit H" sheetId="14" state="visible" r:id="rId15"/>
  </sheets>
  <definedNames>
    <definedName function="false" hidden="false" localSheetId="2" name="_xlnm.Print_Area" vbProcedure="false">'Exhibit A'!$A$1:$BD$304</definedName>
    <definedName function="false" hidden="false" localSheetId="3" name="_xlnm.Print_Area" vbProcedure="false">'Exhibit B'!$A$1:$BQ$305</definedName>
    <definedName function="false" hidden="false" localSheetId="5" name="_xlnm.Print_Area" vbProcedure="false">'Exhibit B2'!$A$1:$AM$304</definedName>
    <definedName function="false" hidden="false" localSheetId="6" name="_xlnm.Print_Area" vbProcedure="false">'Exhibit C'!$A$1:$BK$304</definedName>
    <definedName function="false" hidden="false" localSheetId="7" name="_xlnm.Print_Area" vbProcedure="false">'Exhibit C7'!$A$1:$AO$304</definedName>
    <definedName function="false" hidden="false" localSheetId="8" name="_xlnm.Print_Area" vbProcedure="false">'Exhibit C8'!$A$1:$AO$304</definedName>
    <definedName function="false" hidden="false" localSheetId="11" name="_xlnm.Print_Area" vbProcedure="false">'Exhibit F'!$A$1:$AO$304</definedName>
    <definedName function="false" hidden="false" localSheetId="12" name="_xlnm.Print_Area" vbProcedure="false">'Exhibit G'!$A$1:$AC$304</definedName>
    <definedName function="false" hidden="false" localSheetId="13" name="_xlnm.Print_Area" vbProcedure="false">'Exhibit H'!$A$1:$W$224</definedName>
    <definedName function="false" hidden="false" name="Print_Area_MI" vbProcedure="false">#REF!</definedName>
    <definedName function="false" hidden="false" name="_Fill" vbProcedure="false">#REF!</definedName>
    <definedName function="false" hidden="false" name="__123Graph_A" vbProcedure="false">#REF!</definedName>
    <definedName function="false" hidden="false" name="__123Graph_B" vbProcedure="false">#REF!</definedName>
    <definedName function="false" hidden="false" name="__123Graph_C" vbProcedure="false">#REF!</definedName>
    <definedName function="false" hidden="false" name="__123Graph_D" vbProcedure="false">#REF!</definedName>
    <definedName function="false" hidden="false" name="__123Graph_E" vbProcedure="false">#REF!</definedName>
    <definedName function="false" hidden="false" name="__123Graph_F" vbProcedure="false">#REF!</definedName>
    <definedName function="false" hidden="false" name="__123Graph_X" vbProcedure="false">#REF!</definedName>
    <definedName function="false" hidden="false" localSheetId="0" name="Print_Area_MI" vbProcedure="false">#REF!</definedName>
    <definedName function="false" hidden="false" localSheetId="0" name="_Fill" vbProcedure="false">'[1]exhibit b1 - city'!#ref!</definedName>
    <definedName function="false" hidden="false" localSheetId="0" name="__123Graph_A" vbProcedure="false">#REF!</definedName>
    <definedName function="false" hidden="false" localSheetId="0" name="__123Graph_B" vbProcedure="false">'[1]exhibit c - city'!#ref!</definedName>
    <definedName function="false" hidden="false" localSheetId="0" name="__123Graph_C" vbProcedure="false">'[1]exhibit c - city'!#ref!</definedName>
    <definedName function="false" hidden="false" localSheetId="0" name="__123Graph_D" vbProcedure="false">'[1]exhibit c - city'!#ref!</definedName>
    <definedName function="false" hidden="false" localSheetId="0" name="__123Graph_E" vbProcedure="false">'[1]exhibit c - city'!#ref!</definedName>
    <definedName function="false" hidden="false" localSheetId="0" name="__123Graph_F" vbProcedure="false">'[1]exhibit c - city'!#ref!</definedName>
    <definedName function="false" hidden="false" localSheetId="0" name="__123Graph_X" vbProcedure="false">'[1]exhibit c - city'!#ref!</definedName>
    <definedName function="false" hidden="false" localSheetId="1" name="Print_Area_MI" vbProcedure="false">#REF!</definedName>
    <definedName function="false" hidden="false" localSheetId="1" name="_Fill" vbProcedure="false">#REF!</definedName>
    <definedName function="false" hidden="false" localSheetId="1" name="__123Graph_A" vbProcedure="false">#REF!</definedName>
    <definedName function="false" hidden="false" localSheetId="1" name="__123Graph_B" vbProcedure="false">#REF!</definedName>
    <definedName function="false" hidden="false" localSheetId="1" name="__123Graph_C" vbProcedure="false">#REF!</definedName>
    <definedName function="false" hidden="false" localSheetId="1" name="__123Graph_D" vbProcedure="false">#REF!</definedName>
    <definedName function="false" hidden="false" localSheetId="1" name="__123Graph_E" vbProcedure="false">#REF!</definedName>
    <definedName function="false" hidden="false" localSheetId="1" name="__123Graph_F" vbProcedure="false">#REF!</definedName>
    <definedName function="false" hidden="false" localSheetId="1" name="__123Graph_X" vbProcedure="false">#REF!</definedName>
    <definedName function="false" hidden="false" localSheetId="2" name="Print_Area_MI" vbProcedure="false">'Exhibit A'!$A$1:$AN$289</definedName>
    <definedName function="false" hidden="false" localSheetId="2" name="_Regression_Int" vbProcedure="false">1</definedName>
    <definedName function="false" hidden="false" localSheetId="4" name="_Fill" vbProcedure="false">'exhibit b1'!#ref!</definedName>
    <definedName function="false" hidden="false" localSheetId="6" name="_Fill" vbProcedure="false">'exhibit c'!#ref!</definedName>
    <definedName function="false" hidden="false" localSheetId="6" name="__123Graph_A" vbProcedure="false">'Exhibit C'!$E$236:$E$289</definedName>
    <definedName function="false" hidden="false" localSheetId="6" name="__123Graph_B" vbProcedure="false">'Exhibit C'!$F$236:$F$289</definedName>
    <definedName function="false" hidden="false" localSheetId="6" name="__123Graph_C" vbProcedure="false">'Exhibit C'!$G$236:$G$289</definedName>
    <definedName function="false" hidden="false" localSheetId="6" name="__123Graph_D" vbProcedure="false">'Exhibit C'!$H$236:$H$289</definedName>
    <definedName function="false" hidden="false" localSheetId="6" name="__123Graph_E" vbProcedure="false">'Exhibit C'!$I$236:$I$289</definedName>
    <definedName function="false" hidden="false" localSheetId="6" name="__123Graph_F" vbProcedure="false">'Exhibit C'!$J$236:$J$289</definedName>
    <definedName function="false" hidden="false" localSheetId="6" name="__123Graph_X" vbProcedure="false">'Exhibit C'!$D$236:$D$289</definedName>
    <definedName function="false" hidden="false" localSheetId="7" name="_Regression_Int" vbProcedure="false">1</definedName>
    <definedName function="false" hidden="false" localSheetId="8" name="Print_Area_MI" vbProcedure="false">'Exhibit C8'!$A$1:$AN$289</definedName>
    <definedName function="false" hidden="false" localSheetId="8" name="_Regression_Int" vbProcedure="false">1</definedName>
    <definedName function="false" hidden="false" localSheetId="9" name="Print_Area_MI" vbProcedure="false">'Exhibit D'!$A$1:$AR$304</definedName>
    <definedName function="false" hidden="false" localSheetId="9" name="_Regression_Int" vbProcedure="false">1</definedName>
    <definedName function="false" hidden="false" localSheetId="9" name="__123Graph_A" vbProcedure="false">'Exhibit D'!$E$9:$E$59</definedName>
    <definedName function="false" hidden="false" localSheetId="9" name="__123Graph_B" vbProcedure="false">'Exhibit D'!$F$9:$F$59</definedName>
    <definedName function="false" hidden="false" localSheetId="9" name="__123Graph_C" vbProcedure="false">'Exhibit D'!$G$9:$G$59</definedName>
    <definedName function="false" hidden="false" localSheetId="9" name="__123Graph_D" vbProcedure="false">'Exhibit D'!$H$9:$H$59</definedName>
    <definedName function="false" hidden="false" localSheetId="9" name="__123Graph_E" vbProcedure="false">'Exhibit D'!$I$9:$I$59</definedName>
    <definedName function="false" hidden="false" localSheetId="9" name="__123Graph_F" vbProcedure="false">'Exhibit D'!$J$9:$J$59</definedName>
    <definedName function="false" hidden="false" localSheetId="9" name="__123Graph_X" vbProcedure="false">'Exhibit D'!$D$9:$D$60</definedName>
    <definedName function="false" hidden="false" localSheetId="10" name="Print_Area_MI" vbProcedure="false">'Exhibit E'!$A$1:$AN$305</definedName>
    <definedName function="false" hidden="false" localSheetId="10" name="_Regression_Int" vbProcedure="false">1</definedName>
    <definedName function="false" hidden="false" localSheetId="11" name="_Regression_Int" vbProcedure="false">1</definedName>
    <definedName function="false" hidden="false" localSheetId="12" name="Print_Area_MI" vbProcedure="false">'Exhibit G'!$A$1:$AC$306</definedName>
    <definedName function="false" hidden="false" localSheetId="12" name="_Regression_Int" vbProcedure="fals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<sst xmlns="http://schemas.openxmlformats.org/spreadsheetml/2006/main" count="4958" uniqueCount="660">
  <si>
    <t xml:space="preserve">Amended September 13, 2019</t>
  </si>
  <si>
    <t xml:space="preserve">COMPARATIVE REPORT OF LOCAL GOVERNMENT</t>
  </si>
  <si>
    <t xml:space="preserve">REVENUES AND EXPENDITURES</t>
  </si>
  <si>
    <t xml:space="preserve">For the Fiscal Year Ended June 30, 2017</t>
  </si>
  <si>
    <r>
      <rPr>
        <sz val="12"/>
        <color rgb="FF000000"/>
        <rFont val="Calibri"/>
        <family val="2"/>
        <charset val="1"/>
      </rPr>
      <t xml:space="preserve">This file reflects amendments to the Comparative Report published on April 27, 2018.  This amended report now contains the data for the following previously missing localities, which were not included in the original report due to their delinquency in submitting their data and audited financial reports in time for our original report issuance: </t>
    </r>
    <r>
      <rPr>
        <b val="true"/>
        <sz val="12"/>
        <color rgb="FF000000"/>
        <rFont val="Calibri"/>
        <family val="2"/>
        <charset val="1"/>
      </rPr>
      <t xml:space="preserve">Cities of Emporia, Hopewell, and Manassas Park.</t>
    </r>
  </si>
  <si>
    <t xml:space="preserve">The original report issued April 27, 2018, can be accessed at the following link.</t>
  </si>
  <si>
    <t xml:space="preserve">http://www.apa.virginia.gov/data/download/local_government/comparative_cost/Cost17.xlsx</t>
  </si>
  <si>
    <t xml:space="preserve">Additional Amendments:</t>
  </si>
  <si>
    <t xml:space="preserve">City of Virginia Beach</t>
  </si>
  <si>
    <t xml:space="preserve">The Auditor of Public Accounts made a material reclassification adjustment to the data for the City of Virginia Beach after the published report dated April 27, 2018, to properly classify capital projects related to the School Board in the Education column, "Application of Funds" of Exhibit D.</t>
  </si>
  <si>
    <t xml:space="preserve">Comparative Report of Local Government Revenues and Expenditures</t>
  </si>
  <si>
    <t xml:space="preserve">Table of Contents</t>
  </si>
  <si>
    <t xml:space="preserve">Year Ended June 30, 2017</t>
  </si>
  <si>
    <t xml:space="preserve">Exhibit </t>
  </si>
  <si>
    <t xml:space="preserve">A</t>
  </si>
  <si>
    <t xml:space="preserve">General Government</t>
  </si>
  <si>
    <t xml:space="preserve">B</t>
  </si>
  <si>
    <t xml:space="preserve">Local Revenue</t>
  </si>
  <si>
    <t xml:space="preserve">B-1</t>
  </si>
  <si>
    <t xml:space="preserve">Inter-Governmental Revenue</t>
  </si>
  <si>
    <t xml:space="preserve">B-2</t>
  </si>
  <si>
    <t xml:space="preserve">Other Local Taxes</t>
  </si>
  <si>
    <t xml:space="preserve">C</t>
  </si>
  <si>
    <t xml:space="preserve">Summary of Maintenance and Operation Expenditures</t>
  </si>
  <si>
    <t xml:space="preserve">C-1</t>
  </si>
  <si>
    <t xml:space="preserve">General Government Administration Expenditures by Activity</t>
  </si>
  <si>
    <t xml:space="preserve">C-2</t>
  </si>
  <si>
    <t xml:space="preserve">Judicial Administration Expenditures by Activity</t>
  </si>
  <si>
    <t xml:space="preserve">C-3</t>
  </si>
  <si>
    <t xml:space="preserve">Public Safety Expenditures by Activity</t>
  </si>
  <si>
    <t xml:space="preserve">C-4</t>
  </si>
  <si>
    <t xml:space="preserve">Public Works Expenditures by Activity</t>
  </si>
  <si>
    <t xml:space="preserve">C-5</t>
  </si>
  <si>
    <t xml:space="preserve">Health and Welfare Expenditures by Activity</t>
  </si>
  <si>
    <t xml:space="preserve">C-6</t>
  </si>
  <si>
    <t xml:space="preserve">Education Expenditures by Activity</t>
  </si>
  <si>
    <t xml:space="preserve">C-7</t>
  </si>
  <si>
    <t xml:space="preserve">Parks, Recreation, and Cultural Expenditures by Activity</t>
  </si>
  <si>
    <t xml:space="preserve">C-8</t>
  </si>
  <si>
    <t xml:space="preserve">Community Development Expenditures by Activity</t>
  </si>
  <si>
    <t xml:space="preserve">D</t>
  </si>
  <si>
    <t xml:space="preserve">Capital Projects for General Government</t>
  </si>
  <si>
    <t xml:space="preserve">E</t>
  </si>
  <si>
    <t xml:space="preserve">Debt Service for General Government</t>
  </si>
  <si>
    <t xml:space="preserve">F</t>
  </si>
  <si>
    <t xml:space="preserve">Summary of Enterprise Activities</t>
  </si>
  <si>
    <t xml:space="preserve">G</t>
  </si>
  <si>
    <t xml:space="preserve">Summary of Outstanding Debt</t>
  </si>
  <si>
    <t xml:space="preserve">H</t>
  </si>
  <si>
    <t xml:space="preserve">Demographic and Tax Data</t>
  </si>
  <si>
    <t xml:space="preserve">Notes to Comparative Report of Local Government Revenues and Expenditures</t>
  </si>
  <si>
    <t xml:space="preserve">G r o s s   D e b t</t>
  </si>
  <si>
    <t xml:space="preserve">COMPARATIVE</t>
  </si>
  <si>
    <t xml:space="preserve">REPORT</t>
  </si>
  <si>
    <t xml:space="preserve">EXHIBIT A</t>
  </si>
  <si>
    <t xml:space="preserve">GENERAL</t>
  </si>
  <si>
    <t xml:space="preserve">GOVERNMENT</t>
  </si>
  <si>
    <t xml:space="preserve">PAGE 1 of 4</t>
  </si>
  <si>
    <t xml:space="preserve">For the Year Ended</t>
  </si>
  <si>
    <t xml:space="preserve">June 30, 2017</t>
  </si>
  <si>
    <t xml:space="preserve">Revenue</t>
  </si>
  <si>
    <t xml:space="preserve">From the Commonwealth</t>
  </si>
  <si>
    <t xml:space="preserve">From the Federal Government</t>
  </si>
  <si>
    <t xml:space="preserve">Expenditures, Transfers and Contributions</t>
  </si>
  <si>
    <t xml:space="preserve">(Exhibit B)</t>
  </si>
  <si>
    <t xml:space="preserve">(Exhibit B-1)</t>
  </si>
  <si>
    <t xml:space="preserve">Maintenance and</t>
  </si>
  <si>
    <t xml:space="preserve">Operation Expenditures (Exhibit C)</t>
  </si>
  <si>
    <t xml:space="preserve">Transfers To</t>
  </si>
  <si>
    <t xml:space="preserve">Federal Pass-Through</t>
  </si>
  <si>
    <t xml:space="preserve">Direct Federal Aid</t>
  </si>
  <si>
    <t xml:space="preserve">General</t>
  </si>
  <si>
    <t xml:space="preserve">Population</t>
  </si>
  <si>
    <t xml:space="preserve">Per</t>
  </si>
  <si>
    <t xml:space="preserve">Percent</t>
  </si>
  <si>
    <t xml:space="preserve">Total</t>
  </si>
  <si>
    <t xml:space="preserve">Non-Revenue</t>
  </si>
  <si>
    <t xml:space="preserve">Transfers from</t>
  </si>
  <si>
    <t xml:space="preserve">Total Amount</t>
  </si>
  <si>
    <t xml:space="preserve">Government</t>
  </si>
  <si>
    <t xml:space="preserve">Enterprise</t>
  </si>
  <si>
    <t xml:space="preserve">No.</t>
  </si>
  <si>
    <t xml:space="preserve">(Note 1-B)</t>
  </si>
  <si>
    <t xml:space="preserve">Locality</t>
  </si>
  <si>
    <t xml:space="preserve">Amount</t>
  </si>
  <si>
    <t xml:space="preserve">Capita</t>
  </si>
  <si>
    <t xml:space="preserve">of Revenue</t>
  </si>
  <si>
    <t xml:space="preserve">Receipts</t>
  </si>
  <si>
    <t xml:space="preserve">Other Funds</t>
  </si>
  <si>
    <t xml:space="preserve">Available</t>
  </si>
  <si>
    <t xml:space="preserve">of Average</t>
  </si>
  <si>
    <t xml:space="preserve">Capital Projects</t>
  </si>
  <si>
    <t xml:space="preserve">Debt Service</t>
  </si>
  <si>
    <t xml:space="preserve">Operations</t>
  </si>
  <si>
    <t xml:space="preserve">City of:</t>
  </si>
  <si>
    <t xml:space="preserve">Alexandria</t>
  </si>
  <si>
    <t xml:space="preserve">#</t>
  </si>
  <si>
    <t xml:space="preserve">Bristol</t>
  </si>
  <si>
    <t xml:space="preserve">Buena Vista</t>
  </si>
  <si>
    <t xml:space="preserve">Charlottesville</t>
  </si>
  <si>
    <t xml:space="preserve">Chesapeake</t>
  </si>
  <si>
    <t xml:space="preserve">Colonial Heights</t>
  </si>
  <si>
    <t xml:space="preserve">Covington</t>
  </si>
  <si>
    <t xml:space="preserve">Danville</t>
  </si>
  <si>
    <t xml:space="preserve">Emporia</t>
  </si>
  <si>
    <t xml:space="preserve">Fairfax</t>
  </si>
  <si>
    <t xml:space="preserve">Falls Church</t>
  </si>
  <si>
    <t xml:space="preserve">Franklin</t>
  </si>
  <si>
    <t xml:space="preserve">Fredericksburg</t>
  </si>
  <si>
    <t xml:space="preserve">Galax</t>
  </si>
  <si>
    <t xml:space="preserve">Hampton</t>
  </si>
  <si>
    <t xml:space="preserve">Harrisonburg</t>
  </si>
  <si>
    <t xml:space="preserve">Hopewell</t>
  </si>
  <si>
    <t xml:space="preserve">Lexington</t>
  </si>
  <si>
    <t xml:space="preserve">Lynchburg</t>
  </si>
  <si>
    <t xml:space="preserve">Manassas</t>
  </si>
  <si>
    <t xml:space="preserve">Manassas Park</t>
  </si>
  <si>
    <t xml:space="preserve">Martinsville</t>
  </si>
  <si>
    <t xml:space="preserve">Newport News</t>
  </si>
  <si>
    <t xml:space="preserve">Norfolk</t>
  </si>
  <si>
    <t xml:space="preserve">Norton</t>
  </si>
  <si>
    <t xml:space="preserve">Petersburg</t>
  </si>
  <si>
    <t xml:space="preserve">Poquoson</t>
  </si>
  <si>
    <t xml:space="preserve">Portsmouth</t>
  </si>
  <si>
    <t xml:space="preserve">Radford</t>
  </si>
  <si>
    <t xml:space="preserve">Richmond</t>
  </si>
  <si>
    <t xml:space="preserve">Roanoke</t>
  </si>
  <si>
    <t xml:space="preserve">Salem</t>
  </si>
  <si>
    <t xml:space="preserve">Staunton</t>
  </si>
  <si>
    <t xml:space="preserve">Suffolk</t>
  </si>
  <si>
    <t xml:space="preserve">Virginia Beach</t>
  </si>
  <si>
    <t xml:space="preserve">Waynesboro</t>
  </si>
  <si>
    <t xml:space="preserve">Williamsburg</t>
  </si>
  <si>
    <t xml:space="preserve">Winchester</t>
  </si>
  <si>
    <t xml:space="preserve">NOTE:</t>
  </si>
  <si>
    <t xml:space="preserve">Localities highlighted (#) in this exhibit were delinquent in submitting the comparative report transmittal data and/or their audited financial reports to the Auditor of Public Accounts.  Section 15.2-2510, Code of Virginia, requires such information be filed by November 30 each year. See note #3 for further detail.</t>
  </si>
  <si>
    <t xml:space="preserve">PAGE 2 of 4</t>
  </si>
  <si>
    <t xml:space="preserve">County of:</t>
  </si>
  <si>
    <t xml:space="preserve">Accomack</t>
  </si>
  <si>
    <t xml:space="preserve">Albemarle</t>
  </si>
  <si>
    <t xml:space="preserve">Alleghany</t>
  </si>
  <si>
    <t xml:space="preserve">Amelia</t>
  </si>
  <si>
    <t xml:space="preserve">Amherst</t>
  </si>
  <si>
    <t xml:space="preserve">Appomattox</t>
  </si>
  <si>
    <t xml:space="preserve">Arlington</t>
  </si>
  <si>
    <t xml:space="preserve">Augusta</t>
  </si>
  <si>
    <t xml:space="preserve">Bath</t>
  </si>
  <si>
    <t xml:space="preserve">Bedford</t>
  </si>
  <si>
    <t xml:space="preserve">Bland</t>
  </si>
  <si>
    <t xml:space="preserve">Botetourt</t>
  </si>
  <si>
    <t xml:space="preserve">Brunswick</t>
  </si>
  <si>
    <t xml:space="preserve">Buchanan</t>
  </si>
  <si>
    <t xml:space="preserve">Buckingham</t>
  </si>
  <si>
    <t xml:space="preserve">Campbell</t>
  </si>
  <si>
    <t xml:space="preserve">Caroline</t>
  </si>
  <si>
    <t xml:space="preserve">Carroll</t>
  </si>
  <si>
    <t xml:space="preserve">Charles City</t>
  </si>
  <si>
    <t xml:space="preserve">Charlotte</t>
  </si>
  <si>
    <t xml:space="preserve">Chesterfield</t>
  </si>
  <si>
    <t xml:space="preserve">Clarke</t>
  </si>
  <si>
    <t xml:space="preserve">Craig</t>
  </si>
  <si>
    <t xml:space="preserve">Culpeper</t>
  </si>
  <si>
    <t xml:space="preserve">Cumberland</t>
  </si>
  <si>
    <t xml:space="preserve">Dickenson</t>
  </si>
  <si>
    <t xml:space="preserve">Dinwiddie</t>
  </si>
  <si>
    <t xml:space="preserve">Essex</t>
  </si>
  <si>
    <t xml:space="preserve">Fauquier</t>
  </si>
  <si>
    <t xml:space="preserve">Floyd</t>
  </si>
  <si>
    <t xml:space="preserve">Fluvanna</t>
  </si>
  <si>
    <t xml:space="preserve">Frederick</t>
  </si>
  <si>
    <t xml:space="preserve">Giles</t>
  </si>
  <si>
    <t xml:space="preserve">Gloucester</t>
  </si>
  <si>
    <t xml:space="preserve">Goochland</t>
  </si>
  <si>
    <t xml:space="preserve">Grayson</t>
  </si>
  <si>
    <t xml:space="preserve">Greene</t>
  </si>
  <si>
    <t xml:space="preserve">Greensville</t>
  </si>
  <si>
    <t xml:space="preserve">Halifax</t>
  </si>
  <si>
    <t xml:space="preserve">Hanover</t>
  </si>
  <si>
    <t xml:space="preserve">Henrico</t>
  </si>
  <si>
    <t xml:space="preserve">Henry</t>
  </si>
  <si>
    <t xml:space="preserve">Highland</t>
  </si>
  <si>
    <t xml:space="preserve">Isle of Wight</t>
  </si>
  <si>
    <t xml:space="preserve">James City</t>
  </si>
  <si>
    <t xml:space="preserve">King &amp; Queen</t>
  </si>
  <si>
    <t xml:space="preserve">King George</t>
  </si>
  <si>
    <t xml:space="preserve">King William</t>
  </si>
  <si>
    <t xml:space="preserve">PAGE 3 of 4</t>
  </si>
  <si>
    <t xml:space="preserve">Lancaster</t>
  </si>
  <si>
    <t xml:space="preserve">Lee</t>
  </si>
  <si>
    <t xml:space="preserve">Loudoun</t>
  </si>
  <si>
    <t xml:space="preserve">Louisa</t>
  </si>
  <si>
    <t xml:space="preserve">Lunenburg</t>
  </si>
  <si>
    <t xml:space="preserve">Madison</t>
  </si>
  <si>
    <t xml:space="preserve">Mathews</t>
  </si>
  <si>
    <t xml:space="preserve">Mecklenburg</t>
  </si>
  <si>
    <t xml:space="preserve">Middlesex</t>
  </si>
  <si>
    <t xml:space="preserve">Montgomery</t>
  </si>
  <si>
    <t xml:space="preserve">Nelson</t>
  </si>
  <si>
    <t xml:space="preserve">New Kent</t>
  </si>
  <si>
    <t xml:space="preserve">Northampton</t>
  </si>
  <si>
    <t xml:space="preserve">Northumberland</t>
  </si>
  <si>
    <t xml:space="preserve">Nottoway</t>
  </si>
  <si>
    <t xml:space="preserve">Orange</t>
  </si>
  <si>
    <t xml:space="preserve">Page</t>
  </si>
  <si>
    <t xml:space="preserve">Patrick</t>
  </si>
  <si>
    <t xml:space="preserve">Pittsylvania</t>
  </si>
  <si>
    <t xml:space="preserve">Powhatan</t>
  </si>
  <si>
    <t xml:space="preserve">Prince Edward</t>
  </si>
  <si>
    <t xml:space="preserve">Prince George</t>
  </si>
  <si>
    <t xml:space="preserve">Prince William</t>
  </si>
  <si>
    <t xml:space="preserve">Pulaski</t>
  </si>
  <si>
    <t xml:space="preserve">Rappahannock</t>
  </si>
  <si>
    <t xml:space="preserve">Rockbridge</t>
  </si>
  <si>
    <t xml:space="preserve">Rockingham</t>
  </si>
  <si>
    <t xml:space="preserve">Russell</t>
  </si>
  <si>
    <t xml:space="preserve">Scott</t>
  </si>
  <si>
    <t xml:space="preserve">Shenandoah</t>
  </si>
  <si>
    <t xml:space="preserve">Smyth</t>
  </si>
  <si>
    <t xml:space="preserve">Southampton</t>
  </si>
  <si>
    <t xml:space="preserve">Spotsylvania</t>
  </si>
  <si>
    <t xml:space="preserve">Stafford</t>
  </si>
  <si>
    <t xml:space="preserve">Surry</t>
  </si>
  <si>
    <t xml:space="preserve">Sussex</t>
  </si>
  <si>
    <t xml:space="preserve">Tazewell</t>
  </si>
  <si>
    <t xml:space="preserve">Warren</t>
  </si>
  <si>
    <t xml:space="preserve">Washington</t>
  </si>
  <si>
    <t xml:space="preserve">Westmoreland</t>
  </si>
  <si>
    <t xml:space="preserve">Wise</t>
  </si>
  <si>
    <t xml:space="preserve">Wythe</t>
  </si>
  <si>
    <t xml:space="preserve">York</t>
  </si>
  <si>
    <t xml:space="preserve">PAGE 4 of 4</t>
  </si>
  <si>
    <t xml:space="preserve">Town of:</t>
  </si>
  <si>
    <t xml:space="preserve">Abingdon</t>
  </si>
  <si>
    <t xml:space="preserve">Ashland</t>
  </si>
  <si>
    <t xml:space="preserve">Berryville</t>
  </si>
  <si>
    <t xml:space="preserve">Big Stone Gap</t>
  </si>
  <si>
    <t xml:space="preserve">Blacksburg</t>
  </si>
  <si>
    <t xml:space="preserve">Blackstone</t>
  </si>
  <si>
    <t xml:space="preserve">Bluefield</t>
  </si>
  <si>
    <t xml:space="preserve">Bridgewater</t>
  </si>
  <si>
    <t xml:space="preserve">Broadway</t>
  </si>
  <si>
    <t xml:space="preserve">Christiansburg</t>
  </si>
  <si>
    <t xml:space="preserve">Clifton Forge</t>
  </si>
  <si>
    <t xml:space="preserve">Colonial Beach</t>
  </si>
  <si>
    <t xml:space="preserve">Dumfries</t>
  </si>
  <si>
    <t xml:space="preserve">Farmville</t>
  </si>
  <si>
    <t xml:space="preserve">Front Royal</t>
  </si>
  <si>
    <t xml:space="preserve">Herndon</t>
  </si>
  <si>
    <t xml:space="preserve">Leesburg</t>
  </si>
  <si>
    <t xml:space="preserve">Luray</t>
  </si>
  <si>
    <t xml:space="preserve">Marion</t>
  </si>
  <si>
    <t xml:space="preserve">Purcellville</t>
  </si>
  <si>
    <t xml:space="preserve">Richlands</t>
  </si>
  <si>
    <t xml:space="preserve">Rocky Mount</t>
  </si>
  <si>
    <t xml:space="preserve">Smithfield</t>
  </si>
  <si>
    <t xml:space="preserve">South Boston</t>
  </si>
  <si>
    <t xml:space="preserve">South Hill</t>
  </si>
  <si>
    <t xml:space="preserve">Strasburg</t>
  </si>
  <si>
    <t xml:space="preserve">Vienna</t>
  </si>
  <si>
    <t xml:space="preserve">Vinton</t>
  </si>
  <si>
    <t xml:space="preserve">Warrenton</t>
  </si>
  <si>
    <t xml:space="preserve">West Point</t>
  </si>
  <si>
    <t xml:space="preserve">Woodstock</t>
  </si>
  <si>
    <t xml:space="preserve">Wytheville</t>
  </si>
  <si>
    <t xml:space="preserve">Grand Total</t>
  </si>
  <si>
    <t xml:space="preserve">Note: For detailed explanation of information in this section, please see the Notes starting on page 167 of this report, located in the "2017 Footnotes.docx" electronic file.</t>
  </si>
  <si>
    <t xml:space="preserve">EXHIBIT B</t>
  </si>
  <si>
    <t xml:space="preserve">LOCAL</t>
  </si>
  <si>
    <t xml:space="preserve">REVENUE</t>
  </si>
  <si>
    <t xml:space="preserve">Permits, Privilege Fees, and</t>
  </si>
  <si>
    <t xml:space="preserve">    General Property Taxes</t>
  </si>
  <si>
    <t xml:space="preserve">    Other Local Taxes (Exhibit B-2)</t>
  </si>
  <si>
    <t xml:space="preserve">Regulatory Licenses</t>
  </si>
  <si>
    <t xml:space="preserve">Fines and Forfeitures</t>
  </si>
  <si>
    <t xml:space="preserve">Charges for Services</t>
  </si>
  <si>
    <t xml:space="preserve">Revenue from Use of Money and Property</t>
  </si>
  <si>
    <t xml:space="preserve">Miscellaneous</t>
  </si>
  <si>
    <t xml:space="preserve">Public</t>
  </si>
  <si>
    <t xml:space="preserve">Personal Property</t>
  </si>
  <si>
    <t xml:space="preserve">Machinery</t>
  </si>
  <si>
    <t xml:space="preserve">Rental</t>
  </si>
  <si>
    <t xml:space="preserve">Real</t>
  </si>
  <si>
    <t xml:space="preserve">Service</t>
  </si>
  <si>
    <t xml:space="preserve">and</t>
  </si>
  <si>
    <t xml:space="preserve">Merchants'</t>
  </si>
  <si>
    <t xml:space="preserve">Percent of</t>
  </si>
  <si>
    <t xml:space="preserve">and Sale of</t>
  </si>
  <si>
    <t xml:space="preserve">Total Local</t>
  </si>
  <si>
    <t xml:space="preserve">Property</t>
  </si>
  <si>
    <t xml:space="preserve">Corporations</t>
  </si>
  <si>
    <t xml:space="preserve">Mobile Home</t>
  </si>
  <si>
    <t xml:space="preserve">Tools</t>
  </si>
  <si>
    <t xml:space="preserve">Capital</t>
  </si>
  <si>
    <t xml:space="preserve">Penalties</t>
  </si>
  <si>
    <t xml:space="preserve">Interest</t>
  </si>
  <si>
    <t xml:space="preserve">12</t>
  </si>
  <si>
    <t xml:space="preserve">13</t>
  </si>
  <si>
    <t xml:space="preserve">14</t>
  </si>
  <si>
    <t xml:space="preserve">15</t>
  </si>
  <si>
    <t xml:space="preserve">16</t>
  </si>
  <si>
    <t xml:space="preserve">17</t>
  </si>
  <si>
    <t xml:space="preserve">18</t>
  </si>
  <si>
    <t xml:space="preserve">19</t>
  </si>
  <si>
    <t xml:space="preserve">COMPARATIVE REPORT</t>
  </si>
  <si>
    <t xml:space="preserve">EXHIBIT B-1</t>
  </si>
  <si>
    <t xml:space="preserve">INTER-GOVERNMENTAL REVENUE</t>
  </si>
  <si>
    <t xml:space="preserve">For the Year Ended June 30, 2017</t>
  </si>
  <si>
    <t xml:space="preserve">Memo Only</t>
  </si>
  <si>
    <t xml:space="preserve">Expenditures Made on Behalf</t>
  </si>
  <si>
    <t xml:space="preserve">of the Local Government</t>
  </si>
  <si>
    <t xml:space="preserve">Payments</t>
  </si>
  <si>
    <t xml:space="preserve">Non-</t>
  </si>
  <si>
    <t xml:space="preserve">Shared</t>
  </si>
  <si>
    <t xml:space="preserve">in Lieu</t>
  </si>
  <si>
    <t xml:space="preserve">Categorical</t>
  </si>
  <si>
    <t xml:space="preserve">Expenses</t>
  </si>
  <si>
    <t xml:space="preserve">of Taxes</t>
  </si>
  <si>
    <t xml:space="preserve">State Aid</t>
  </si>
  <si>
    <t xml:space="preserve">(Categorical)</t>
  </si>
  <si>
    <t xml:space="preserve">Federal Aid</t>
  </si>
  <si>
    <t xml:space="preserve">State</t>
  </si>
  <si>
    <t xml:space="preserve">Federal</t>
  </si>
  <si>
    <t xml:space="preserve">22</t>
  </si>
  <si>
    <t xml:space="preserve">23</t>
  </si>
  <si>
    <t xml:space="preserve">24</t>
  </si>
  <si>
    <t xml:space="preserve">25</t>
  </si>
  <si>
    <t xml:space="preserve">           EXHIBIT B-2</t>
  </si>
  <si>
    <t xml:space="preserve">             PAGE 1 of 4</t>
  </si>
  <si>
    <t xml:space="preserve">Local Sales</t>
  </si>
  <si>
    <t xml:space="preserve">Consumer</t>
  </si>
  <si>
    <t xml:space="preserve">Business</t>
  </si>
  <si>
    <t xml:space="preserve">Franchise</t>
  </si>
  <si>
    <t xml:space="preserve">Motor Vehicle</t>
  </si>
  <si>
    <t xml:space="preserve">Bank</t>
  </si>
  <si>
    <t xml:space="preserve">Recordation</t>
  </si>
  <si>
    <t xml:space="preserve">Hotel and Motel</t>
  </si>
  <si>
    <t xml:space="preserve">Restaurant</t>
  </si>
  <si>
    <t xml:space="preserve">Coal, Oil,</t>
  </si>
  <si>
    <t xml:space="preserve">Other</t>
  </si>
  <si>
    <t xml:space="preserve">and Use Taxes</t>
  </si>
  <si>
    <t xml:space="preserve">Utility Taxes</t>
  </si>
  <si>
    <t xml:space="preserve">License Taxes</t>
  </si>
  <si>
    <t xml:space="preserve">Stock Taxes</t>
  </si>
  <si>
    <t xml:space="preserve">and Will Taxes</t>
  </si>
  <si>
    <t xml:space="preserve">Tobacco Taxes</t>
  </si>
  <si>
    <t xml:space="preserve">Admission Taxes</t>
  </si>
  <si>
    <t xml:space="preserve">Room Taxes</t>
  </si>
  <si>
    <t xml:space="preserve">Food Taxes</t>
  </si>
  <si>
    <t xml:space="preserve">and Gas Taxes</t>
  </si>
  <si>
    <t xml:space="preserve">Local Taxes</t>
  </si>
  <si>
    <t xml:space="preserve">28</t>
  </si>
  <si>
    <t xml:space="preserve">29</t>
  </si>
  <si>
    <t xml:space="preserve">             PAGE 2 of 4</t>
  </si>
  <si>
    <t xml:space="preserve">30</t>
  </si>
  <si>
    <t xml:space="preserve">31</t>
  </si>
  <si>
    <t xml:space="preserve">             PAGE 3 of 4</t>
  </si>
  <si>
    <t xml:space="preserve">32</t>
  </si>
  <si>
    <t xml:space="preserve">33</t>
  </si>
  <si>
    <t xml:space="preserve">             PAGE 4 of 4</t>
  </si>
  <si>
    <t xml:space="preserve">34</t>
  </si>
  <si>
    <t xml:space="preserve">35</t>
  </si>
  <si>
    <t xml:space="preserve">EXHIBIT C</t>
  </si>
  <si>
    <t xml:space="preserve">SUMMARY OF MAINTENANCE</t>
  </si>
  <si>
    <t xml:space="preserve">AND OPERATIONS EXPENDITURES</t>
  </si>
  <si>
    <t xml:space="preserve">BY</t>
  </si>
  <si>
    <t xml:space="preserve">FUNCTION</t>
  </si>
  <si>
    <t xml:space="preserve">Administration (Exhibit C-1)</t>
  </si>
  <si>
    <t xml:space="preserve">Judicial Administration (Exhibit C-2)</t>
  </si>
  <si>
    <t xml:space="preserve">Public Safety (Exhibit C-3)</t>
  </si>
  <si>
    <t xml:space="preserve">Public Works (Exhibit C-4)</t>
  </si>
  <si>
    <t xml:space="preserve">Health and Welfare (Exhibit C-5)</t>
  </si>
  <si>
    <t xml:space="preserve">Education (Exhibit C-6)</t>
  </si>
  <si>
    <t xml:space="preserve">Parks, Recreation, and Cultural (Exhibit C-7)</t>
  </si>
  <si>
    <t xml:space="preserve">Community Development (Exhibit C-8)</t>
  </si>
  <si>
    <t xml:space="preserve">Nondepartmental</t>
  </si>
  <si>
    <t xml:space="preserve">Health</t>
  </si>
  <si>
    <t xml:space="preserve">Parks,</t>
  </si>
  <si>
    <t xml:space="preserve">of</t>
  </si>
  <si>
    <t xml:space="preserve">Govenrment</t>
  </si>
  <si>
    <t xml:space="preserve">Judicial</t>
  </si>
  <si>
    <t xml:space="preserve">Recreation,</t>
  </si>
  <si>
    <t xml:space="preserve">Community</t>
  </si>
  <si>
    <t xml:space="preserve">Average</t>
  </si>
  <si>
    <t xml:space="preserve">Expenditures</t>
  </si>
  <si>
    <t xml:space="preserve">Administration</t>
  </si>
  <si>
    <t xml:space="preserve">Safety</t>
  </si>
  <si>
    <t xml:space="preserve">Works</t>
  </si>
  <si>
    <t xml:space="preserve">Welfare</t>
  </si>
  <si>
    <t xml:space="preserve">Education</t>
  </si>
  <si>
    <t xml:space="preserve">and Cultural</t>
  </si>
  <si>
    <t xml:space="preserve">Development</t>
  </si>
  <si>
    <t xml:space="preserve">*</t>
  </si>
  <si>
    <t xml:space="preserve">38</t>
  </si>
  <si>
    <t xml:space="preserve">39</t>
  </si>
  <si>
    <t xml:space="preserve">40</t>
  </si>
  <si>
    <t xml:space="preserve">41</t>
  </si>
  <si>
    <t xml:space="preserve">42</t>
  </si>
  <si>
    <t xml:space="preserve">43</t>
  </si>
  <si>
    <t xml:space="preserve">44</t>
  </si>
  <si>
    <t xml:space="preserve">45</t>
  </si>
  <si>
    <t xml:space="preserve">EXHIBIT C-7</t>
  </si>
  <si>
    <t xml:space="preserve">PARKS, RECREATION AND CULTURAL</t>
  </si>
  <si>
    <t xml:space="preserve">EXPENDITURES BY ACTIVITY</t>
  </si>
  <si>
    <t xml:space="preserve">Source of Funds for Expenditures</t>
  </si>
  <si>
    <t xml:space="preserve">Federal Categorical</t>
  </si>
  <si>
    <t xml:space="preserve">Parks and Recreation</t>
  </si>
  <si>
    <t xml:space="preserve">Cultural Enrichment</t>
  </si>
  <si>
    <t xml:space="preserve">Public Libraries</t>
  </si>
  <si>
    <t xml:space="preserve">Commonwealth Categorical Aid</t>
  </si>
  <si>
    <t xml:space="preserve">Local Charges</t>
  </si>
  <si>
    <t xml:space="preserve">Parks and</t>
  </si>
  <si>
    <t xml:space="preserve">Cultural</t>
  </si>
  <si>
    <t xml:space="preserve">Per Capita</t>
  </si>
  <si>
    <t xml:space="preserve">for Services</t>
  </si>
  <si>
    <t xml:space="preserve">Recreation</t>
  </si>
  <si>
    <t xml:space="preserve">Enrichment</t>
  </si>
  <si>
    <t xml:space="preserve">Libraries</t>
  </si>
  <si>
    <t xml:space="preserve">108</t>
  </si>
  <si>
    <t xml:space="preserve">109</t>
  </si>
  <si>
    <t xml:space="preserve">110</t>
  </si>
  <si>
    <t xml:space="preserve">111</t>
  </si>
  <si>
    <t xml:space="preserve">112</t>
  </si>
  <si>
    <t xml:space="preserve">113</t>
  </si>
  <si>
    <t xml:space="preserve">114</t>
  </si>
  <si>
    <t xml:space="preserve">115</t>
  </si>
  <si>
    <t xml:space="preserve">EXHIBIT C-8</t>
  </si>
  <si>
    <t xml:space="preserve">COMMUNITY DEVELOPMENT</t>
  </si>
  <si>
    <t xml:space="preserve">Sources of Funds for Expenditures</t>
  </si>
  <si>
    <t xml:space="preserve">Planning and</t>
  </si>
  <si>
    <t xml:space="preserve">Community Development</t>
  </si>
  <si>
    <t xml:space="preserve">Environmental Management</t>
  </si>
  <si>
    <t xml:space="preserve">Cooperative Extension Program</t>
  </si>
  <si>
    <t xml:space="preserve">Cooperative</t>
  </si>
  <si>
    <t xml:space="preserve">Environmental</t>
  </si>
  <si>
    <t xml:space="preserve">Extension</t>
  </si>
  <si>
    <t xml:space="preserve">for Service</t>
  </si>
  <si>
    <t xml:space="preserve">Management</t>
  </si>
  <si>
    <t xml:space="preserve">Programs</t>
  </si>
  <si>
    <t xml:space="preserve">118</t>
  </si>
  <si>
    <t xml:space="preserve">119</t>
  </si>
  <si>
    <t xml:space="preserve">120</t>
  </si>
  <si>
    <t xml:space="preserve">121</t>
  </si>
  <si>
    <t xml:space="preserve">122</t>
  </si>
  <si>
    <t xml:space="preserve">123</t>
  </si>
  <si>
    <r>
      <rPr>
        <sz val="9"/>
        <rFont val="Calibri"/>
        <family val="2"/>
        <charset val="1"/>
      </rPr>
      <t xml:space="preserve">*</t>
    </r>
    <r>
      <rPr>
        <sz val="8"/>
        <rFont val="Calibri"/>
        <family val="2"/>
        <charset val="1"/>
      </rPr>
      <t xml:space="preserve"> For certain activities, in which the majority of localities have no expenditures, average per capita is a computation that uses total population of only those localities with expenditures in the activity.</t>
    </r>
  </si>
  <si>
    <t xml:space="preserve">124</t>
  </si>
  <si>
    <t xml:space="preserve">125</t>
  </si>
  <si>
    <t xml:space="preserve">EXHIBIT D</t>
  </si>
  <si>
    <t xml:space="preserve">CAPITAL PROJECTS FOR</t>
  </si>
  <si>
    <t xml:space="preserve">GENERAL GOVERNMENT</t>
  </si>
  <si>
    <t xml:space="preserve">S o u r c e s   o f   F u n d s</t>
  </si>
  <si>
    <t xml:space="preserve">A p p l i c a t i o n   o f   F u n d s</t>
  </si>
  <si>
    <t xml:space="preserve">Expenditures Made  on Behalf</t>
  </si>
  <si>
    <t xml:space="preserve">Transfers</t>
  </si>
  <si>
    <t xml:space="preserve">From General</t>
  </si>
  <si>
    <t xml:space="preserve">From Other</t>
  </si>
  <si>
    <t xml:space="preserve">Streets, Roads,</t>
  </si>
  <si>
    <t xml:space="preserve">Other General</t>
  </si>
  <si>
    <t xml:space="preserve">Transfers to</t>
  </si>
  <si>
    <t xml:space="preserve">to Other</t>
  </si>
  <si>
    <t xml:space="preserve">State Grants</t>
  </si>
  <si>
    <t xml:space="preserve">Federal Grants</t>
  </si>
  <si>
    <t xml:space="preserve">Debt Proceeds</t>
  </si>
  <si>
    <t xml:space="preserve">Interest Income</t>
  </si>
  <si>
    <t xml:space="preserve">Sale of Property</t>
  </si>
  <si>
    <t xml:space="preserve">Governments</t>
  </si>
  <si>
    <t xml:space="preserve">Sources</t>
  </si>
  <si>
    <t xml:space="preserve">and Bridges</t>
  </si>
  <si>
    <t xml:space="preserve">Non-Designated</t>
  </si>
  <si>
    <t xml:space="preserve">Applications</t>
  </si>
  <si>
    <t xml:space="preserve">State/Federal</t>
  </si>
  <si>
    <t xml:space="preserve">128</t>
  </si>
  <si>
    <t xml:space="preserve">129</t>
  </si>
  <si>
    <t xml:space="preserve">Memo only</t>
  </si>
  <si>
    <t xml:space="preserve">130</t>
  </si>
  <si>
    <t xml:space="preserve">131</t>
  </si>
  <si>
    <t xml:space="preserve">132</t>
  </si>
  <si>
    <t xml:space="preserve">133</t>
  </si>
  <si>
    <t xml:space="preserve">134</t>
  </si>
  <si>
    <t xml:space="preserve">135</t>
  </si>
  <si>
    <t xml:space="preserve">EXHIBIT E</t>
  </si>
  <si>
    <t xml:space="preserve">DEBT SERVICE FOR</t>
  </si>
  <si>
    <t xml:space="preserve">PAGE 1 OF 4</t>
  </si>
  <si>
    <t xml:space="preserve">Application  of  Funds</t>
  </si>
  <si>
    <t xml:space="preserve">Sources of Funds</t>
  </si>
  <si>
    <t xml:space="preserve">Redemption of Debt</t>
  </si>
  <si>
    <t xml:space="preserve">Debt Interest Costs</t>
  </si>
  <si>
    <t xml:space="preserve">Transfers From</t>
  </si>
  <si>
    <t xml:space="preserve">Direct Sources</t>
  </si>
  <si>
    <t xml:space="preserve">138</t>
  </si>
  <si>
    <t xml:space="preserve">139</t>
  </si>
  <si>
    <t xml:space="preserve">PAGE 2 OF 4</t>
  </si>
  <si>
    <t xml:space="preserve">140</t>
  </si>
  <si>
    <t xml:space="preserve">141</t>
  </si>
  <si>
    <t xml:space="preserve">PAGE 3 OF 4</t>
  </si>
  <si>
    <t xml:space="preserve">142</t>
  </si>
  <si>
    <t xml:space="preserve">143</t>
  </si>
  <si>
    <t xml:space="preserve">PAGE 4 OF 4</t>
  </si>
  <si>
    <t xml:space="preserve">144</t>
  </si>
  <si>
    <t xml:space="preserve">145</t>
  </si>
  <si>
    <t xml:space="preserve"> REPORT</t>
  </si>
  <si>
    <t xml:space="preserve">EXHIBIT F</t>
  </si>
  <si>
    <t xml:space="preserve">SUMMARY OF</t>
  </si>
  <si>
    <t xml:space="preserve"> ENTERPRISE ACTIVITIES</t>
  </si>
  <si>
    <t xml:space="preserve">Revenues From Direct Charges and Contributions</t>
  </si>
  <si>
    <t xml:space="preserve">Local Government Enterprise Expenses</t>
  </si>
  <si>
    <t xml:space="preserve">Payments to Other Local</t>
  </si>
  <si>
    <t xml:space="preserve">Payments To</t>
  </si>
  <si>
    <t xml:space="preserve">Contributions/Payments</t>
  </si>
  <si>
    <t xml:space="preserve">Governments for Enterprise Activities</t>
  </si>
  <si>
    <t xml:space="preserve">Enterprise Type Authorities</t>
  </si>
  <si>
    <t xml:space="preserve">in Support of Operating Expenditures</t>
  </si>
  <si>
    <t xml:space="preserve">Net Transfers</t>
  </si>
  <si>
    <t xml:space="preserve">From the</t>
  </si>
  <si>
    <t xml:space="preserve">General Operating</t>
  </si>
  <si>
    <t xml:space="preserve">(To) From General</t>
  </si>
  <si>
    <t xml:space="preserve">From Other Local</t>
  </si>
  <si>
    <t xml:space="preserve">Funds Available</t>
  </si>
  <si>
    <t xml:space="preserve">Operating</t>
  </si>
  <si>
    <t xml:space="preserve">Debt Interest</t>
  </si>
  <si>
    <t xml:space="preserve">and Interest</t>
  </si>
  <si>
    <t xml:space="preserve">User Charges</t>
  </si>
  <si>
    <t xml:space="preserve">Government Funds</t>
  </si>
  <si>
    <t xml:space="preserve">Commonwealth</t>
  </si>
  <si>
    <t xml:space="preserve">for Operations</t>
  </si>
  <si>
    <t xml:space="preserve">Depreciation</t>
  </si>
  <si>
    <t xml:space="preserve">After Expenses</t>
  </si>
  <si>
    <t xml:space="preserve">EXHIBIT G</t>
  </si>
  <si>
    <t xml:space="preserve">SUMMARY OF OUTSTANDING DEBT</t>
  </si>
  <si>
    <t xml:space="preserve">At June 30, 2017</t>
  </si>
  <si>
    <t xml:space="preserve">G r o s s  D e b t</t>
  </si>
  <si>
    <t xml:space="preserve">Gross Debt by Function</t>
  </si>
  <si>
    <t xml:space="preserve">Balance of Net Debt</t>
  </si>
  <si>
    <t xml:space="preserve">Bond and</t>
  </si>
  <si>
    <t xml:space="preserve">Streets,</t>
  </si>
  <si>
    <t xml:space="preserve">Bond Issue</t>
  </si>
  <si>
    <t xml:space="preserve">Literary</t>
  </si>
  <si>
    <t xml:space="preserve">Long-Term</t>
  </si>
  <si>
    <t xml:space="preserve">Temporary</t>
  </si>
  <si>
    <t xml:space="preserve">Roads,</t>
  </si>
  <si>
    <t xml:space="preserve">Funds</t>
  </si>
  <si>
    <t xml:space="preserve">Anticipation Loans</t>
  </si>
  <si>
    <t xml:space="preserve">Fund Loans</t>
  </si>
  <si>
    <t xml:space="preserve">Obligations</t>
  </si>
  <si>
    <t xml:space="preserve">Loans</t>
  </si>
  <si>
    <t xml:space="preserve">Activities</t>
  </si>
  <si>
    <t xml:space="preserve">Restricted</t>
  </si>
  <si>
    <t xml:space="preserve">Census</t>
  </si>
  <si>
    <t xml:space="preserve">158</t>
  </si>
  <si>
    <t xml:space="preserve">159</t>
  </si>
  <si>
    <t xml:space="preserve">160</t>
  </si>
  <si>
    <t xml:space="preserve">161</t>
  </si>
  <si>
    <t xml:space="preserve">EXHIBIT H</t>
  </si>
  <si>
    <t xml:space="preserve">PAGE 1 OF 3</t>
  </si>
  <si>
    <t xml:space="preserve">Average Daily</t>
  </si>
  <si>
    <t xml:space="preserve">Revenue Capacity</t>
  </si>
  <si>
    <t xml:space="preserve">Composite</t>
  </si>
  <si>
    <t xml:space="preserve">Real Estate </t>
  </si>
  <si>
    <t xml:space="preserve">Total Real</t>
  </si>
  <si>
    <t xml:space="preserve">Land Area </t>
  </si>
  <si>
    <t xml:space="preserve">Population </t>
  </si>
  <si>
    <t xml:space="preserve">Unemployment</t>
  </si>
  <si>
    <t xml:space="preserve">Membership in</t>
  </si>
  <si>
    <t xml:space="preserve">per Capita</t>
  </si>
  <si>
    <t xml:space="preserve">Fiscal Stress</t>
  </si>
  <si>
    <t xml:space="preserve">Tax Rate
CY2016 or FY2017</t>
  </si>
  <si>
    <t xml:space="preserve">Estate Taxable</t>
  </si>
  <si>
    <t xml:space="preserve">Population,</t>
  </si>
  <si>
    <t xml:space="preserve">(Square Miles)</t>
  </si>
  <si>
    <t xml:space="preserve">Density,</t>
  </si>
  <si>
    <t xml:space="preserve">Rate (%),</t>
  </si>
  <si>
    <t xml:space="preserve">Public Schools,</t>
  </si>
  <si>
    <t xml:space="preserve">Rank Score,</t>
  </si>
  <si>
    <t xml:space="preserve">(per $100 of</t>
  </si>
  <si>
    <t xml:space="preserve">Valuation, </t>
  </si>
  <si>
    <t xml:space="preserve">    Locality</t>
  </si>
  <si>
    <t xml:space="preserve">2016</t>
  </si>
  <si>
    <t xml:space="preserve">2010</t>
  </si>
  <si>
    <t xml:space="preserve">2017</t>
  </si>
  <si>
    <t xml:space="preserve">Assessed Value)</t>
  </si>
  <si>
    <t xml:space="preserve">2016 (in millions)</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</si>
  <si>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</si>
  <si>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</si>
  <si>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</si>
  <si>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</si>
  <si>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</si>
  <si>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</si>
  <si>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</si>
  <si>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</si>
  <si>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</si>
  <si>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</si>
  <si>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</si>
  <si>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20</t>
  </si>
  <si>
    <t xml:space="preserve">21</t>
  </si>
  <si>
    <t xml:space="preserve">26</t>
  </si>
  <si>
    <t xml:space="preserve">27</t>
  </si>
  <si>
    <t xml:space="preserve">36</t>
  </si>
  <si>
    <t xml:space="preserve">37</t>
  </si>
  <si>
    <t xml:space="preserve">164</t>
  </si>
  <si>
    <t xml:space="preserve">PAGE 2 OF 3</t>
  </si>
  <si>
    <t xml:space="preserve">Bland  </t>
  </si>
  <si>
    <t xml:space="preserve">Halifax </t>
  </si>
  <si>
    <t xml:space="preserve">46</t>
  </si>
  <si>
    <t xml:space="preserve">47</t>
  </si>
  <si>
    <t xml:space="preserve">48</t>
  </si>
  <si>
    <t xml:space="preserve">49</t>
  </si>
  <si>
    <t xml:space="preserve">50</t>
  </si>
  <si>
    <t xml:space="preserve">165</t>
  </si>
  <si>
    <t xml:space="preserve">PAGE 3 OF 3</t>
  </si>
  <si>
    <t xml:space="preserve">51</t>
  </si>
  <si>
    <t xml:space="preserve">52</t>
  </si>
  <si>
    <t xml:space="preserve">53</t>
  </si>
  <si>
    <t xml:space="preserve">54</t>
  </si>
  <si>
    <t xml:space="preserve">55</t>
  </si>
  <si>
    <t xml:space="preserve">56</t>
  </si>
  <si>
    <t xml:space="preserve">57</t>
  </si>
  <si>
    <t xml:space="preserve">58</t>
  </si>
  <si>
    <t xml:space="preserve">59</t>
  </si>
  <si>
    <t xml:space="preserve">60</t>
  </si>
  <si>
    <t xml:space="preserve">61</t>
  </si>
  <si>
    <t xml:space="preserve">62</t>
  </si>
  <si>
    <t xml:space="preserve">New Kent </t>
  </si>
  <si>
    <t xml:space="preserve">63</t>
  </si>
  <si>
    <t xml:space="preserve">64</t>
  </si>
  <si>
    <t xml:space="preserve">65</t>
  </si>
  <si>
    <t xml:space="preserve">66</t>
  </si>
  <si>
    <t xml:space="preserve">67</t>
  </si>
  <si>
    <t xml:space="preserve">Page  </t>
  </si>
  <si>
    <t xml:space="preserve">68</t>
  </si>
  <si>
    <t xml:space="preserve">69</t>
  </si>
  <si>
    <t xml:space="preserve">70</t>
  </si>
  <si>
    <t xml:space="preserve">71</t>
  </si>
  <si>
    <t xml:space="preserve">72</t>
  </si>
  <si>
    <t xml:space="preserve">73</t>
  </si>
  <si>
    <t xml:space="preserve">74</t>
  </si>
  <si>
    <t xml:space="preserve">75</t>
  </si>
  <si>
    <t xml:space="preserve">76</t>
  </si>
  <si>
    <t xml:space="preserve">77</t>
  </si>
  <si>
    <t xml:space="preserve">78</t>
  </si>
  <si>
    <t xml:space="preserve">79</t>
  </si>
  <si>
    <t xml:space="preserve">80</t>
  </si>
  <si>
    <t xml:space="preserve">81</t>
  </si>
  <si>
    <t xml:space="preserve">82</t>
  </si>
  <si>
    <t xml:space="preserve">83</t>
  </si>
  <si>
    <t xml:space="preserve">84</t>
  </si>
  <si>
    <t xml:space="preserve">85</t>
  </si>
  <si>
    <t xml:space="preserve">86</t>
  </si>
  <si>
    <t xml:space="preserve">87</t>
  </si>
  <si>
    <t xml:space="preserve">88</t>
  </si>
  <si>
    <t xml:space="preserve">89</t>
  </si>
  <si>
    <t xml:space="preserve">90</t>
  </si>
  <si>
    <t xml:space="preserve">91</t>
  </si>
  <si>
    <t xml:space="preserve">92</t>
  </si>
  <si>
    <t xml:space="preserve">93</t>
  </si>
  <si>
    <t xml:space="preserve">94</t>
  </si>
  <si>
    <t xml:space="preserve">95</t>
  </si>
  <si>
    <t xml:space="preserve">NOTES:  </t>
  </si>
  <si>
    <t xml:space="preserve">1)  For detailed explanation of information in this section, please see the Notes starting on page 167 of this report, located in the "2017 Footnotes.docx" electronic file.</t>
  </si>
  <si>
    <t xml:space="preserve">2) Towns are excluded from presentation in this exhibit due to a lack of available complete data.</t>
  </si>
  <si>
    <t xml:space="preserve">166</t>
  </si>
</sst>
</file>

<file path=xl/styles.xml><?xml version="1.0" encoding="utf-8"?>
<styleSheet xmlns="http://schemas.openxmlformats.org/spreadsheetml/2006/main">
  <numFmts count="23">
    <numFmt numFmtId="164" formatCode="General"/>
    <numFmt numFmtId="165" formatCode="_(* #,##0.00_);_(* \(#,##0.00\);_(* \-??_);_(@_)"/>
    <numFmt numFmtId="166" formatCode="_(\$* #,##0.00_);_(\$* \(#,##0.00\);_(\$* \-??_);_(@_)"/>
    <numFmt numFmtId="167" formatCode="General_);[RED]\-General_)"/>
    <numFmt numFmtId="168" formatCode="General_)"/>
    <numFmt numFmtId="169" formatCode="#,##0_);\(#,##0\)"/>
    <numFmt numFmtId="170" formatCode=";;;"/>
    <numFmt numFmtId="171" formatCode="_(* #,##0_);_(* \(#,##0\);_(* \-??_);_(@_)"/>
    <numFmt numFmtId="172" formatCode="_(\$* #,##0_);_(\$* \(#,##0\);_(\$* \-??_);_(@_)"/>
    <numFmt numFmtId="173" formatCode="#,##0.00_);\(#,##0.00\)"/>
    <numFmt numFmtId="174" formatCode="_(\$* #,##0.0_);_(\$* \(#,##0.0\);_(\$* \-??_);_(@_)"/>
    <numFmt numFmtId="175" formatCode="_(* #,##0.0_);_(* \(#,##0.0\);_(* \-??_);_(@_)"/>
    <numFmt numFmtId="176" formatCode="0_)"/>
    <numFmt numFmtId="177" formatCode="mmmm\ d&quot;, &quot;yyyy"/>
    <numFmt numFmtId="178" formatCode="#,##0"/>
    <numFmt numFmtId="179" formatCode="#,##0.00"/>
    <numFmt numFmtId="180" formatCode="#,##0.0"/>
    <numFmt numFmtId="181" formatCode="0.0"/>
    <numFmt numFmtId="182" formatCode="0.000"/>
    <numFmt numFmtId="183" formatCode="_(* #,##0.000_);_(* \(#,##0.000\);_(* \-??_);_(@_)"/>
    <numFmt numFmtId="184" formatCode="_(\$* #,##0_);_(\$* \(#,##0\);_(\$* \-_);_(@_)"/>
    <numFmt numFmtId="185" formatCode="0.0000"/>
    <numFmt numFmtId="186" formatCode="0.00"/>
  </numFmts>
  <fonts count="21">
    <font>
      <sz val="11"/>
      <color rgb="FF000000"/>
      <name val="Calibri"/>
      <family val="2"/>
      <charset val="1"/>
    </font>
    <font>
      <sz val="10"/>
      <name val="Arial"/>
      <family val="0"/>
    </font>
    <font>
      <sz val="10"/>
      <name val="Arial"/>
      <family val="0"/>
    </font>
    <font>
      <sz val="10"/>
      <name val="Arial"/>
      <family val="0"/>
    </font>
    <font>
      <sz val="8"/>
      <name val="Arial"/>
      <family val="0"/>
      <charset val="1"/>
    </font>
    <font>
      <sz val="10"/>
      <name val="Arial"/>
      <family val="0"/>
      <charset val="1"/>
    </font>
    <font>
      <b val="true"/>
      <sz val="12"/>
      <color rgb="FFFF0000"/>
      <name val="Calibri"/>
      <family val="2"/>
      <charset val="1"/>
    </font>
    <font>
      <sz val="12"/>
      <color rgb="FF000000"/>
      <name val="Calibri"/>
      <family val="2"/>
      <charset val="1"/>
    </font>
    <font>
      <b val="true"/>
      <sz val="12"/>
      <color rgb="FF000000"/>
      <name val="Calibri"/>
      <family val="2"/>
      <charset val="1"/>
    </font>
    <font>
      <sz val="12"/>
      <name val="Calibri"/>
      <family val="2"/>
      <charset val="1"/>
    </font>
    <font>
      <b val="true"/>
      <u val="single"/>
      <sz val="9"/>
      <color rgb="FF0563C1"/>
      <name val="Calibri"/>
      <family val="2"/>
      <charset val="1"/>
    </font>
    <font>
      <u val="single"/>
      <sz val="8"/>
      <color rgb="FF0563C1"/>
      <name val="Arial"/>
      <family val="0"/>
      <charset val="1"/>
    </font>
    <font>
      <u val="single"/>
      <sz val="12"/>
      <color rgb="FF0563C1"/>
      <name val="Calibri"/>
      <family val="2"/>
      <charset val="1"/>
    </font>
    <font>
      <sz val="8"/>
      <name val="Calibri"/>
      <family val="2"/>
      <charset val="1"/>
    </font>
    <font>
      <sz val="9"/>
      <name val="Calibri"/>
      <family val="2"/>
      <charset val="1"/>
    </font>
    <font>
      <i val="true"/>
      <sz val="9"/>
      <name val="Calibri"/>
      <family val="2"/>
      <charset val="1"/>
    </font>
    <font>
      <sz val="8.5"/>
      <name val="Calibri"/>
      <family val="2"/>
      <charset val="1"/>
    </font>
    <font>
      <sz val="11"/>
      <name val="Calibri"/>
      <family val="2"/>
      <charset val="1"/>
    </font>
    <font>
      <b val="true"/>
      <sz val="9"/>
      <name val="Calibri"/>
      <family val="2"/>
      <charset val="1"/>
    </font>
    <font>
      <b val="true"/>
      <sz val="8"/>
      <name val="Calibri"/>
      <family val="2"/>
      <charset val="1"/>
    </font>
    <font>
      <i val="true"/>
      <sz val="8"/>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top/>
      <bottom style="double"/>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4" fillId="0" borderId="0" applyFont="true" applyBorder="true" applyAlignment="true" applyProtection="true">
      <alignment horizontal="general" vertical="bottom" textRotation="0" wrapText="false" indent="0" shrinkToFit="false"/>
      <protection locked="true" hidden="false"/>
    </xf>
    <xf numFmtId="168"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8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8" fontId="9" fillId="0" borderId="0" xfId="28" applyFont="true" applyBorder="false" applyAlignment="true" applyProtection="false">
      <alignment horizontal="left" vertical="bottom" textRotation="0" wrapText="false" indent="0" shrinkToFit="false"/>
      <protection locked="true" hidden="false"/>
    </xf>
    <xf numFmtId="168" fontId="10"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30" applyFont="true" applyBorder="false" applyAlignment="false" applyProtection="false">
      <alignment horizontal="general" vertical="bottom" textRotation="0" wrapText="false" indent="0" shrinkToFit="false"/>
      <protection locked="true" hidden="false"/>
    </xf>
    <xf numFmtId="168" fontId="9" fillId="0" borderId="0" xfId="28" applyFont="true" applyBorder="false" applyAlignment="false" applyProtection="false">
      <alignment horizontal="general" vertical="bottom" textRotation="0" wrapText="false" indent="0" shrinkToFit="false"/>
      <protection locked="true" hidden="false"/>
    </xf>
    <xf numFmtId="164" fontId="0" fillId="0" borderId="0" xfId="30" applyFont="true" applyBorder="false" applyAlignment="false" applyProtection="false">
      <alignment horizontal="general" vertical="bottom" textRotation="0" wrapText="false" indent="0" shrinkToFit="false"/>
      <protection locked="true" hidden="false"/>
    </xf>
    <xf numFmtId="168" fontId="12" fillId="0" borderId="0" xfId="20" applyFont="true" applyBorder="true" applyAlignment="true" applyProtection="true">
      <alignment horizontal="general" vertical="bottom" textRotation="0" wrapText="false" indent="0" shrinkToFit="false"/>
      <protection locked="true" hidden="false"/>
    </xf>
    <xf numFmtId="168" fontId="12" fillId="0" borderId="0" xfId="20" applyFont="true" applyBorder="true" applyAlignment="true" applyProtection="true">
      <alignment horizontal="left" vertical="bottom" textRotation="0" wrapText="false" indent="0" shrinkToFit="false"/>
      <protection locked="true" hidden="false"/>
    </xf>
    <xf numFmtId="168" fontId="13" fillId="0" borderId="0" xfId="28" applyFont="true" applyBorder="false" applyAlignment="true" applyProtection="false">
      <alignment horizontal="general" vertical="center" textRotation="0" wrapText="false" indent="0" shrinkToFit="false"/>
      <protection locked="true" hidden="false"/>
    </xf>
    <xf numFmtId="168" fontId="13" fillId="0" borderId="0" xfId="28" applyFont="true" applyBorder="false" applyAlignment="true" applyProtection="false">
      <alignment horizontal="right" vertical="center" textRotation="0" wrapText="false" indent="0" shrinkToFit="false"/>
      <protection locked="true" hidden="false"/>
    </xf>
    <xf numFmtId="168" fontId="14" fillId="0" borderId="0" xfId="28" applyFont="true" applyBorder="false" applyAlignment="true" applyProtection="true">
      <alignment horizontal="general" vertical="center" textRotation="0" wrapText="false" indent="0" shrinkToFit="false"/>
      <protection locked="true" hidden="false"/>
    </xf>
    <xf numFmtId="168" fontId="15" fillId="0" borderId="0" xfId="28" applyFont="true" applyBorder="false" applyAlignment="true" applyProtection="true">
      <alignment horizontal="general" vertical="center" textRotation="0" wrapText="false" indent="0" shrinkToFit="false"/>
      <protection locked="true" hidden="false"/>
    </xf>
    <xf numFmtId="168" fontId="13" fillId="0" borderId="0" xfId="28" applyFont="true" applyBorder="false" applyAlignment="true" applyProtection="true">
      <alignment horizontal="general" vertical="center" textRotation="0" wrapText="false" indent="0" shrinkToFit="false"/>
      <protection locked="true" hidden="false"/>
    </xf>
    <xf numFmtId="168" fontId="14" fillId="0" borderId="0" xfId="28" applyFont="true" applyBorder="false" applyAlignment="true" applyProtection="true">
      <alignment horizontal="right" vertical="center" textRotation="0" wrapText="false" indent="0" shrinkToFit="false"/>
      <protection locked="true" hidden="false"/>
    </xf>
    <xf numFmtId="168" fontId="14" fillId="0" borderId="0" xfId="28" applyFont="true" applyBorder="false" applyAlignment="true" applyProtection="false">
      <alignment horizontal="right" vertical="center" textRotation="0" wrapText="false" indent="0" shrinkToFit="false"/>
      <protection locked="true" hidden="false"/>
    </xf>
    <xf numFmtId="168" fontId="14" fillId="0" borderId="0" xfId="28" applyFont="true" applyBorder="false" applyAlignment="true" applyProtection="false">
      <alignment horizontal="general" vertical="center" textRotation="0" wrapText="false" indent="0" shrinkToFit="false"/>
      <protection locked="true" hidden="false"/>
    </xf>
    <xf numFmtId="169" fontId="14" fillId="0" borderId="0" xfId="28" applyFont="true" applyBorder="false" applyAlignment="true" applyProtection="true">
      <alignment horizontal="general" vertical="center" textRotation="0" wrapText="false" indent="0" shrinkToFit="false"/>
      <protection locked="true" hidden="false"/>
    </xf>
    <xf numFmtId="170" fontId="14" fillId="0" borderId="0" xfId="28" applyFont="true" applyBorder="false" applyAlignment="true" applyProtection="true">
      <alignment horizontal="general" vertical="center" textRotation="0" wrapText="false" indent="0" shrinkToFit="false"/>
      <protection locked="true" hidden="false"/>
    </xf>
    <xf numFmtId="168" fontId="14" fillId="0" borderId="0" xfId="28" applyFont="true" applyBorder="false" applyAlignment="true" applyProtection="true">
      <alignment horizontal="left" vertical="center" textRotation="0" wrapText="false" indent="0" shrinkToFit="false"/>
      <protection locked="true" hidden="false"/>
    </xf>
    <xf numFmtId="168" fontId="13" fillId="0" borderId="1" xfId="28" applyFont="true" applyBorder="true" applyAlignment="true" applyProtection="true">
      <alignment horizontal="center" vertical="center" textRotation="0" wrapText="false" indent="0" shrinkToFit="false"/>
      <protection locked="true" hidden="false"/>
    </xf>
    <xf numFmtId="168" fontId="13" fillId="0" borderId="0" xfId="28" applyFont="true" applyBorder="true" applyAlignment="true" applyProtection="true">
      <alignment horizontal="center" vertical="center" textRotation="0" wrapText="false" indent="0" shrinkToFit="false"/>
      <protection locked="true" hidden="false"/>
    </xf>
    <xf numFmtId="168" fontId="13" fillId="0" borderId="0" xfId="28" applyFont="true" applyBorder="true" applyAlignment="true" applyProtection="true">
      <alignment horizontal="general" vertical="center" textRotation="0" wrapText="false" indent="0" shrinkToFit="false"/>
      <protection locked="true" hidden="false"/>
    </xf>
    <xf numFmtId="168" fontId="13" fillId="0" borderId="0" xfId="28" applyFont="true" applyBorder="false" applyAlignment="true" applyProtection="true">
      <alignment horizontal="center" vertical="center" textRotation="0" wrapText="false" indent="0" shrinkToFit="false"/>
      <protection locked="true" hidden="false"/>
    </xf>
    <xf numFmtId="168" fontId="13" fillId="0" borderId="1" xfId="28" applyFont="true" applyBorder="true" applyAlignment="true" applyProtection="true">
      <alignment horizontal="general" vertical="center" textRotation="0" wrapText="false" indent="0" shrinkToFit="false"/>
      <protection locked="true" hidden="false"/>
    </xf>
    <xf numFmtId="168" fontId="16" fillId="0" borderId="0" xfId="28" applyFont="true" applyBorder="false" applyAlignment="true" applyProtection="true">
      <alignment horizontal="general" vertical="center" textRotation="0" wrapText="false" indent="0" shrinkToFit="false"/>
      <protection locked="true" hidden="false"/>
    </xf>
    <xf numFmtId="171" fontId="13" fillId="0" borderId="0" xfId="21" applyFont="true" applyBorder="true" applyAlignment="true" applyProtection="true">
      <alignment horizontal="general" vertical="center" textRotation="0" wrapText="false" indent="0" shrinkToFit="false"/>
      <protection locked="true" hidden="false"/>
    </xf>
    <xf numFmtId="172" fontId="13" fillId="0" borderId="0" xfId="25" applyFont="true" applyBorder="true" applyAlignment="true" applyProtection="true">
      <alignment horizontal="general" vertical="center" textRotation="0" wrapText="false" indent="0" shrinkToFit="false"/>
      <protection locked="true" hidden="false"/>
    </xf>
    <xf numFmtId="166" fontId="13" fillId="0" borderId="0" xfId="25" applyFont="true" applyBorder="true" applyAlignment="true" applyProtection="true">
      <alignment horizontal="general" vertical="center" textRotation="0" wrapText="false" indent="0" shrinkToFit="false"/>
      <protection locked="true" hidden="false"/>
    </xf>
    <xf numFmtId="165" fontId="13" fillId="0" borderId="0" xfId="21" applyFont="true" applyBorder="true" applyAlignment="true" applyProtection="true">
      <alignment horizontal="general" vertical="center" textRotation="0" wrapText="false" indent="0" shrinkToFit="false"/>
      <protection locked="true" hidden="false"/>
    </xf>
    <xf numFmtId="172" fontId="16" fillId="0" borderId="0" xfId="25" applyFont="true" applyBorder="true" applyAlignment="true" applyProtection="true">
      <alignment horizontal="general" vertical="center" textRotation="0" wrapText="false" indent="0" shrinkToFit="false"/>
      <protection locked="true" hidden="false"/>
    </xf>
    <xf numFmtId="169" fontId="16" fillId="0" borderId="0" xfId="28" applyFont="true" applyBorder="false" applyAlignment="true" applyProtection="true">
      <alignment horizontal="general" vertical="center" textRotation="0" wrapText="false" indent="0" shrinkToFit="false"/>
      <protection locked="true" hidden="false"/>
    </xf>
    <xf numFmtId="170" fontId="16" fillId="0" borderId="0" xfId="28" applyFont="true" applyBorder="false" applyAlignment="true" applyProtection="true">
      <alignment horizontal="general" vertical="center" textRotation="0" wrapText="false" indent="0" shrinkToFit="false"/>
      <protection locked="true" hidden="false"/>
    </xf>
    <xf numFmtId="168" fontId="16" fillId="0" borderId="0" xfId="28" applyFont="true" applyBorder="true" applyAlignment="true" applyProtection="true">
      <alignment horizontal="general" vertical="center" textRotation="0" wrapText="false" indent="0" shrinkToFit="false"/>
      <protection locked="true" hidden="false"/>
    </xf>
    <xf numFmtId="171" fontId="13" fillId="0" borderId="1" xfId="21" applyFont="true" applyBorder="true" applyAlignment="true" applyProtection="true">
      <alignment horizontal="general" vertical="center" textRotation="0" wrapText="false" indent="0" shrinkToFit="false"/>
      <protection locked="true" hidden="false"/>
    </xf>
    <xf numFmtId="169" fontId="16" fillId="0" borderId="0" xfId="28" applyFont="true" applyBorder="true" applyAlignment="true" applyProtection="true">
      <alignment horizontal="general" vertical="center" textRotation="0" wrapText="false" indent="0" shrinkToFit="false"/>
      <protection locked="true" hidden="false"/>
    </xf>
    <xf numFmtId="172" fontId="13" fillId="0" borderId="1" xfId="25" applyFont="true" applyBorder="true" applyAlignment="true" applyProtection="true">
      <alignment horizontal="general" vertical="center" textRotation="0" wrapText="false" indent="0" shrinkToFit="false"/>
      <protection locked="true" hidden="false"/>
    </xf>
    <xf numFmtId="168" fontId="16" fillId="0" borderId="0" xfId="28" applyFont="true" applyBorder="false" applyAlignment="true" applyProtection="true">
      <alignment horizontal="right" vertical="center" textRotation="0" wrapText="false" indent="0" shrinkToFit="false"/>
      <protection locked="true" hidden="false"/>
    </xf>
    <xf numFmtId="168" fontId="13" fillId="0" borderId="0" xfId="28" applyFont="true" applyBorder="true" applyAlignment="true" applyProtection="true">
      <alignment horizontal="left" vertical="bottom" textRotation="0" wrapText="true" indent="0" shrinkToFit="false"/>
      <protection locked="true" hidden="false"/>
    </xf>
    <xf numFmtId="168" fontId="13" fillId="0" borderId="0" xfId="28" applyFont="true" applyBorder="false" applyAlignment="true" applyProtection="true">
      <alignment horizontal="left" vertical="center" textRotation="0" wrapText="false" indent="0" shrinkToFit="false"/>
      <protection locked="true" hidden="false"/>
    </xf>
    <xf numFmtId="168" fontId="13" fillId="0" borderId="0" xfId="28" applyFont="true" applyBorder="false" applyAlignment="true" applyProtection="false">
      <alignment horizontal="left" vertical="center" textRotation="0" wrapText="false" indent="0" shrinkToFit="false"/>
      <protection locked="true" hidden="false"/>
    </xf>
    <xf numFmtId="173" fontId="16" fillId="0" borderId="0" xfId="28" applyFont="true" applyBorder="false" applyAlignment="true" applyProtection="true">
      <alignment horizontal="general" vertical="center" textRotation="0" wrapText="false" indent="0" shrinkToFit="false"/>
      <protection locked="true" hidden="false"/>
    </xf>
    <xf numFmtId="170" fontId="13" fillId="0" borderId="0" xfId="28" applyFont="true" applyBorder="false" applyAlignment="true" applyProtection="true">
      <alignment horizontal="general" vertical="center" textRotation="0" wrapText="false" indent="0" shrinkToFit="false"/>
      <protection locked="true" hidden="false"/>
    </xf>
    <xf numFmtId="168" fontId="13" fillId="0" borderId="2" xfId="28" applyFont="true" applyBorder="true" applyAlignment="true" applyProtection="true">
      <alignment horizontal="general" vertical="center" textRotation="0" wrapText="false" indent="0" shrinkToFit="false"/>
      <protection locked="true" hidden="false"/>
    </xf>
    <xf numFmtId="171" fontId="13" fillId="0" borderId="2" xfId="21" applyFont="true" applyBorder="true" applyAlignment="true" applyProtection="true">
      <alignment horizontal="general" vertical="center" textRotation="0" wrapText="false" indent="0" shrinkToFit="false"/>
      <protection locked="true" hidden="false"/>
    </xf>
    <xf numFmtId="172" fontId="13" fillId="0" borderId="2" xfId="25" applyFont="true" applyBorder="true" applyAlignment="true" applyProtection="true">
      <alignment horizontal="general" vertical="center" textRotation="0" wrapText="false" indent="0" shrinkToFit="false"/>
      <protection locked="true" hidden="false"/>
    </xf>
    <xf numFmtId="168" fontId="17" fillId="0" borderId="0" xfId="28" applyFont="true" applyBorder="false" applyAlignment="true" applyProtection="true">
      <alignment horizontal="right" vertical="center" textRotation="0" wrapText="false" indent="0" shrinkToFit="false"/>
      <protection locked="true" hidden="false"/>
    </xf>
    <xf numFmtId="167" fontId="17" fillId="0" borderId="0" xfId="27" applyFont="true" applyBorder="false" applyAlignment="true" applyProtection="false">
      <alignment horizontal="general" vertical="center" textRotation="0" wrapText="false" indent="0" shrinkToFit="false"/>
      <protection locked="true" hidden="false"/>
    </xf>
    <xf numFmtId="167" fontId="13" fillId="0" borderId="0" xfId="27" applyFont="true" applyBorder="false" applyAlignment="true" applyProtection="false">
      <alignment horizontal="general" vertical="center" textRotation="0" wrapText="false" indent="0" shrinkToFit="false"/>
      <protection locked="true" hidden="false"/>
    </xf>
    <xf numFmtId="167" fontId="14" fillId="0" borderId="0" xfId="27" applyFont="true" applyBorder="false" applyAlignment="true" applyProtection="false">
      <alignment horizontal="general" vertical="center" textRotation="0" wrapText="false" indent="0" shrinkToFit="false"/>
      <protection locked="true" hidden="false"/>
    </xf>
    <xf numFmtId="167" fontId="14" fillId="0" borderId="0" xfId="27" applyFont="true" applyBorder="false" applyAlignment="true" applyProtection="true">
      <alignment horizontal="general" vertical="center" textRotation="0" wrapText="false" indent="0" shrinkToFit="false"/>
      <protection locked="true" hidden="false"/>
    </xf>
    <xf numFmtId="167" fontId="13" fillId="0" borderId="0" xfId="27" applyFont="true" applyBorder="false" applyAlignment="true" applyProtection="true">
      <alignment horizontal="general" vertical="center" textRotation="0" wrapText="false" indent="0" shrinkToFit="false"/>
      <protection locked="true" hidden="false"/>
    </xf>
    <xf numFmtId="167" fontId="18" fillId="0" borderId="0" xfId="27" applyFont="true" applyBorder="false" applyAlignment="true" applyProtection="true">
      <alignment horizontal="general" vertical="center" textRotation="0" wrapText="false" indent="0" shrinkToFit="false"/>
      <protection locked="true" hidden="false"/>
    </xf>
    <xf numFmtId="167" fontId="14" fillId="0" borderId="0" xfId="27" applyFont="true" applyBorder="false" applyAlignment="true" applyProtection="true">
      <alignment horizontal="right" vertical="center" textRotation="0" wrapText="false" indent="0" shrinkToFit="false"/>
      <protection locked="true" hidden="false"/>
    </xf>
    <xf numFmtId="167" fontId="14" fillId="0" borderId="0" xfId="27" applyFont="true" applyBorder="false" applyAlignment="true" applyProtection="true">
      <alignment horizontal="left" vertical="center" textRotation="0" wrapText="false" indent="0" shrinkToFit="false"/>
      <protection locked="true" hidden="false"/>
    </xf>
    <xf numFmtId="169" fontId="14" fillId="0" borderId="0" xfId="27" applyFont="true" applyBorder="false" applyAlignment="true" applyProtection="true">
      <alignment horizontal="general" vertical="center" textRotation="0" wrapText="false" indent="0" shrinkToFit="false"/>
      <protection locked="true" hidden="false"/>
    </xf>
    <xf numFmtId="170" fontId="14" fillId="0" borderId="0" xfId="27" applyFont="true" applyBorder="false" applyAlignment="true" applyProtection="true">
      <alignment horizontal="general" vertical="center" textRotation="0" wrapText="false" indent="0" shrinkToFit="false"/>
      <protection locked="true" hidden="false"/>
    </xf>
    <xf numFmtId="167" fontId="13" fillId="0" borderId="0" xfId="27" applyFont="true" applyBorder="true" applyAlignment="true" applyProtection="true">
      <alignment horizontal="center" vertical="center" textRotation="0" wrapText="false" indent="0" shrinkToFit="false"/>
      <protection locked="true" hidden="false"/>
    </xf>
    <xf numFmtId="167" fontId="13" fillId="0" borderId="1" xfId="27" applyFont="true" applyBorder="true" applyAlignment="true" applyProtection="true">
      <alignment horizontal="center" vertical="center" textRotation="0" wrapText="false" indent="0" shrinkToFit="false"/>
      <protection locked="true" hidden="false"/>
    </xf>
    <xf numFmtId="167" fontId="13" fillId="0" borderId="0" xfId="27" applyFont="true" applyBorder="false" applyAlignment="true" applyProtection="true">
      <alignment horizontal="center" vertical="center" textRotation="0" wrapText="false" indent="0" shrinkToFit="false"/>
      <protection locked="true" hidden="false"/>
    </xf>
    <xf numFmtId="167" fontId="13" fillId="0" borderId="1" xfId="27" applyFont="true" applyBorder="true" applyAlignment="true" applyProtection="true">
      <alignment horizontal="left" vertical="center" textRotation="0" wrapText="false" indent="0" shrinkToFit="false"/>
      <protection locked="true" hidden="false"/>
    </xf>
    <xf numFmtId="167" fontId="13" fillId="0" borderId="1" xfId="27" applyFont="true" applyBorder="true" applyAlignment="true" applyProtection="true">
      <alignment horizontal="general" vertical="center" textRotation="0" wrapText="false" indent="0" shrinkToFit="false"/>
      <protection locked="true" hidden="false"/>
    </xf>
    <xf numFmtId="167" fontId="13" fillId="0" borderId="0" xfId="27" applyFont="true" applyBorder="false" applyAlignment="true" applyProtection="true">
      <alignment horizontal="general" vertical="center" textRotation="0" wrapText="false" indent="0" shrinkToFit="false"/>
      <protection locked="true" hidden="false"/>
    </xf>
    <xf numFmtId="167" fontId="13" fillId="0" borderId="1" xfId="27" applyFont="true" applyBorder="true" applyAlignment="true" applyProtection="true">
      <alignment horizontal="center" vertical="center" textRotation="0" wrapText="false" indent="0" shrinkToFit="false"/>
      <protection locked="true" hidden="false"/>
    </xf>
    <xf numFmtId="167" fontId="13" fillId="0" borderId="0" xfId="27" applyFont="true" applyBorder="false" applyAlignment="true" applyProtection="true">
      <alignment horizontal="center" vertical="center" textRotation="0" wrapText="false" indent="0" shrinkToFit="false"/>
      <protection locked="true" hidden="false"/>
    </xf>
    <xf numFmtId="167" fontId="13" fillId="0" borderId="0" xfId="27" applyFont="true" applyBorder="true" applyAlignment="true" applyProtection="true">
      <alignment horizontal="center" vertical="center" textRotation="0" wrapText="false" indent="0" shrinkToFit="false"/>
      <protection locked="true" hidden="false"/>
    </xf>
    <xf numFmtId="167" fontId="16" fillId="0" borderId="0" xfId="27" applyFont="true" applyBorder="false" applyAlignment="true" applyProtection="true">
      <alignment horizontal="general" vertical="center" textRotation="0" wrapText="false" indent="0" shrinkToFit="false"/>
      <protection locked="true" hidden="false"/>
    </xf>
    <xf numFmtId="167" fontId="17" fillId="0" borderId="0" xfId="27" applyFont="true" applyBorder="false" applyAlignment="true" applyProtection="true">
      <alignment horizontal="right" vertical="center" textRotation="0" wrapText="false" indent="0" shrinkToFit="false"/>
      <protection locked="true" hidden="false"/>
    </xf>
    <xf numFmtId="172" fontId="13" fillId="0" borderId="0" xfId="26" applyFont="true" applyBorder="true" applyAlignment="true" applyProtection="true">
      <alignment horizontal="general" vertical="center" textRotation="0" wrapText="false" indent="0" shrinkToFit="false"/>
      <protection locked="true" hidden="false"/>
    </xf>
    <xf numFmtId="167" fontId="13" fillId="0" borderId="0" xfId="27" applyFont="true" applyBorder="false" applyAlignment="true" applyProtection="true">
      <alignment horizontal="right" vertical="center" textRotation="0" wrapText="false" indent="0" shrinkToFit="false"/>
      <protection locked="true" hidden="false"/>
    </xf>
    <xf numFmtId="166" fontId="13" fillId="0" borderId="0" xfId="26" applyFont="true" applyBorder="true" applyAlignment="true" applyProtection="true">
      <alignment horizontal="general" vertical="center" textRotation="0" wrapText="false" indent="0" shrinkToFit="false"/>
      <protection locked="true" hidden="false"/>
    </xf>
    <xf numFmtId="165" fontId="13" fillId="0" borderId="0" xfId="22" applyFont="true" applyBorder="true" applyAlignment="true" applyProtection="true">
      <alignment horizontal="general" vertical="center" textRotation="0" wrapText="false" indent="0" shrinkToFit="false"/>
      <protection locked="true" hidden="false"/>
    </xf>
    <xf numFmtId="169" fontId="13" fillId="0" borderId="0" xfId="27" applyFont="true" applyBorder="false" applyAlignment="true" applyProtection="true">
      <alignment horizontal="general" vertical="center" textRotation="0" wrapText="false" indent="0" shrinkToFit="false"/>
      <protection locked="true" hidden="false"/>
    </xf>
    <xf numFmtId="174" fontId="13" fillId="0" borderId="0" xfId="26" applyFont="true" applyBorder="true" applyAlignment="true" applyProtection="true">
      <alignment horizontal="general" vertical="center" textRotation="0" wrapText="false" indent="0" shrinkToFit="false"/>
      <protection locked="true" hidden="false"/>
    </xf>
    <xf numFmtId="167" fontId="17" fillId="0" borderId="0" xfId="27" applyFont="true" applyBorder="false" applyAlignment="true" applyProtection="true">
      <alignment horizontal="general" vertical="center" textRotation="0" wrapText="false" indent="0" shrinkToFit="false"/>
      <protection locked="true" hidden="false"/>
    </xf>
    <xf numFmtId="171" fontId="13" fillId="0" borderId="0" xfId="22" applyFont="true" applyBorder="true" applyAlignment="true" applyProtection="true">
      <alignment horizontal="general" vertical="center" textRotation="0" wrapText="false" indent="0" shrinkToFit="false"/>
      <protection locked="true" hidden="false"/>
    </xf>
    <xf numFmtId="171" fontId="13" fillId="0" borderId="0" xfId="22" applyFont="true" applyBorder="true" applyAlignment="true" applyProtection="true">
      <alignment horizontal="general" vertical="center" textRotation="0" wrapText="false" indent="0" shrinkToFit="false"/>
      <protection locked="false" hidden="false"/>
    </xf>
    <xf numFmtId="170" fontId="16" fillId="0" borderId="0" xfId="27" applyFont="true" applyBorder="false" applyAlignment="true" applyProtection="true">
      <alignment horizontal="general" vertical="center" textRotation="0" wrapText="false" indent="0" shrinkToFit="false"/>
      <protection locked="true" hidden="false"/>
    </xf>
    <xf numFmtId="167" fontId="13" fillId="0" borderId="0" xfId="27" applyFont="true" applyBorder="true" applyAlignment="true" applyProtection="true">
      <alignment horizontal="general" vertical="center" textRotation="0" wrapText="false" indent="0" shrinkToFit="false"/>
      <protection locked="true" hidden="false"/>
    </xf>
    <xf numFmtId="170" fontId="13" fillId="0" borderId="0" xfId="27" applyFont="true" applyBorder="false" applyAlignment="true" applyProtection="true">
      <alignment horizontal="general" vertical="center" textRotation="0" wrapText="false" indent="0" shrinkToFit="false"/>
      <protection locked="true" hidden="false"/>
    </xf>
    <xf numFmtId="171" fontId="13" fillId="0" borderId="1" xfId="22" applyFont="true" applyBorder="true" applyAlignment="true" applyProtection="true">
      <alignment horizontal="general" vertical="center" textRotation="0" wrapText="false" indent="0" shrinkToFit="false"/>
      <protection locked="true" hidden="false"/>
    </xf>
    <xf numFmtId="171" fontId="13" fillId="0" borderId="1" xfId="22" applyFont="true" applyBorder="true" applyAlignment="true" applyProtection="true">
      <alignment horizontal="general" vertical="center" textRotation="0" wrapText="false" indent="0" shrinkToFit="false"/>
      <protection locked="false" hidden="false"/>
    </xf>
    <xf numFmtId="169" fontId="14" fillId="0" borderId="1" xfId="27" applyFont="true" applyBorder="true" applyAlignment="true" applyProtection="true">
      <alignment horizontal="general" vertical="center" textRotation="0" wrapText="false" indent="0" shrinkToFit="false"/>
      <protection locked="true" hidden="false"/>
    </xf>
    <xf numFmtId="172" fontId="13" fillId="0" borderId="1" xfId="26" applyFont="true" applyBorder="true" applyAlignment="true" applyProtection="true">
      <alignment horizontal="general" vertical="center" textRotation="0" wrapText="false" indent="0" shrinkToFit="false"/>
      <protection locked="true" hidden="false"/>
    </xf>
    <xf numFmtId="169" fontId="13" fillId="0" borderId="0" xfId="27" applyFont="true" applyBorder="false" applyAlignment="true" applyProtection="true">
      <alignment horizontal="right" vertical="center" textRotation="0" wrapText="false" indent="0" shrinkToFit="false"/>
      <protection locked="true" hidden="false"/>
    </xf>
    <xf numFmtId="171" fontId="13" fillId="0" borderId="0" xfId="26" applyFont="true" applyBorder="true" applyAlignment="true" applyProtection="true">
      <alignment horizontal="general" vertical="center" textRotation="0" wrapText="false" indent="0" shrinkToFit="false"/>
      <protection locked="true" hidden="false"/>
    </xf>
    <xf numFmtId="169" fontId="17" fillId="0" borderId="0" xfId="27" applyFont="true" applyBorder="false" applyAlignment="true" applyProtection="true">
      <alignment horizontal="general" vertical="center" textRotation="0" wrapText="false" indent="0" shrinkToFit="false"/>
      <protection locked="true" hidden="false"/>
    </xf>
    <xf numFmtId="170" fontId="13" fillId="0" borderId="0" xfId="27" applyFont="true" applyBorder="false" applyAlignment="true" applyProtection="true">
      <alignment horizontal="general" vertical="center" textRotation="0" wrapText="false" indent="0" shrinkToFit="false"/>
      <protection locked="true" hidden="false"/>
    </xf>
    <xf numFmtId="167" fontId="13" fillId="0" borderId="0" xfId="27" applyFont="true" applyBorder="false" applyAlignment="true" applyProtection="false">
      <alignment horizontal="left" vertical="center" textRotation="0" wrapText="false" indent="0" shrinkToFit="false"/>
      <protection locked="true" hidden="false"/>
    </xf>
    <xf numFmtId="175" fontId="13" fillId="0" borderId="0" xfId="22" applyFont="true" applyBorder="true" applyAlignment="true" applyProtection="true">
      <alignment horizontal="general" vertical="center" textRotation="0" wrapText="false" indent="0" shrinkToFit="false"/>
      <protection locked="true" hidden="false"/>
    </xf>
    <xf numFmtId="167" fontId="13" fillId="0" borderId="1" xfId="27" applyFont="true" applyBorder="true" applyAlignment="true" applyProtection="true">
      <alignment horizontal="general" vertical="center" textRotation="0" wrapText="false" indent="0" shrinkToFit="false"/>
      <protection locked="true" hidden="false"/>
    </xf>
    <xf numFmtId="167" fontId="13" fillId="0" borderId="2" xfId="27" applyFont="true" applyBorder="true" applyAlignment="true" applyProtection="true">
      <alignment horizontal="general" vertical="center" textRotation="0" wrapText="false" indent="0" shrinkToFit="false"/>
      <protection locked="true" hidden="false"/>
    </xf>
    <xf numFmtId="172" fontId="13" fillId="0" borderId="2" xfId="26" applyFont="true" applyBorder="true" applyAlignment="true" applyProtection="true">
      <alignment horizontal="general" vertical="center" textRotation="0" wrapText="false" indent="0" shrinkToFit="false"/>
      <protection locked="true" hidden="false"/>
    </xf>
    <xf numFmtId="169" fontId="14" fillId="0" borderId="2" xfId="27" applyFont="true" applyBorder="true" applyAlignment="true" applyProtection="true">
      <alignment horizontal="general" vertical="center" textRotation="0" wrapText="false" indent="0" shrinkToFit="false"/>
      <protection locked="true" hidden="false"/>
    </xf>
    <xf numFmtId="167" fontId="13" fillId="0" borderId="0" xfId="27" applyFont="true" applyBorder="false" applyAlignment="true" applyProtection="true">
      <alignment horizontal="left" vertical="center" textRotation="0" wrapText="false" indent="0" shrinkToFit="false"/>
      <protection locked="true" hidden="false"/>
    </xf>
    <xf numFmtId="167" fontId="16" fillId="0" borderId="0" xfId="27" applyFont="true" applyBorder="false" applyAlignment="true" applyProtection="false">
      <alignment horizontal="general" vertical="center" textRotation="0" wrapText="false" indent="0" shrinkToFit="false"/>
      <protection locked="true" hidden="false"/>
    </xf>
    <xf numFmtId="167" fontId="14" fillId="0" borderId="0" xfId="27" applyFont="true" applyBorder="true" applyAlignment="true" applyProtection="true">
      <alignment horizontal="center" vertical="center" textRotation="0" wrapText="false" indent="0" shrinkToFit="false"/>
      <protection locked="true" hidden="false"/>
    </xf>
    <xf numFmtId="169" fontId="13" fillId="0" borderId="0" xfId="27" applyFont="true" applyBorder="true" applyAlignment="true" applyProtection="true">
      <alignment horizontal="center" vertical="center" textRotation="0" wrapText="false" indent="0" shrinkToFit="false"/>
      <protection locked="true" hidden="false"/>
    </xf>
    <xf numFmtId="167" fontId="16" fillId="0" borderId="0" xfId="27" applyFont="true" applyBorder="false" applyAlignment="true" applyProtection="true">
      <alignment horizontal="center" vertical="center" textRotation="0" wrapText="false" indent="0" shrinkToFit="false"/>
      <protection locked="false" hidden="false"/>
    </xf>
    <xf numFmtId="167" fontId="16" fillId="0" borderId="0" xfId="27" applyFont="true" applyBorder="true" applyAlignment="true" applyProtection="true">
      <alignment horizontal="general" vertical="center" textRotation="0" wrapText="false" indent="0" shrinkToFit="false"/>
      <protection locked="true" hidden="false"/>
    </xf>
    <xf numFmtId="169" fontId="16" fillId="0" borderId="0" xfId="27" applyFont="true" applyBorder="false" applyAlignment="true" applyProtection="true">
      <alignment horizontal="general" vertical="center" textRotation="0" wrapText="false" indent="0" shrinkToFit="false"/>
      <protection locked="true" hidden="false"/>
    </xf>
    <xf numFmtId="167" fontId="14" fillId="0" borderId="0" xfId="27" applyFont="true" applyBorder="false" applyAlignment="true" applyProtection="true">
      <alignment horizontal="center" vertical="center" textRotation="0" wrapText="false" indent="0" shrinkToFit="false"/>
      <protection locked="true" hidden="false"/>
    </xf>
    <xf numFmtId="167" fontId="16" fillId="0" borderId="0" xfId="27" applyFont="true" applyBorder="false" applyAlignment="true" applyProtection="true">
      <alignment horizontal="right" vertical="center" textRotation="0" wrapText="false" indent="0" shrinkToFit="false"/>
      <protection locked="true" hidden="false"/>
    </xf>
    <xf numFmtId="171" fontId="16" fillId="0" borderId="0" xfId="22" applyFont="true" applyBorder="true" applyAlignment="true" applyProtection="true">
      <alignment horizontal="general" vertical="center" textRotation="0" wrapText="false" indent="0" shrinkToFit="false"/>
      <protection locked="true" hidden="false"/>
    </xf>
    <xf numFmtId="169" fontId="16" fillId="0" borderId="1" xfId="27" applyFont="true" applyBorder="true" applyAlignment="true" applyProtection="true">
      <alignment horizontal="general" vertical="center" textRotation="0" wrapText="false" indent="0" shrinkToFit="false"/>
      <protection locked="true" hidden="false"/>
    </xf>
    <xf numFmtId="171" fontId="16" fillId="0" borderId="1" xfId="22" applyFont="true" applyBorder="true" applyAlignment="true" applyProtection="true">
      <alignment horizontal="general" vertical="center" textRotation="0" wrapText="false" indent="0" shrinkToFit="false"/>
      <protection locked="true" hidden="false"/>
    </xf>
    <xf numFmtId="167" fontId="16" fillId="0" borderId="0" xfId="27" applyFont="true" applyBorder="false" applyAlignment="true" applyProtection="true">
      <alignment horizontal="center" vertical="center" textRotation="0" wrapText="false" indent="0" shrinkToFit="false"/>
      <protection locked="true" hidden="false"/>
    </xf>
    <xf numFmtId="173" fontId="16" fillId="0" borderId="0" xfId="27" applyFont="true" applyBorder="false" applyAlignment="true" applyProtection="true">
      <alignment horizontal="general" vertical="center" textRotation="0" wrapText="false" indent="0" shrinkToFit="false"/>
      <protection locked="true" hidden="false"/>
    </xf>
    <xf numFmtId="167" fontId="16" fillId="0" borderId="0" xfId="27" applyFont="true" applyBorder="true" applyAlignment="true" applyProtection="true">
      <alignment horizontal="center" vertical="center" textRotation="0" wrapText="false" indent="0" shrinkToFit="false"/>
      <protection locked="true" hidden="false"/>
    </xf>
    <xf numFmtId="169" fontId="16" fillId="0" borderId="0" xfId="27" applyFont="true" applyBorder="true" applyAlignment="true" applyProtection="true">
      <alignment horizontal="general" vertical="center" textRotation="0" wrapText="false" indent="0" shrinkToFit="false"/>
      <protection locked="true" hidden="false"/>
    </xf>
    <xf numFmtId="167" fontId="16" fillId="0" borderId="1" xfId="27" applyFont="true" applyBorder="true" applyAlignment="true" applyProtection="true">
      <alignment horizontal="general" vertical="center" textRotation="0" wrapText="false" indent="0" shrinkToFit="false"/>
      <protection locked="true" hidden="false"/>
    </xf>
    <xf numFmtId="167" fontId="13" fillId="0" borderId="0" xfId="27" applyFont="true" applyBorder="false" applyAlignment="true" applyProtection="true">
      <alignment horizontal="left" vertical="center" textRotation="0" wrapText="false" indent="0" shrinkToFit="false"/>
      <protection locked="true" hidden="false"/>
    </xf>
    <xf numFmtId="167" fontId="16" fillId="0" borderId="0" xfId="27" applyFont="true" applyBorder="true" applyAlignment="true" applyProtection="true">
      <alignment horizontal="general" vertical="center" textRotation="0" wrapText="false" indent="0" shrinkToFit="false"/>
      <protection locked="false" hidden="false"/>
    </xf>
    <xf numFmtId="167" fontId="14" fillId="0" borderId="0" xfId="27" applyFont="true" applyBorder="true" applyAlignment="true" applyProtection="true">
      <alignment horizontal="general" vertical="center" textRotation="0" wrapText="false" indent="0" shrinkToFit="false"/>
      <protection locked="true" hidden="false"/>
    </xf>
    <xf numFmtId="171" fontId="14" fillId="0" borderId="0" xfId="22" applyFont="true" applyBorder="true" applyAlignment="true" applyProtection="true">
      <alignment horizontal="general" vertical="center" textRotation="0" wrapText="false" indent="0" shrinkToFit="false"/>
      <protection locked="true" hidden="false"/>
    </xf>
    <xf numFmtId="167" fontId="18" fillId="0" borderId="0" xfId="27" applyFont="true" applyBorder="true" applyAlignment="true" applyProtection="true">
      <alignment horizontal="general" vertical="center" textRotation="0" wrapText="false" indent="0" shrinkToFit="false"/>
      <protection locked="false" hidden="false"/>
    </xf>
    <xf numFmtId="171" fontId="16" fillId="0" borderId="2" xfId="22" applyFont="true" applyBorder="true" applyAlignment="true" applyProtection="true">
      <alignment horizontal="general" vertical="center" textRotation="0" wrapText="false" indent="0" shrinkToFit="false"/>
      <protection locked="true" hidden="false"/>
    </xf>
    <xf numFmtId="168" fontId="14" fillId="0" borderId="0" xfId="28" applyFont="true" applyBorder="false" applyAlignment="true" applyProtection="true">
      <alignment horizontal="general" vertical="center" textRotation="0" wrapText="false" indent="0" shrinkToFit="false"/>
      <protection locked="true" hidden="false"/>
    </xf>
    <xf numFmtId="168" fontId="13" fillId="0" borderId="1" xfId="28" applyFont="true" applyBorder="true" applyAlignment="true" applyProtection="true">
      <alignment horizontal="center" vertical="center" textRotation="0" wrapText="false" indent="0" shrinkToFit="false"/>
      <protection locked="true" hidden="false"/>
    </xf>
    <xf numFmtId="168" fontId="13" fillId="0" borderId="0" xfId="28" applyFont="true" applyBorder="false" applyAlignment="true" applyProtection="true">
      <alignment horizontal="general" vertical="center" textRotation="0" wrapText="false" indent="0" shrinkToFit="false"/>
      <protection locked="true" hidden="false"/>
    </xf>
    <xf numFmtId="168" fontId="16" fillId="0" borderId="0" xfId="28" applyFont="true" applyBorder="false" applyAlignment="true" applyProtection="true">
      <alignment horizontal="general" vertical="center" textRotation="0" wrapText="false" indent="0" shrinkToFit="false"/>
      <protection locked="true" hidden="false"/>
    </xf>
    <xf numFmtId="171" fontId="16" fillId="0" borderId="0" xfId="21" applyFont="true" applyBorder="true" applyAlignment="true" applyProtection="true">
      <alignment horizontal="general" vertical="center" textRotation="0" wrapText="false" indent="0" shrinkToFit="false"/>
      <protection locked="true" hidden="false"/>
    </xf>
    <xf numFmtId="170" fontId="16" fillId="0" borderId="0" xfId="28" applyFont="true" applyBorder="false" applyAlignment="true" applyProtection="true">
      <alignment horizontal="general" vertical="center" textRotation="0" wrapText="false" indent="0" shrinkToFit="false"/>
      <protection locked="true" hidden="false"/>
    </xf>
    <xf numFmtId="168" fontId="16" fillId="0" borderId="0" xfId="28" applyFont="true" applyBorder="true" applyAlignment="true" applyProtection="true">
      <alignment horizontal="general" vertical="center" textRotation="0" wrapText="false" indent="0" shrinkToFit="false"/>
      <protection locked="true" hidden="false"/>
    </xf>
    <xf numFmtId="169" fontId="16" fillId="0" borderId="0" xfId="28" applyFont="true" applyBorder="false" applyAlignment="true" applyProtection="true">
      <alignment horizontal="general" vertical="center" textRotation="0" wrapText="false" indent="0" shrinkToFit="false"/>
      <protection locked="true" hidden="false"/>
    </xf>
    <xf numFmtId="169" fontId="13" fillId="0" borderId="0" xfId="28" applyFont="true" applyBorder="false" applyAlignment="true" applyProtection="true">
      <alignment horizontal="general" vertical="center" textRotation="0" wrapText="false" indent="0" shrinkToFit="false"/>
      <protection locked="true" hidden="false"/>
    </xf>
    <xf numFmtId="168" fontId="13" fillId="0" borderId="1" xfId="28" applyFont="true" applyBorder="true" applyAlignment="true" applyProtection="true">
      <alignment horizontal="general" vertical="center" textRotation="0" wrapText="false" indent="0" shrinkToFit="false"/>
      <protection locked="true" hidden="false"/>
    </xf>
    <xf numFmtId="171" fontId="16" fillId="0" borderId="1" xfId="21" applyFont="true" applyBorder="true" applyAlignment="true" applyProtection="true">
      <alignment horizontal="general" vertical="center" textRotation="0" wrapText="false" indent="0" shrinkToFit="false"/>
      <protection locked="true" hidden="false"/>
    </xf>
    <xf numFmtId="168" fontId="13" fillId="0" borderId="0" xfId="28" applyFont="true" applyBorder="false" applyAlignment="true" applyProtection="true">
      <alignment horizontal="center" vertical="center" textRotation="0" wrapText="false" indent="0" shrinkToFit="false"/>
      <protection locked="true" hidden="false"/>
    </xf>
    <xf numFmtId="168" fontId="13" fillId="0" borderId="0" xfId="28" applyFont="true" applyBorder="true" applyAlignment="true" applyProtection="true">
      <alignment horizontal="general" vertical="center" textRotation="0" wrapText="false" indent="0" shrinkToFit="false"/>
      <protection locked="true" hidden="false"/>
    </xf>
    <xf numFmtId="168" fontId="14" fillId="0" borderId="0" xfId="28" applyFont="true" applyBorder="false" applyAlignment="true" applyProtection="true">
      <alignment horizontal="right" vertical="center" textRotation="0" wrapText="false" indent="0" shrinkToFit="false"/>
      <protection locked="true" hidden="false"/>
    </xf>
    <xf numFmtId="168" fontId="14" fillId="0" borderId="0" xfId="28" applyFont="true" applyBorder="false" applyAlignment="true" applyProtection="true">
      <alignment horizontal="left" vertical="center" textRotation="0" wrapText="false" indent="0" shrinkToFit="false"/>
      <protection locked="true" hidden="false"/>
    </xf>
    <xf numFmtId="169" fontId="14" fillId="0" borderId="0" xfId="28" applyFont="true" applyBorder="false" applyAlignment="true" applyProtection="true">
      <alignment horizontal="general" vertical="center" textRotation="0" wrapText="false" indent="0" shrinkToFit="false"/>
      <protection locked="true" hidden="false"/>
    </xf>
    <xf numFmtId="170" fontId="14" fillId="0" borderId="0" xfId="28" applyFont="true" applyBorder="false" applyAlignment="true" applyProtection="true">
      <alignment horizontal="general" vertical="center" textRotation="0" wrapText="false" indent="0" shrinkToFit="false"/>
      <protection locked="true" hidden="false"/>
    </xf>
    <xf numFmtId="168" fontId="16" fillId="0" borderId="0" xfId="28" applyFont="true" applyBorder="true" applyAlignment="true" applyProtection="true">
      <alignment horizontal="general" vertical="center" textRotation="0" wrapText="false" indent="0" shrinkToFit="false"/>
      <protection locked="false" hidden="false"/>
    </xf>
    <xf numFmtId="168" fontId="13" fillId="0" borderId="2" xfId="28" applyFont="true" applyBorder="true" applyAlignment="true" applyProtection="true">
      <alignment horizontal="general" vertical="center" textRotation="0" wrapText="false" indent="0" shrinkToFit="false"/>
      <protection locked="true" hidden="false"/>
    </xf>
    <xf numFmtId="171" fontId="16" fillId="0" borderId="2" xfId="21" applyFont="true" applyBorder="true" applyAlignment="true" applyProtection="true">
      <alignment horizontal="general" vertical="center" textRotation="0" wrapText="false" indent="0" shrinkToFit="false"/>
      <protection locked="true" hidden="false"/>
    </xf>
    <xf numFmtId="168" fontId="13" fillId="0" borderId="0" xfId="28" applyFont="true" applyBorder="false" applyAlignment="true" applyProtection="false">
      <alignment horizontal="center" vertical="center" textRotation="0" wrapText="false" indent="0" shrinkToFit="false"/>
      <protection locked="true" hidden="false"/>
    </xf>
    <xf numFmtId="173" fontId="13" fillId="0" borderId="0" xfId="28" applyFont="true" applyBorder="false" applyAlignment="true" applyProtection="true">
      <alignment horizontal="center" vertical="center" textRotation="0" wrapText="false" indent="0" shrinkToFit="false"/>
      <protection locked="true" hidden="false"/>
    </xf>
    <xf numFmtId="173" fontId="13" fillId="0" borderId="1" xfId="28" applyFont="true" applyBorder="true" applyAlignment="true" applyProtection="true">
      <alignment horizontal="center" vertical="center" textRotation="0" wrapText="false" indent="0" shrinkToFit="false"/>
      <protection locked="true" hidden="false"/>
    </xf>
    <xf numFmtId="170" fontId="13" fillId="0" borderId="0" xfId="28" applyFont="true" applyBorder="false" applyAlignment="true" applyProtection="true">
      <alignment horizontal="general" vertical="center" textRotation="0" wrapText="false" indent="0" shrinkToFit="false"/>
      <protection locked="true" hidden="false"/>
    </xf>
    <xf numFmtId="168" fontId="18" fillId="0" borderId="0" xfId="28" applyFont="true" applyBorder="true" applyAlignment="true" applyProtection="true">
      <alignment horizontal="general" vertical="center" textRotation="0" wrapText="false" indent="0" shrinkToFit="false"/>
      <protection locked="false" hidden="false"/>
    </xf>
    <xf numFmtId="168" fontId="14" fillId="0" borderId="0" xfId="28" applyFont="true" applyBorder="false" applyAlignment="true" applyProtection="true">
      <alignment horizontal="center" vertical="center" textRotation="0" wrapText="false" indent="0" shrinkToFit="false"/>
      <protection locked="true" hidden="false"/>
    </xf>
    <xf numFmtId="169" fontId="14" fillId="0" borderId="0" xfId="28" applyFont="true" applyBorder="true" applyAlignment="true" applyProtection="true">
      <alignment horizontal="general" vertical="center" textRotation="0" wrapText="false" indent="0" shrinkToFit="false"/>
      <protection locked="true" hidden="false"/>
    </xf>
    <xf numFmtId="173" fontId="14" fillId="0" borderId="0" xfId="28" applyFont="true" applyBorder="false" applyAlignment="true" applyProtection="true">
      <alignment horizontal="general" vertical="center" textRotation="0" wrapText="false" indent="0" shrinkToFit="false"/>
      <protection locked="true" hidden="false"/>
    </xf>
    <xf numFmtId="168" fontId="14" fillId="0" borderId="0" xfId="28" applyFont="true" applyBorder="true" applyAlignment="true" applyProtection="true">
      <alignment horizontal="general" vertical="center" textRotation="0" wrapText="false" indent="0" shrinkToFit="false"/>
      <protection locked="true" hidden="false"/>
    </xf>
    <xf numFmtId="168" fontId="16" fillId="0" borderId="0" xfId="28" applyFont="true" applyBorder="false" applyAlignment="true" applyProtection="false">
      <alignment horizontal="general" vertical="center" textRotation="0" wrapText="false" indent="0" shrinkToFit="false"/>
      <protection locked="true" hidden="false"/>
    </xf>
    <xf numFmtId="176" fontId="16" fillId="0" borderId="0" xfId="28" applyFont="true" applyBorder="false" applyAlignment="true" applyProtection="true">
      <alignment horizontal="general" vertical="center" textRotation="0" wrapText="false" indent="0" shrinkToFit="false"/>
      <protection locked="true" hidden="false"/>
    </xf>
    <xf numFmtId="168" fontId="17" fillId="0" borderId="0" xfId="28" applyFont="true" applyBorder="false" applyAlignment="true" applyProtection="true">
      <alignment horizontal="general" vertical="center" textRotation="0" wrapText="false" indent="0" shrinkToFit="false"/>
      <protection locked="true" hidden="false"/>
    </xf>
    <xf numFmtId="168" fontId="17" fillId="0" borderId="0" xfId="28" applyFont="true" applyBorder="false" applyAlignment="true" applyProtection="false">
      <alignment horizontal="general" vertical="center" textRotation="0" wrapText="false" indent="0" shrinkToFit="false"/>
      <protection locked="true" hidden="false"/>
    </xf>
    <xf numFmtId="169" fontId="13" fillId="0" borderId="0" xfId="28" applyFont="true" applyBorder="false" applyAlignment="true" applyProtection="true">
      <alignment horizontal="general" vertical="center" textRotation="0" wrapText="false" indent="0" shrinkToFit="false"/>
      <protection locked="true" hidden="false"/>
    </xf>
    <xf numFmtId="177" fontId="14" fillId="0" borderId="0" xfId="28" applyFont="true" applyBorder="false" applyAlignment="true" applyProtection="true">
      <alignment horizontal="left" vertical="center" textRotation="0" wrapText="false" indent="0" shrinkToFit="false"/>
      <protection locked="true" hidden="false"/>
    </xf>
    <xf numFmtId="168" fontId="14" fillId="0" borderId="0" xfId="28" applyFont="true" applyBorder="false" applyAlignment="true" applyProtection="true">
      <alignment horizontal="center" vertical="center" textRotation="0" wrapText="false" indent="0" shrinkToFit="false"/>
      <protection locked="true" hidden="false"/>
    </xf>
    <xf numFmtId="170" fontId="13" fillId="0" borderId="0" xfId="28" applyFont="true" applyBorder="false" applyAlignment="true" applyProtection="true">
      <alignment horizontal="center" vertical="center" textRotation="0" wrapText="false" indent="0" shrinkToFit="false"/>
      <protection locked="true" hidden="false"/>
    </xf>
    <xf numFmtId="168" fontId="13" fillId="0" borderId="0" xfId="28" applyFont="true" applyBorder="true" applyAlignment="true" applyProtection="false">
      <alignment horizontal="general" vertical="center" textRotation="0" wrapText="false" indent="0" shrinkToFit="false"/>
      <protection locked="true" hidden="false"/>
    </xf>
    <xf numFmtId="168" fontId="14" fillId="0" borderId="0" xfId="28" applyFont="true" applyBorder="true" applyAlignment="true" applyProtection="true">
      <alignment horizontal="right" vertical="center" textRotation="0" wrapText="false" indent="0" shrinkToFit="false"/>
      <protection locked="true" hidden="false"/>
    </xf>
    <xf numFmtId="168" fontId="13" fillId="0" borderId="2" xfId="28" applyFont="true" applyBorder="true" applyAlignment="true" applyProtection="true">
      <alignment horizontal="center" vertical="center" textRotation="0" wrapText="false" indent="0" shrinkToFit="false"/>
      <protection locked="true" hidden="false"/>
    </xf>
    <xf numFmtId="165" fontId="13" fillId="0" borderId="0" xfId="22" applyFont="true" applyBorder="true" applyAlignment="true" applyProtection="true">
      <alignment horizontal="general" vertical="center" textRotation="0" wrapText="false" indent="0" shrinkToFit="false"/>
      <protection locked="true" hidden="false"/>
    </xf>
    <xf numFmtId="165" fontId="13" fillId="0" borderId="0" xfId="28" applyFont="true" applyBorder="true" applyAlignment="true" applyProtection="true">
      <alignment horizontal="general" vertical="center" textRotation="0" wrapText="false" indent="0" shrinkToFit="false"/>
      <protection locked="true" hidden="false"/>
    </xf>
    <xf numFmtId="165" fontId="13" fillId="0" borderId="1" xfId="22" applyFont="true" applyBorder="true" applyAlignment="true" applyProtection="true">
      <alignment horizontal="general" vertical="center" textRotation="0" wrapText="false" indent="0" shrinkToFit="false"/>
      <protection locked="true" hidden="false"/>
    </xf>
    <xf numFmtId="166" fontId="13" fillId="0" borderId="1" xfId="26" applyFont="true" applyBorder="true" applyAlignment="true" applyProtection="true">
      <alignment horizontal="general" vertical="center" textRotation="0" wrapText="false" indent="0" shrinkToFit="false"/>
      <protection locked="true" hidden="false"/>
    </xf>
    <xf numFmtId="166" fontId="13" fillId="0" borderId="0" xfId="26" applyFont="true" applyBorder="true" applyAlignment="true" applyProtection="true">
      <alignment horizontal="general" vertical="center" textRotation="0" wrapText="false" indent="0" shrinkToFit="false"/>
      <protection locked="true" hidden="false"/>
    </xf>
    <xf numFmtId="165" fontId="13" fillId="0" borderId="0" xfId="26" applyFont="true" applyBorder="true" applyAlignment="true" applyProtection="true">
      <alignment horizontal="general" vertical="center" textRotation="0" wrapText="false" indent="0" shrinkToFit="false"/>
      <protection locked="true" hidden="false"/>
    </xf>
    <xf numFmtId="166" fontId="13" fillId="0" borderId="0" xfId="28" applyFont="true" applyBorder="true" applyAlignment="true" applyProtection="true">
      <alignment horizontal="general" vertical="center" textRotation="0" wrapText="false" indent="0" shrinkToFit="false"/>
      <protection locked="true" hidden="false"/>
    </xf>
    <xf numFmtId="168" fontId="13" fillId="0" borderId="0" xfId="28" applyFont="true" applyBorder="false" applyAlignment="false" applyProtection="false">
      <alignment horizontal="general" vertical="bottom" textRotation="0" wrapText="false" indent="0" shrinkToFit="false"/>
      <protection locked="true" hidden="false"/>
    </xf>
    <xf numFmtId="166" fontId="13" fillId="0" borderId="1" xfId="26" applyFont="true" applyBorder="true" applyAlignment="true" applyProtection="true">
      <alignment horizontal="general" vertical="center" textRotation="0" wrapText="false" indent="0" shrinkToFit="false"/>
      <protection locked="true" hidden="false"/>
    </xf>
    <xf numFmtId="166" fontId="13" fillId="0" borderId="2" xfId="26" applyFont="true" applyBorder="true" applyAlignment="true" applyProtection="true">
      <alignment horizontal="general" vertical="center" textRotation="0" wrapText="false" indent="0" shrinkToFit="false"/>
      <protection locked="true" hidden="false"/>
    </xf>
    <xf numFmtId="171" fontId="13" fillId="0" borderId="2" xfId="22" applyFont="true" applyBorder="true" applyAlignment="true" applyProtection="true">
      <alignment horizontal="general" vertical="center" textRotation="0" wrapText="false" indent="0" shrinkToFit="false"/>
      <protection locked="true" hidden="false"/>
    </xf>
    <xf numFmtId="164" fontId="13" fillId="0" borderId="0" xfId="29" applyFont="true" applyBorder="false" applyAlignment="true" applyProtection="false">
      <alignment horizontal="right" vertical="center" textRotation="0" wrapText="false" indent="0" shrinkToFit="false"/>
      <protection locked="true" hidden="false"/>
    </xf>
    <xf numFmtId="164" fontId="13" fillId="0" borderId="0" xfId="29" applyFont="true" applyBorder="false" applyAlignment="true" applyProtection="false">
      <alignment horizontal="general" vertical="center" textRotation="0" wrapText="false" indent="0" shrinkToFit="false"/>
      <protection locked="true" hidden="false"/>
    </xf>
    <xf numFmtId="164" fontId="13" fillId="0" borderId="0" xfId="29" applyFont="true" applyBorder="true" applyAlignment="true" applyProtection="false">
      <alignment horizontal="general" vertical="center" textRotation="0" wrapText="false" indent="0" shrinkToFit="false"/>
      <protection locked="true" hidden="false"/>
    </xf>
    <xf numFmtId="178" fontId="13" fillId="0" borderId="0" xfId="29" applyFont="true" applyBorder="false" applyAlignment="true" applyProtection="false">
      <alignment horizontal="general" vertical="center" textRotation="0" wrapText="false" indent="0" shrinkToFit="false"/>
      <protection locked="true" hidden="false"/>
    </xf>
    <xf numFmtId="178" fontId="13" fillId="0" borderId="0" xfId="29" applyFont="true" applyBorder="true" applyAlignment="true" applyProtection="false">
      <alignment horizontal="general" vertical="center" textRotation="0" wrapText="false" indent="0" shrinkToFit="false"/>
      <protection locked="true" hidden="false"/>
    </xf>
    <xf numFmtId="179" fontId="13" fillId="0" borderId="0" xfId="29" applyFont="true" applyBorder="false" applyAlignment="true" applyProtection="false">
      <alignment horizontal="general" vertical="center" textRotation="0" wrapText="false" indent="0" shrinkToFit="false"/>
      <protection locked="true" hidden="false"/>
    </xf>
    <xf numFmtId="179" fontId="13" fillId="0" borderId="0" xfId="29" applyFont="true" applyBorder="true" applyAlignment="true" applyProtection="false">
      <alignment horizontal="general" vertical="center" textRotation="0" wrapText="false" indent="0" shrinkToFit="false"/>
      <protection locked="true" hidden="false"/>
    </xf>
    <xf numFmtId="164" fontId="13" fillId="0" borderId="0" xfId="29" applyFont="true" applyBorder="true" applyAlignment="true" applyProtection="false">
      <alignment horizontal="right" vertical="center" textRotation="0" wrapText="false" indent="0" shrinkToFit="false"/>
      <protection locked="true" hidden="false"/>
    </xf>
    <xf numFmtId="180" fontId="13" fillId="0" borderId="0" xfId="29" applyFont="true" applyBorder="false" applyAlignment="true" applyProtection="false">
      <alignment horizontal="right" vertical="center" textRotation="0" wrapText="false" indent="0" shrinkToFit="false"/>
      <protection locked="true" hidden="false"/>
    </xf>
    <xf numFmtId="180" fontId="13" fillId="0" borderId="0" xfId="29" applyFont="true" applyBorder="true" applyAlignment="true" applyProtection="false">
      <alignment horizontal="right" vertical="center" textRotation="0" wrapText="false" indent="0" shrinkToFit="false"/>
      <protection locked="true" hidden="false"/>
    </xf>
    <xf numFmtId="181" fontId="13" fillId="0" borderId="0" xfId="29" applyFont="true" applyBorder="false" applyAlignment="true" applyProtection="false">
      <alignment horizontal="right" vertical="center" textRotation="0" wrapText="false" indent="0" shrinkToFit="false"/>
      <protection locked="true" hidden="false"/>
    </xf>
    <xf numFmtId="181" fontId="13" fillId="0" borderId="0" xfId="29" applyFont="true" applyBorder="true" applyAlignment="true" applyProtection="false">
      <alignment horizontal="right" vertical="center" textRotation="0" wrapText="false" indent="0" shrinkToFit="false"/>
      <protection locked="true" hidden="false"/>
    </xf>
    <xf numFmtId="182" fontId="13" fillId="0" borderId="0" xfId="29" applyFont="true" applyBorder="false" applyAlignment="true" applyProtection="false">
      <alignment horizontal="right" vertical="center" textRotation="0" wrapText="false" indent="0" shrinkToFit="false"/>
      <protection locked="true" hidden="false"/>
    </xf>
    <xf numFmtId="182" fontId="13" fillId="0" borderId="0" xfId="29" applyFont="true" applyBorder="true" applyAlignment="true" applyProtection="false">
      <alignment horizontal="right" vertical="center" textRotation="0" wrapText="false" indent="0" shrinkToFit="false"/>
      <protection locked="true" hidden="false"/>
    </xf>
    <xf numFmtId="178" fontId="13" fillId="0" borderId="0" xfId="29" applyFont="true" applyBorder="false" applyAlignment="true" applyProtection="false">
      <alignment horizontal="right" vertical="center" textRotation="0" wrapText="false" indent="0" shrinkToFit="false"/>
      <protection locked="true" hidden="false"/>
    </xf>
    <xf numFmtId="164" fontId="14" fillId="0" borderId="0" xfId="29" applyFont="true" applyBorder="false" applyAlignment="true" applyProtection="false">
      <alignment horizontal="general" vertical="center" textRotation="0" wrapText="false" indent="0" shrinkToFit="false"/>
      <protection locked="true" hidden="false"/>
    </xf>
    <xf numFmtId="164" fontId="14" fillId="0" borderId="0" xfId="29" applyFont="true" applyBorder="true" applyAlignment="true" applyProtection="false">
      <alignment horizontal="left" vertical="center" textRotation="0" wrapText="false" indent="0" shrinkToFit="false"/>
      <protection locked="true" hidden="false"/>
    </xf>
    <xf numFmtId="164" fontId="14" fillId="0" borderId="0" xfId="29" applyFont="true" applyBorder="true" applyAlignment="true" applyProtection="false">
      <alignment horizontal="general" vertical="center" textRotation="0" wrapText="false" indent="0" shrinkToFit="false"/>
      <protection locked="true" hidden="false"/>
    </xf>
    <xf numFmtId="178" fontId="14" fillId="0" borderId="0" xfId="29" applyFont="true" applyBorder="false" applyAlignment="true" applyProtection="false">
      <alignment horizontal="general" vertical="center" textRotation="0" wrapText="false" indent="0" shrinkToFit="false"/>
      <protection locked="true" hidden="false"/>
    </xf>
    <xf numFmtId="178" fontId="14" fillId="0" borderId="0" xfId="29" applyFont="true" applyBorder="true" applyAlignment="true" applyProtection="false">
      <alignment horizontal="general" vertical="center" textRotation="0" wrapText="false" indent="0" shrinkToFit="false"/>
      <protection locked="true" hidden="false"/>
    </xf>
    <xf numFmtId="179" fontId="14" fillId="0" borderId="0" xfId="29" applyFont="true" applyBorder="false" applyAlignment="true" applyProtection="false">
      <alignment horizontal="general" vertical="center" textRotation="0" wrapText="false" indent="0" shrinkToFit="false"/>
      <protection locked="true" hidden="false"/>
    </xf>
    <xf numFmtId="179" fontId="14" fillId="0" borderId="0" xfId="29" applyFont="true" applyBorder="true" applyAlignment="true" applyProtection="false">
      <alignment horizontal="general" vertical="center" textRotation="0" wrapText="false" indent="0" shrinkToFit="false"/>
      <protection locked="true" hidden="false"/>
    </xf>
    <xf numFmtId="164" fontId="14" fillId="0" borderId="0" xfId="29" applyFont="true" applyBorder="false" applyAlignment="true" applyProtection="false">
      <alignment horizontal="left" vertical="center" textRotation="0" wrapText="false" indent="0" shrinkToFit="false"/>
      <protection locked="true" hidden="false"/>
    </xf>
    <xf numFmtId="164" fontId="14" fillId="0" borderId="0" xfId="29" applyFont="true" applyBorder="false" applyAlignment="true" applyProtection="false">
      <alignment horizontal="right" vertical="center" textRotation="0" wrapText="false" indent="0" shrinkToFit="false"/>
      <protection locked="true" hidden="false"/>
    </xf>
    <xf numFmtId="164" fontId="14" fillId="0" borderId="0" xfId="29" applyFont="true" applyBorder="true" applyAlignment="true" applyProtection="false">
      <alignment horizontal="center" vertical="center" textRotation="0" wrapText="false" indent="0" shrinkToFit="false"/>
      <protection locked="true" hidden="false"/>
    </xf>
    <xf numFmtId="164" fontId="14" fillId="0" borderId="0" xfId="29" applyFont="true" applyBorder="true" applyAlignment="true" applyProtection="false">
      <alignment horizontal="right" vertical="center" textRotation="0" wrapText="false" indent="0" shrinkToFit="false"/>
      <protection locked="true" hidden="false"/>
    </xf>
    <xf numFmtId="180" fontId="14" fillId="0" borderId="0" xfId="29" applyFont="true" applyBorder="false" applyAlignment="true" applyProtection="false">
      <alignment horizontal="right" vertical="center" textRotation="0" wrapText="false" indent="0" shrinkToFit="false"/>
      <protection locked="true" hidden="false"/>
    </xf>
    <xf numFmtId="180" fontId="14" fillId="0" borderId="0" xfId="29" applyFont="true" applyBorder="true" applyAlignment="true" applyProtection="false">
      <alignment horizontal="right" vertical="center" textRotation="0" wrapText="false" indent="0" shrinkToFit="false"/>
      <protection locked="true" hidden="false"/>
    </xf>
    <xf numFmtId="181" fontId="14" fillId="0" borderId="0" xfId="29" applyFont="true" applyBorder="false" applyAlignment="true" applyProtection="false">
      <alignment horizontal="right" vertical="center" textRotation="0" wrapText="false" indent="0" shrinkToFit="false"/>
      <protection locked="true" hidden="false"/>
    </xf>
    <xf numFmtId="181" fontId="14" fillId="0" borderId="0" xfId="29" applyFont="true" applyBorder="true" applyAlignment="true" applyProtection="false">
      <alignment horizontal="right" vertical="center" textRotation="0" wrapText="false" indent="0" shrinkToFit="false"/>
      <protection locked="true" hidden="false"/>
    </xf>
    <xf numFmtId="182" fontId="14" fillId="0" borderId="0" xfId="29" applyFont="true" applyBorder="false" applyAlignment="true" applyProtection="false">
      <alignment horizontal="right" vertical="center" textRotation="0" wrapText="false" indent="0" shrinkToFit="false"/>
      <protection locked="true" hidden="false"/>
    </xf>
    <xf numFmtId="182" fontId="14" fillId="0" borderId="0" xfId="29" applyFont="true" applyBorder="true" applyAlignment="true" applyProtection="false">
      <alignment horizontal="right" vertical="center" textRotation="0" wrapText="false" indent="0" shrinkToFit="false"/>
      <protection locked="true" hidden="false"/>
    </xf>
    <xf numFmtId="178" fontId="14" fillId="0" borderId="0" xfId="29" applyFont="true" applyBorder="false" applyAlignment="true" applyProtection="false">
      <alignment horizontal="right" vertical="center" textRotation="0" wrapText="false" indent="0" shrinkToFit="false"/>
      <protection locked="true" hidden="false"/>
    </xf>
    <xf numFmtId="164" fontId="15" fillId="0" borderId="0" xfId="29" applyFont="true" applyBorder="true" applyAlignment="true" applyProtection="false">
      <alignment horizontal="left" vertical="center" textRotation="0" wrapText="false" indent="0" shrinkToFit="false"/>
      <protection locked="true" hidden="false"/>
    </xf>
    <xf numFmtId="164" fontId="14" fillId="0" borderId="0" xfId="29" applyFont="true" applyBorder="false" applyAlignment="true" applyProtection="false">
      <alignment horizontal="center" vertical="center" textRotation="0" wrapText="false" indent="0" shrinkToFit="false"/>
      <protection locked="true" hidden="false"/>
    </xf>
    <xf numFmtId="164" fontId="15" fillId="0" borderId="0" xfId="29" applyFont="true" applyBorder="true" applyAlignment="true" applyProtection="false">
      <alignment horizontal="general" vertical="center" textRotation="0" wrapText="false" indent="0" shrinkToFit="false"/>
      <protection locked="true" hidden="false"/>
    </xf>
    <xf numFmtId="178" fontId="18" fillId="0" borderId="0" xfId="29" applyFont="true" applyBorder="true" applyAlignment="true" applyProtection="false">
      <alignment horizontal="general" vertical="center" textRotation="0" wrapText="false" indent="0" shrinkToFit="false"/>
      <protection locked="true" hidden="false"/>
    </xf>
    <xf numFmtId="164" fontId="18" fillId="0" borderId="0" xfId="29" applyFont="true" applyBorder="false" applyAlignment="true" applyProtection="false">
      <alignment horizontal="right" vertical="center" textRotation="0" wrapText="false" indent="0" shrinkToFit="false"/>
      <protection locked="true" hidden="false"/>
    </xf>
    <xf numFmtId="164" fontId="15" fillId="0" borderId="0" xfId="29" applyFont="true" applyBorder="false" applyAlignment="true" applyProtection="false">
      <alignment horizontal="right" vertical="center" textRotation="0" wrapText="false" indent="0" shrinkToFit="false"/>
      <protection locked="true" hidden="false"/>
    </xf>
    <xf numFmtId="180" fontId="15" fillId="0" borderId="0" xfId="29" applyFont="true" applyBorder="false" applyAlignment="true" applyProtection="false">
      <alignment horizontal="right" vertical="center" textRotation="0" wrapText="false" indent="0" shrinkToFit="false"/>
      <protection locked="true" hidden="false"/>
    </xf>
    <xf numFmtId="180" fontId="15" fillId="0" borderId="0" xfId="29" applyFont="true" applyBorder="false" applyAlignment="true" applyProtection="false">
      <alignment horizontal="left" vertical="center" textRotation="0" wrapText="false" indent="0" shrinkToFit="false"/>
      <protection locked="true" hidden="false"/>
    </xf>
    <xf numFmtId="164" fontId="13" fillId="0" borderId="0" xfId="29" applyFont="true" applyBorder="false" applyAlignment="true" applyProtection="false">
      <alignment horizontal="left" vertical="center" textRotation="0" wrapText="false" indent="0" shrinkToFit="false"/>
      <protection locked="true" hidden="false"/>
    </xf>
    <xf numFmtId="178" fontId="19" fillId="0" borderId="0" xfId="29" applyFont="true" applyBorder="false" applyAlignment="true" applyProtection="false">
      <alignment horizontal="general" vertical="center" textRotation="0" wrapText="false" indent="0" shrinkToFit="false"/>
      <protection locked="true" hidden="false"/>
    </xf>
    <xf numFmtId="182" fontId="19" fillId="0" borderId="0" xfId="29" applyFont="true" applyBorder="false" applyAlignment="true" applyProtection="false">
      <alignment horizontal="general" vertical="center" textRotation="0" wrapText="false" indent="0" shrinkToFit="false"/>
      <protection locked="true" hidden="false"/>
    </xf>
    <xf numFmtId="180" fontId="13" fillId="0" borderId="0" xfId="29" applyFont="true" applyBorder="false" applyAlignment="true" applyProtection="false">
      <alignment horizontal="center" vertical="center" textRotation="0" wrapText="false" indent="0" shrinkToFit="false"/>
      <protection locked="true" hidden="false"/>
    </xf>
    <xf numFmtId="181" fontId="13" fillId="0" borderId="0" xfId="29" applyFont="true" applyBorder="false" applyAlignment="true" applyProtection="false">
      <alignment horizontal="center" vertical="center" textRotation="0" wrapText="false" indent="0" shrinkToFit="false"/>
      <protection locked="true" hidden="false"/>
    </xf>
    <xf numFmtId="182" fontId="13" fillId="0" borderId="0" xfId="29" applyFont="true" applyBorder="false" applyAlignment="true" applyProtection="false">
      <alignment horizontal="center" vertical="center" textRotation="0" wrapText="false" indent="0" shrinkToFit="false"/>
      <protection locked="true" hidden="false"/>
    </xf>
    <xf numFmtId="178" fontId="13" fillId="0" borderId="0" xfId="29" applyFont="true" applyBorder="false" applyAlignment="true" applyProtection="false">
      <alignment horizontal="center" vertical="center" textRotation="0" wrapText="false" indent="0" shrinkToFit="false"/>
      <protection locked="true" hidden="false"/>
    </xf>
    <xf numFmtId="178" fontId="13" fillId="0" borderId="0" xfId="29" applyFont="true" applyBorder="true" applyAlignment="true" applyProtection="false">
      <alignment horizontal="center" vertical="center" textRotation="0" wrapText="false" indent="0" shrinkToFit="false"/>
      <protection locked="true" hidden="false"/>
    </xf>
    <xf numFmtId="179" fontId="13" fillId="0" borderId="0" xfId="29" applyFont="true" applyBorder="false" applyAlignment="true" applyProtection="false">
      <alignment horizontal="center" vertical="center" textRotation="0" wrapText="false" indent="0" shrinkToFit="false"/>
      <protection locked="true" hidden="false"/>
    </xf>
    <xf numFmtId="164" fontId="13" fillId="0" borderId="0" xfId="29" applyFont="true" applyBorder="false" applyAlignment="true" applyProtection="false">
      <alignment horizontal="center" vertical="center" textRotation="0" wrapText="false" indent="0" shrinkToFit="false"/>
      <protection locked="true" hidden="false"/>
    </xf>
    <xf numFmtId="182" fontId="13" fillId="0" borderId="0" xfId="29" applyFont="true" applyBorder="false" applyAlignment="true" applyProtection="false">
      <alignment horizontal="center" vertical="center" textRotation="0" wrapText="true" indent="0" shrinkToFit="false"/>
      <protection locked="true" hidden="false"/>
    </xf>
    <xf numFmtId="178" fontId="13" fillId="0" borderId="0" xfId="29" applyFont="true" applyBorder="true" applyAlignment="true" applyProtection="false">
      <alignment horizontal="left" vertical="center" textRotation="0" wrapText="false" indent="0" shrinkToFit="false"/>
      <protection locked="true" hidden="false"/>
    </xf>
    <xf numFmtId="182" fontId="13" fillId="0" borderId="0" xfId="29" applyFont="true" applyBorder="true" applyAlignment="true" applyProtection="false">
      <alignment horizontal="center" vertical="center" textRotation="0" wrapText="false" indent="0" shrinkToFit="false"/>
      <protection locked="true" hidden="false"/>
    </xf>
    <xf numFmtId="164" fontId="13" fillId="0" borderId="0" xfId="29" applyFont="true" applyBorder="true" applyAlignment="true" applyProtection="false">
      <alignment horizontal="general" vertical="center" textRotation="0" wrapText="false" indent="0" shrinkToFit="false"/>
      <protection locked="true" hidden="false"/>
    </xf>
    <xf numFmtId="164" fontId="13" fillId="0" borderId="1" xfId="29" applyFont="true" applyBorder="true" applyAlignment="true" applyProtection="false">
      <alignment horizontal="center" vertical="center" textRotation="0" wrapText="false" indent="0" shrinkToFit="false"/>
      <protection locked="true" hidden="false"/>
    </xf>
    <xf numFmtId="164" fontId="13" fillId="0" borderId="0" xfId="29" applyFont="true" applyBorder="true" applyAlignment="true" applyProtection="false">
      <alignment horizontal="center" vertical="center" textRotation="0" wrapText="false" indent="0" shrinkToFit="false"/>
      <protection locked="true" hidden="false"/>
    </xf>
    <xf numFmtId="164" fontId="13" fillId="0" borderId="1" xfId="29" applyFont="true" applyBorder="true" applyAlignment="true" applyProtection="false">
      <alignment horizontal="center" vertical="center" textRotation="0" wrapText="false" indent="0" shrinkToFit="false"/>
      <protection locked="true" hidden="false"/>
    </xf>
    <xf numFmtId="164" fontId="13" fillId="0" borderId="0" xfId="29" applyFont="true" applyBorder="true" applyAlignment="true" applyProtection="false">
      <alignment horizontal="center" vertical="center" textRotation="0" wrapText="false" indent="0" shrinkToFit="false"/>
      <protection locked="true" hidden="false"/>
    </xf>
    <xf numFmtId="179" fontId="13" fillId="0" borderId="1" xfId="29" applyFont="true" applyBorder="true" applyAlignment="true" applyProtection="false">
      <alignment horizontal="center" vertical="center" textRotation="0" wrapText="false" indent="0" shrinkToFit="false"/>
      <protection locked="true" hidden="false"/>
    </xf>
    <xf numFmtId="179" fontId="13" fillId="0" borderId="0" xfId="29" applyFont="true" applyBorder="true" applyAlignment="true" applyProtection="false">
      <alignment horizontal="center" vertical="center" textRotation="0" wrapText="false" indent="0" shrinkToFit="false"/>
      <protection locked="true" hidden="false"/>
    </xf>
    <xf numFmtId="180" fontId="13" fillId="0" borderId="1" xfId="29" applyFont="true" applyBorder="true" applyAlignment="true" applyProtection="false">
      <alignment horizontal="center" vertical="center" textRotation="0" wrapText="false" indent="0" shrinkToFit="false"/>
      <protection locked="true" hidden="false"/>
    </xf>
    <xf numFmtId="178" fontId="13" fillId="0" borderId="1" xfId="29" applyFont="true" applyBorder="true" applyAlignment="true" applyProtection="false">
      <alignment horizontal="center" vertical="center" textRotation="0" wrapText="false" indent="0" shrinkToFit="false"/>
      <protection locked="true" hidden="false"/>
    </xf>
    <xf numFmtId="180" fontId="13" fillId="0" borderId="0" xfId="29" applyFont="true" applyBorder="true" applyAlignment="true" applyProtection="false">
      <alignment horizontal="center" vertical="center" textRotation="0" wrapText="false" indent="0" shrinkToFit="false"/>
      <protection locked="true" hidden="false"/>
    </xf>
    <xf numFmtId="181" fontId="13" fillId="0" borderId="0" xfId="29" applyFont="true" applyBorder="true" applyAlignment="true" applyProtection="false">
      <alignment horizontal="center" vertical="center" textRotation="0" wrapText="false" indent="0" shrinkToFit="false"/>
      <protection locked="true" hidden="false"/>
    </xf>
    <xf numFmtId="182" fontId="13" fillId="0" borderId="1" xfId="29" applyFont="true" applyBorder="true" applyAlignment="true" applyProtection="false">
      <alignment horizontal="center" vertical="center" textRotation="0" wrapText="false" indent="0" shrinkToFit="false"/>
      <protection locked="true" hidden="false"/>
    </xf>
    <xf numFmtId="164" fontId="13" fillId="0" borderId="0" xfId="29" applyFont="true" applyBorder="false" applyAlignment="true" applyProtection="false">
      <alignment horizontal="right" vertical="center" textRotation="0" wrapText="true" indent="0" shrinkToFit="false"/>
      <protection locked="true" hidden="false"/>
    </xf>
    <xf numFmtId="164" fontId="13" fillId="0" borderId="0" xfId="29" applyFont="true" applyBorder="true" applyAlignment="true" applyProtection="false">
      <alignment horizontal="general" vertical="center" textRotation="0" wrapText="true" indent="0" shrinkToFit="false"/>
      <protection locked="true" hidden="false"/>
    </xf>
    <xf numFmtId="164" fontId="13" fillId="0" borderId="0" xfId="29" applyFont="true" applyBorder="true" applyAlignment="true" applyProtection="false">
      <alignment horizontal="center" vertical="center" textRotation="0" wrapText="true" indent="0" shrinkToFit="false"/>
      <protection locked="true" hidden="false"/>
    </xf>
    <xf numFmtId="178" fontId="20" fillId="0" borderId="0" xfId="29" applyFont="true" applyBorder="true" applyAlignment="true" applyProtection="false">
      <alignment horizontal="center" vertical="center" textRotation="0" wrapText="true" indent="0" shrinkToFit="false"/>
      <protection locked="true" hidden="false"/>
    </xf>
    <xf numFmtId="178" fontId="13" fillId="0" borderId="0" xfId="29" applyFont="true" applyBorder="true" applyAlignment="true" applyProtection="false">
      <alignment horizontal="center" vertical="center" textRotation="0" wrapText="true" indent="0" shrinkToFit="false"/>
      <protection locked="true" hidden="false"/>
    </xf>
    <xf numFmtId="179" fontId="13" fillId="0" borderId="0" xfId="29" applyFont="true" applyBorder="true" applyAlignment="true" applyProtection="false">
      <alignment horizontal="center" vertical="center" textRotation="0" wrapText="true" indent="0" shrinkToFit="false"/>
      <protection locked="true" hidden="false"/>
    </xf>
    <xf numFmtId="164" fontId="13" fillId="0" borderId="0" xfId="29" applyFont="true" applyBorder="true" applyAlignment="true" applyProtection="false">
      <alignment horizontal="right" vertical="center" textRotation="0" wrapText="true" indent="0" shrinkToFit="false"/>
      <protection locked="true" hidden="false"/>
    </xf>
    <xf numFmtId="180" fontId="13" fillId="0" borderId="0" xfId="29" applyFont="true" applyBorder="true" applyAlignment="true" applyProtection="false">
      <alignment horizontal="right" vertical="center" textRotation="0" wrapText="true" indent="0" shrinkToFit="false"/>
      <protection locked="true" hidden="false"/>
    </xf>
    <xf numFmtId="181" fontId="13" fillId="0" borderId="0" xfId="29" applyFont="true" applyBorder="true" applyAlignment="true" applyProtection="false">
      <alignment horizontal="right" vertical="center" textRotation="0" wrapText="true" indent="0" shrinkToFit="false"/>
      <protection locked="true" hidden="false"/>
    </xf>
    <xf numFmtId="182" fontId="13" fillId="0" borderId="0" xfId="29" applyFont="true" applyBorder="true" applyAlignment="true" applyProtection="false">
      <alignment horizontal="right" vertical="center" textRotation="0" wrapText="true" indent="0" shrinkToFit="false"/>
      <protection locked="true" hidden="false"/>
    </xf>
    <xf numFmtId="178" fontId="13" fillId="0" borderId="0" xfId="29" applyFont="true" applyBorder="true" applyAlignment="true" applyProtection="false">
      <alignment horizontal="right" vertical="center" textRotation="0" wrapText="true" indent="0" shrinkToFit="false"/>
      <protection locked="true" hidden="false"/>
    </xf>
    <xf numFmtId="164" fontId="13" fillId="0" borderId="0" xfId="29" applyFont="true" applyBorder="false" applyAlignment="true" applyProtection="false">
      <alignment horizontal="general" vertical="center" textRotation="0" wrapText="true" indent="0" shrinkToFit="false"/>
      <protection locked="true" hidden="false"/>
    </xf>
    <xf numFmtId="164" fontId="13" fillId="0" borderId="0" xfId="29" applyFont="true" applyBorder="true" applyAlignment="true" applyProtection="false">
      <alignment horizontal="left" vertical="center" textRotation="0" wrapText="false" indent="0" shrinkToFit="false"/>
      <protection locked="true" hidden="false"/>
    </xf>
    <xf numFmtId="164" fontId="13" fillId="0" borderId="0" xfId="29" applyFont="true" applyBorder="false" applyAlignment="true" applyProtection="true">
      <alignment horizontal="general" vertical="center" textRotation="0" wrapText="false" indent="0" shrinkToFit="false"/>
      <protection locked="true" hidden="false"/>
    </xf>
    <xf numFmtId="171" fontId="13" fillId="0" borderId="0" xfId="24" applyFont="true" applyBorder="true" applyAlignment="true" applyProtection="true">
      <alignment horizontal="general" vertical="center" textRotation="0" wrapText="false" indent="0" shrinkToFit="false"/>
      <protection locked="true" hidden="false"/>
    </xf>
    <xf numFmtId="173" fontId="13" fillId="0" borderId="0" xfId="24" applyFont="true" applyBorder="true" applyAlignment="true" applyProtection="true">
      <alignment horizontal="general" vertical="center" textRotation="0" wrapText="false" indent="0" shrinkToFit="false"/>
      <protection locked="true" hidden="false"/>
    </xf>
    <xf numFmtId="179" fontId="13" fillId="0" borderId="0" xfId="29" applyFont="true" applyBorder="true" applyAlignment="true" applyProtection="false">
      <alignment horizontal="right" vertical="center" textRotation="0" wrapText="false" indent="0" shrinkToFit="false"/>
      <protection locked="true" hidden="false"/>
    </xf>
    <xf numFmtId="175" fontId="13" fillId="0" borderId="0" xfId="24" applyFont="true" applyBorder="true" applyAlignment="true" applyProtection="true">
      <alignment horizontal="general" vertical="center" textRotation="0" wrapText="false" indent="0" shrinkToFit="false"/>
      <protection locked="true" hidden="false"/>
    </xf>
    <xf numFmtId="181" fontId="13" fillId="0" borderId="0" xfId="29" applyFont="true" applyBorder="true" applyAlignment="true" applyProtection="true">
      <alignment horizontal="right" vertical="center" textRotation="0" wrapText="false" indent="0" shrinkToFit="false"/>
      <protection locked="true" hidden="false"/>
    </xf>
    <xf numFmtId="175" fontId="13" fillId="0" borderId="0" xfId="29" applyFont="true" applyBorder="true" applyAlignment="true" applyProtection="false">
      <alignment horizontal="right" vertical="center" textRotation="0" wrapText="false" indent="0" shrinkToFit="false"/>
      <protection locked="true" hidden="false"/>
    </xf>
    <xf numFmtId="183" fontId="13" fillId="0" borderId="0" xfId="24" applyFont="true" applyBorder="true" applyAlignment="true" applyProtection="true">
      <alignment horizontal="general" vertical="center" textRotation="0" wrapText="false" indent="0" shrinkToFit="false"/>
      <protection locked="true" hidden="false"/>
    </xf>
    <xf numFmtId="184" fontId="13" fillId="0" borderId="0" xfId="24" applyFont="true" applyBorder="true" applyAlignment="true" applyProtection="true">
      <alignment horizontal="general" vertical="center" textRotation="0" wrapText="false" indent="0" shrinkToFit="false"/>
      <protection locked="true" hidden="false"/>
    </xf>
    <xf numFmtId="171" fontId="13" fillId="0" borderId="0" xfId="29" applyFont="true" applyBorder="false" applyAlignment="true" applyProtection="false">
      <alignment horizontal="general" vertical="center" textRotation="0" wrapText="false" indent="0" shrinkToFit="false"/>
      <protection locked="true" hidden="false"/>
    </xf>
    <xf numFmtId="171" fontId="13" fillId="0" borderId="0" xfId="24" applyFont="true" applyBorder="true" applyAlignment="true" applyProtection="true">
      <alignment horizontal="left" vertical="center" textRotation="0" wrapText="false" indent="0" shrinkToFit="false"/>
      <protection locked="true" hidden="false"/>
    </xf>
    <xf numFmtId="185" fontId="13" fillId="0" borderId="0" xfId="29" applyFont="true" applyBorder="true" applyAlignment="true" applyProtection="false">
      <alignment horizontal="right" vertical="center" textRotation="0" wrapText="false" indent="0" shrinkToFit="false"/>
      <protection locked="true" hidden="false"/>
    </xf>
    <xf numFmtId="171" fontId="13" fillId="0" borderId="0" xfId="29" applyFont="true" applyBorder="true" applyAlignment="true" applyProtection="false">
      <alignment horizontal="general" vertical="center" textRotation="0" wrapText="false" indent="0" shrinkToFit="false"/>
      <protection locked="true" hidden="false"/>
    </xf>
    <xf numFmtId="165" fontId="13" fillId="0" borderId="0" xfId="29" applyFont="true" applyBorder="true" applyAlignment="true" applyProtection="false">
      <alignment horizontal="right" vertical="center" textRotation="0" wrapText="false" indent="0" shrinkToFit="false"/>
      <protection locked="true" hidden="false"/>
    </xf>
    <xf numFmtId="178" fontId="19" fillId="0" borderId="0" xfId="29" applyFont="true" applyBorder="true" applyAlignment="true" applyProtection="false">
      <alignment horizontal="right" vertical="center" textRotation="0" wrapText="false" indent="0" shrinkToFit="false"/>
      <protection locked="true" hidden="false"/>
    </xf>
    <xf numFmtId="178" fontId="13" fillId="0" borderId="0" xfId="29" applyFont="true" applyBorder="true" applyAlignment="true" applyProtection="false">
      <alignment horizontal="right" vertical="center" textRotation="0" wrapText="false" indent="0" shrinkToFit="false"/>
      <protection locked="true" hidden="false"/>
    </xf>
    <xf numFmtId="178" fontId="19" fillId="0" borderId="0" xfId="29" applyFont="true" applyBorder="true" applyAlignment="true" applyProtection="false">
      <alignment horizontal="general" vertical="center" textRotation="0" wrapText="false" indent="0" shrinkToFit="false"/>
      <protection locked="true" hidden="false"/>
    </xf>
    <xf numFmtId="171" fontId="13" fillId="0" borderId="0" xfId="23" applyFont="true" applyBorder="true" applyAlignment="true" applyProtection="true">
      <alignment horizontal="general" vertical="center" textRotation="0" wrapText="false" indent="0" shrinkToFit="false"/>
      <protection locked="true" hidden="false"/>
    </xf>
    <xf numFmtId="186" fontId="13" fillId="0" borderId="0" xfId="29" applyFont="true" applyBorder="false" applyAlignment="true" applyProtection="false">
      <alignment horizontal="general" vertical="center" textRotation="0" wrapText="false" indent="0" shrinkToFit="false"/>
      <protection locked="true" hidden="false"/>
    </xf>
    <xf numFmtId="181" fontId="13" fillId="0" borderId="0" xfId="29" applyFont="true" applyBorder="false" applyAlignment="true" applyProtection="true">
      <alignment horizontal="right" vertical="center" textRotation="0" wrapText="false" indent="0" shrinkToFit="false"/>
      <protection locked="true" hidden="false"/>
    </xf>
    <xf numFmtId="178" fontId="19" fillId="0" borderId="0" xfId="29" applyFont="true" applyBorder="false" applyAlignment="true" applyProtection="false">
      <alignment horizontal="right" vertical="center" textRotation="0" wrapText="false" indent="0" shrinkToFit="false"/>
      <protection locked="true" hidden="false"/>
    </xf>
    <xf numFmtId="183" fontId="13" fillId="0" borderId="0" xfId="29" applyFont="true" applyBorder="true" applyAlignment="true" applyProtection="false">
      <alignment horizontal="right" vertical="center" textRotation="0" wrapText="false" indent="0" shrinkToFit="false"/>
      <protection locked="true" hidden="false"/>
    </xf>
    <xf numFmtId="171" fontId="14" fillId="0" borderId="0" xfId="24" applyFont="true" applyBorder="true" applyAlignment="true" applyProtection="true">
      <alignment horizontal="general" vertical="center" textRotation="0" wrapText="false" indent="0" shrinkToFit="false"/>
      <protection locked="true" hidden="false"/>
    </xf>
    <xf numFmtId="186" fontId="14" fillId="0" borderId="0" xfId="29" applyFont="true" applyBorder="false" applyAlignment="true" applyProtection="false">
      <alignment horizontal="general" vertical="center" textRotation="0" wrapText="false" indent="0" shrinkToFit="false"/>
      <protection locked="true" hidden="false"/>
    </xf>
    <xf numFmtId="181" fontId="14" fillId="0" borderId="0" xfId="29" applyFont="true" applyBorder="false" applyAlignment="true" applyProtection="true">
      <alignment horizontal="right" vertical="center" textRotation="0" wrapText="false" indent="0" shrinkToFit="false"/>
      <protection locked="true" hidden="false"/>
    </xf>
    <xf numFmtId="181" fontId="14" fillId="0" borderId="0" xfId="29" applyFont="true" applyBorder="true" applyAlignment="true" applyProtection="true">
      <alignment horizontal="right" vertical="center" textRotation="0" wrapText="false" indent="0" shrinkToFit="false"/>
      <protection locked="true" hidden="false"/>
    </xf>
    <xf numFmtId="178" fontId="14" fillId="0" borderId="0" xfId="29" applyFont="true" applyBorder="true" applyAlignment="true" applyProtection="false">
      <alignment horizontal="right" vertical="center" textRotation="0" wrapText="false" indent="0" shrinkToFit="false"/>
      <protection locked="true" hidden="false"/>
    </xf>
    <xf numFmtId="183" fontId="14" fillId="0" borderId="0" xfId="29" applyFont="true" applyBorder="true" applyAlignment="true" applyProtection="false">
      <alignment horizontal="right" vertical="center" textRotation="0" wrapText="false" indent="0" shrinkToFit="false"/>
      <protection locked="true" hidden="false"/>
    </xf>
    <xf numFmtId="183" fontId="14" fillId="0" borderId="0" xfId="29" applyFont="true" applyBorder="false" applyAlignment="true" applyProtection="false">
      <alignment horizontal="right" vertical="center" textRotation="0" wrapText="false" indent="0" shrinkToFit="false"/>
      <protection locked="true" hidden="false"/>
    </xf>
    <xf numFmtId="183" fontId="13" fillId="0" borderId="0" xfId="29" applyFont="true" applyBorder="false" applyAlignment="true" applyProtection="false">
      <alignment horizontal="right" vertical="center" textRotation="0" wrapText="false" indent="0" shrinkToFit="false"/>
      <protection locked="true" hidden="false"/>
    </xf>
    <xf numFmtId="164" fontId="13" fillId="0" borderId="0" xfId="29" applyFont="true" applyBorder="false" applyAlignment="true" applyProtection="true">
      <alignment horizontal="left" vertical="center" textRotation="0" wrapText="false" indent="0" shrinkToFit="false"/>
      <protection locked="true" hidden="false"/>
    </xf>
    <xf numFmtId="164" fontId="13" fillId="0" borderId="0" xfId="29" applyFont="true" applyBorder="true" applyAlignment="true" applyProtection="false">
      <alignment horizontal="left" vertical="center" textRotation="0" wrapText="false" indent="0" shrinkToFit="false"/>
      <protection locked="true" hidden="false"/>
    </xf>
    <xf numFmtId="164" fontId="13" fillId="0" borderId="0" xfId="29" applyFont="true" applyBorder="true" applyAlignment="true" applyProtection="false">
      <alignment horizontal="left" vertical="center" textRotation="0" wrapText="true" indent="0" shrinkToFit="false"/>
      <protection locked="true" hidden="false"/>
    </xf>
    <xf numFmtId="164" fontId="20" fillId="0" borderId="0" xfId="29" applyFont="true" applyBorder="true" applyAlignment="true" applyProtection="false">
      <alignment horizontal="left" vertical="center" textRotation="0" wrapText="false" indent="0" shrinkToFit="false"/>
      <protection locked="true" hidden="false"/>
    </xf>
    <xf numFmtId="182" fontId="13" fillId="0" borderId="0" xfId="29" applyFont="true" applyBorder="true" applyAlignment="true" applyProtection="false">
      <alignment horizontal="left" vertical="center" textRotation="0" wrapText="false" indent="0" shrinkToFit="false"/>
      <protection locked="true" hidden="false"/>
    </xf>
    <xf numFmtId="164" fontId="13" fillId="0" borderId="0" xfId="29" applyFont="true" applyBorder="false" applyAlignment="true" applyProtection="false">
      <alignment horizontal="left" vertical="center" textRotation="0" wrapText="false" indent="0" shrinkToFit="false"/>
      <protection locked="true" hidden="false"/>
    </xf>
    <xf numFmtId="182" fontId="13" fillId="0" borderId="0" xfId="29" applyFont="true" applyBorder="false" applyAlignment="true" applyProtection="false">
      <alignment horizontal="left" vertical="center" textRotation="0" wrapText="false" indent="0" shrinkToFit="false"/>
      <protection locked="true" hidden="false"/>
    </xf>
    <xf numFmtId="178" fontId="13" fillId="0" borderId="0" xfId="29" applyFont="true" applyBorder="false" applyAlignment="true" applyProtection="false">
      <alignment horizontal="left" vertical="center"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Comma 3" xfId="22"/>
    <cellStyle name="Comma 3 2" xfId="23"/>
    <cellStyle name="Comma 4" xfId="24"/>
    <cellStyle name="Currency 2" xfId="25"/>
    <cellStyle name="Currency 3" xfId="26"/>
    <cellStyle name="Normal 2" xfId="27"/>
    <cellStyle name="Normal 2 2" xfId="28"/>
    <cellStyle name="Normal 3" xfId="29"/>
    <cellStyle name="Normal 4" xfId="30"/>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pa.virginia.gov/data/download/local_government/comparative_cost/Cost17.xlsx"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apa.virginia.gov/data/download/local_government/comparative_cost/2017%20footnotes.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1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2.71"/>
    <col collapsed="false" customWidth="true" hidden="false" outlineLevel="0" max="2" min="2" style="0" width="15.86"/>
    <col collapsed="false" customWidth="true" hidden="false" outlineLevel="0" max="3" min="3" style="0" width="8.86"/>
    <col collapsed="false" customWidth="true" hidden="false" outlineLevel="0" max="4" min="4" style="0" width="10.99"/>
    <col collapsed="false" customWidth="true" hidden="false" outlineLevel="0" max="10" min="6" style="0" width="10.42"/>
    <col collapsed="false" customWidth="true" hidden="false" outlineLevel="0" max="258" min="258" style="0" width="15.86"/>
    <col collapsed="false" customWidth="true" hidden="false" outlineLevel="0" max="259" min="259" style="0" width="8.86"/>
    <col collapsed="false" customWidth="true" hidden="false" outlineLevel="0" max="260" min="260" style="0" width="10.99"/>
    <col collapsed="false" customWidth="true" hidden="false" outlineLevel="0" max="266" min="262" style="0" width="10.42"/>
    <col collapsed="false" customWidth="true" hidden="false" outlineLevel="0" max="514" min="514" style="0" width="15.86"/>
    <col collapsed="false" customWidth="true" hidden="false" outlineLevel="0" max="515" min="515" style="0" width="8.86"/>
    <col collapsed="false" customWidth="true" hidden="false" outlineLevel="0" max="516" min="516" style="0" width="10.99"/>
    <col collapsed="false" customWidth="true" hidden="false" outlineLevel="0" max="522" min="518" style="0" width="10.42"/>
    <col collapsed="false" customWidth="true" hidden="false" outlineLevel="0" max="770" min="770" style="0" width="15.86"/>
    <col collapsed="false" customWidth="true" hidden="false" outlineLevel="0" max="771" min="771" style="0" width="8.86"/>
    <col collapsed="false" customWidth="true" hidden="false" outlineLevel="0" max="772" min="772" style="0" width="10.99"/>
    <col collapsed="false" customWidth="true" hidden="false" outlineLevel="0" max="778" min="774" style="0" width="10.42"/>
  </cols>
  <sheetData>
    <row r="2" customFormat="false" ht="15.75" hidden="false" customHeight="false" outlineLevel="0" collapsed="false">
      <c r="B2" s="1" t="s">
        <v>0</v>
      </c>
    </row>
    <row r="3" customFormat="false" ht="15.75" hidden="false" customHeight="false" outlineLevel="0" collapsed="false">
      <c r="B3" s="2" t="s">
        <v>1</v>
      </c>
    </row>
    <row r="4" customFormat="false" ht="15.75" hidden="false" customHeight="false" outlineLevel="0" collapsed="false">
      <c r="B4" s="2" t="s">
        <v>2</v>
      </c>
    </row>
    <row r="5" customFormat="false" ht="15.75" hidden="false" customHeight="false" outlineLevel="0" collapsed="false">
      <c r="B5" s="2" t="s">
        <v>3</v>
      </c>
    </row>
    <row r="7" customFormat="false" ht="48" hidden="false" customHeight="true" outlineLevel="0" collapsed="false">
      <c r="B7" s="3" t="s">
        <v>4</v>
      </c>
      <c r="C7" s="3"/>
      <c r="D7" s="3"/>
      <c r="E7" s="3"/>
      <c r="F7" s="3"/>
      <c r="G7" s="3"/>
      <c r="H7" s="3"/>
      <c r="I7" s="3"/>
      <c r="J7" s="3"/>
      <c r="K7" s="3"/>
      <c r="L7" s="3"/>
      <c r="M7" s="3"/>
    </row>
    <row r="8" customFormat="false" ht="15.75" hidden="false" customHeight="false" outlineLevel="0" collapsed="false">
      <c r="B8" s="4"/>
      <c r="C8" s="4"/>
      <c r="D8" s="4"/>
      <c r="E8" s="4"/>
      <c r="F8" s="4"/>
      <c r="G8" s="4"/>
      <c r="H8" s="4"/>
      <c r="I8" s="4"/>
      <c r="J8" s="4"/>
      <c r="K8" s="4"/>
      <c r="L8" s="4"/>
      <c r="M8" s="4"/>
    </row>
    <row r="9" customFormat="false" ht="15.75" hidden="false" customHeight="false" outlineLevel="0" collapsed="false">
      <c r="B9" s="5" t="s">
        <v>5</v>
      </c>
    </row>
    <row r="10" customFormat="false" ht="15" hidden="false" customHeight="false" outlineLevel="0" collapsed="false">
      <c r="B10" s="6" t="s">
        <v>6</v>
      </c>
    </row>
    <row r="11" customFormat="false" ht="15" hidden="false" customHeight="false" outlineLevel="0" collapsed="false">
      <c r="B11" s="6"/>
    </row>
    <row r="12" customFormat="false" ht="15.75" hidden="false" customHeight="false" outlineLevel="0" collapsed="false">
      <c r="B12" s="7" t="s">
        <v>7</v>
      </c>
    </row>
    <row r="13" customFormat="false" ht="15.75" hidden="false" customHeight="false" outlineLevel="0" collapsed="false">
      <c r="B13" s="7" t="s">
        <v>8</v>
      </c>
    </row>
    <row r="14" customFormat="false" ht="47.25" hidden="false" customHeight="true" outlineLevel="0" collapsed="false">
      <c r="B14" s="3" t="s">
        <v>9</v>
      </c>
      <c r="C14" s="3"/>
      <c r="D14" s="3"/>
      <c r="E14" s="3"/>
      <c r="F14" s="3"/>
      <c r="G14" s="3"/>
      <c r="H14" s="3"/>
      <c r="I14" s="3"/>
      <c r="J14" s="3"/>
      <c r="K14" s="3"/>
      <c r="L14" s="3"/>
      <c r="M14" s="3"/>
    </row>
  </sheetData>
  <mergeCells count="2">
    <mergeCell ref="B7:M7"/>
    <mergeCell ref="B14:M14"/>
  </mergeCells>
  <hyperlinks>
    <hyperlink ref="B10" r:id="rId1" display="http://www.apa.virginia.gov/data/download/local_government/comparative_cost/Cost17.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8"/>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7.8671875" defaultRowHeight="15.75" zeroHeight="false" outlineLevelRow="0" outlineLevelCol="0"/>
  <cols>
    <col collapsed="false" customWidth="true" hidden="false" outlineLevel="0" max="1" min="1" style="8" width="11.57"/>
    <col collapsed="false" customWidth="true" hidden="false" outlineLevel="0" max="2" min="2" style="8" width="5.7"/>
    <col collapsed="false" customWidth="true" hidden="false" outlineLevel="0" max="3" min="3" style="8" width="74.15"/>
    <col collapsed="false" customWidth="false" hidden="false" outlineLevel="0" max="1024" min="4" style="8" width="7.86"/>
  </cols>
  <sheetData>
    <row r="1" customFormat="false" ht="15.75" hidden="false" customHeight="false" outlineLevel="0" collapsed="false">
      <c r="A1" s="5" t="s">
        <v>10</v>
      </c>
      <c r="B1" s="9"/>
    </row>
    <row r="2" customFormat="false" ht="15.75" hidden="false" customHeight="false" outlineLevel="0" collapsed="false">
      <c r="A2" s="5" t="s">
        <v>11</v>
      </c>
      <c r="B2" s="9"/>
    </row>
    <row r="3" customFormat="false" ht="15.75" hidden="false" customHeight="false" outlineLevel="0" collapsed="false">
      <c r="A3" s="5" t="s">
        <v>12</v>
      </c>
      <c r="B3" s="9"/>
    </row>
    <row r="4" customFormat="false" ht="15.75" hidden="false" customHeight="false" outlineLevel="0" collapsed="false">
      <c r="A4" s="9"/>
      <c r="B4" s="9"/>
      <c r="C4" s="10"/>
    </row>
    <row r="5" customFormat="false" ht="15.75" hidden="false" customHeight="false" outlineLevel="0" collapsed="false">
      <c r="A5" s="9" t="s">
        <v>13</v>
      </c>
      <c r="B5" s="9" t="s">
        <v>14</v>
      </c>
      <c r="C5" s="11" t="s">
        <v>15</v>
      </c>
    </row>
    <row r="6" customFormat="false" ht="15.75" hidden="false" customHeight="false" outlineLevel="0" collapsed="false">
      <c r="A6" s="9" t="s">
        <v>13</v>
      </c>
      <c r="B6" s="9" t="s">
        <v>16</v>
      </c>
      <c r="C6" s="11" t="s">
        <v>17</v>
      </c>
    </row>
    <row r="7" customFormat="false" ht="15.75" hidden="false" customHeight="false" outlineLevel="0" collapsed="false">
      <c r="A7" s="9" t="s">
        <v>13</v>
      </c>
      <c r="B7" s="9" t="s">
        <v>18</v>
      </c>
      <c r="C7" s="11" t="s">
        <v>19</v>
      </c>
    </row>
    <row r="8" customFormat="false" ht="15.75" hidden="false" customHeight="false" outlineLevel="0" collapsed="false">
      <c r="A8" s="9" t="s">
        <v>13</v>
      </c>
      <c r="B8" s="9" t="s">
        <v>20</v>
      </c>
      <c r="C8" s="11" t="s">
        <v>21</v>
      </c>
    </row>
    <row r="9" customFormat="false" ht="15.75" hidden="false" customHeight="false" outlineLevel="0" collapsed="false">
      <c r="A9" s="9" t="s">
        <v>13</v>
      </c>
      <c r="B9" s="9" t="s">
        <v>22</v>
      </c>
      <c r="C9" s="11" t="s">
        <v>23</v>
      </c>
    </row>
    <row r="10" customFormat="false" ht="15.75" hidden="false" customHeight="false" outlineLevel="0" collapsed="false">
      <c r="A10" s="9" t="s">
        <v>13</v>
      </c>
      <c r="B10" s="9" t="s">
        <v>24</v>
      </c>
      <c r="C10" s="11" t="s">
        <v>25</v>
      </c>
    </row>
    <row r="11" customFormat="false" ht="15.75" hidden="false" customHeight="false" outlineLevel="0" collapsed="false">
      <c r="A11" s="9" t="s">
        <v>13</v>
      </c>
      <c r="B11" s="9" t="s">
        <v>26</v>
      </c>
      <c r="C11" s="11" t="s">
        <v>27</v>
      </c>
    </row>
    <row r="12" customFormat="false" ht="15.75" hidden="false" customHeight="false" outlineLevel="0" collapsed="false">
      <c r="A12" s="9" t="s">
        <v>13</v>
      </c>
      <c r="B12" s="9" t="s">
        <v>28</v>
      </c>
      <c r="C12" s="11" t="s">
        <v>29</v>
      </c>
    </row>
    <row r="13" customFormat="false" ht="15.75" hidden="false" customHeight="false" outlineLevel="0" collapsed="false">
      <c r="A13" s="9" t="s">
        <v>13</v>
      </c>
      <c r="B13" s="9" t="s">
        <v>30</v>
      </c>
      <c r="C13" s="11" t="s">
        <v>31</v>
      </c>
    </row>
    <row r="14" customFormat="false" ht="15.75" hidden="false" customHeight="false" outlineLevel="0" collapsed="false">
      <c r="A14" s="9" t="s">
        <v>13</v>
      </c>
      <c r="B14" s="9" t="s">
        <v>32</v>
      </c>
      <c r="C14" s="11" t="s">
        <v>33</v>
      </c>
    </row>
    <row r="15" customFormat="false" ht="15.75" hidden="false" customHeight="false" outlineLevel="0" collapsed="false">
      <c r="A15" s="9" t="s">
        <v>13</v>
      </c>
      <c r="B15" s="9" t="s">
        <v>34</v>
      </c>
      <c r="C15" s="11" t="s">
        <v>35</v>
      </c>
    </row>
    <row r="16" customFormat="false" ht="15.75" hidden="false" customHeight="false" outlineLevel="0" collapsed="false">
      <c r="A16" s="9" t="s">
        <v>13</v>
      </c>
      <c r="B16" s="9" t="s">
        <v>36</v>
      </c>
      <c r="C16" s="11" t="s">
        <v>37</v>
      </c>
    </row>
    <row r="17" customFormat="false" ht="15.75" hidden="false" customHeight="false" outlineLevel="0" collapsed="false">
      <c r="A17" s="9" t="s">
        <v>13</v>
      </c>
      <c r="B17" s="9" t="s">
        <v>38</v>
      </c>
      <c r="C17" s="11" t="s">
        <v>39</v>
      </c>
    </row>
    <row r="18" customFormat="false" ht="15.75" hidden="false" customHeight="false" outlineLevel="0" collapsed="false">
      <c r="A18" s="9" t="s">
        <v>13</v>
      </c>
      <c r="B18" s="9" t="s">
        <v>40</v>
      </c>
      <c r="C18" s="11" t="s">
        <v>41</v>
      </c>
    </row>
    <row r="19" customFormat="false" ht="15.75" hidden="false" customHeight="false" outlineLevel="0" collapsed="false">
      <c r="A19" s="9" t="s">
        <v>13</v>
      </c>
      <c r="B19" s="9" t="s">
        <v>42</v>
      </c>
      <c r="C19" s="11" t="s">
        <v>43</v>
      </c>
    </row>
    <row r="20" customFormat="false" ht="15.75" hidden="false" customHeight="false" outlineLevel="0" collapsed="false">
      <c r="A20" s="9" t="s">
        <v>13</v>
      </c>
      <c r="B20" s="9" t="s">
        <v>44</v>
      </c>
      <c r="C20" s="11" t="s">
        <v>45</v>
      </c>
    </row>
    <row r="21" customFormat="false" ht="15.75" hidden="false" customHeight="false" outlineLevel="0" collapsed="false">
      <c r="A21" s="9" t="s">
        <v>13</v>
      </c>
      <c r="B21" s="9" t="s">
        <v>46</v>
      </c>
      <c r="C21" s="11" t="s">
        <v>47</v>
      </c>
    </row>
    <row r="22" customFormat="false" ht="15.75" hidden="false" customHeight="false" outlineLevel="0" collapsed="false">
      <c r="A22" s="9" t="s">
        <v>13</v>
      </c>
      <c r="B22" s="9" t="s">
        <v>48</v>
      </c>
      <c r="C22" s="11" t="s">
        <v>49</v>
      </c>
    </row>
    <row r="23" customFormat="false" ht="15.75" hidden="false" customHeight="false" outlineLevel="0" collapsed="false">
      <c r="A23" s="12" t="s">
        <v>50</v>
      </c>
      <c r="B23" s="12"/>
      <c r="C23" s="12"/>
    </row>
    <row r="82" customFormat="false" ht="15.75" hidden="false" customHeight="false" outlineLevel="0" collapsed="false">
      <c r="E82" s="8" t="s">
        <v>51</v>
      </c>
    </row>
    <row r="158" customFormat="false" ht="15.75" hidden="false" customHeight="false" outlineLevel="0" collapsed="false">
      <c r="E158" s="8" t="s">
        <v>51</v>
      </c>
    </row>
  </sheetData>
  <mergeCells count="1">
    <mergeCell ref="A23:C23"/>
  </mergeCells>
  <hyperlinks>
    <hyperlink ref="C5" location="'Exhibit A'!A1" display="General Government"/>
    <hyperlink ref="C6" location="'Exhibit B'!A1" display="Local Revenue"/>
    <hyperlink ref="C7" location="'Exhibit B1'!A1" display="Inter-Governmental Revenue"/>
    <hyperlink ref="C8" location="'Exhibit B2'!A1" display="Other Local Taxes"/>
    <hyperlink ref="C9" location="'Exhibit C'!A1" display="Summary of Maintenance and Operation Expenditures"/>
    <hyperlink ref="C10" location="'Exhibit C1'!A1" display="General Government Administration Expenditures by Activity"/>
    <hyperlink ref="C11" location="'Exhibit C2'!A1" display="Judicial Administration Expenditures by Activity"/>
    <hyperlink ref="C12" location="'Exhibit C3'!A1" display="Public Safety Expenditures by Activity"/>
    <hyperlink ref="C13" location="'Exhibit C4'!A1" display="Public Works Expenditures by Activity"/>
    <hyperlink ref="C14" location="'Exhibit C5'!A1" display="Health and Welfare Expenditures by Activity"/>
    <hyperlink ref="C15" location="'Exhibit C6'!A1" display="Education Expenditures by Activity"/>
    <hyperlink ref="C16" location="'Exhibit C7'!A1" display="Parks, Recreation, and Cultural Expenditures by Activity"/>
    <hyperlink ref="C17" location="'Exhibit C8'!A1" display="Community Development Expenditures by Activity"/>
    <hyperlink ref="C18" location="'Exhibit D'!A1" display="Capital Projects for General Government"/>
    <hyperlink ref="C19" location="'Exhibit E'!A1" display="Debt Service for General Government"/>
    <hyperlink ref="C20" location="'Exhibit F'!A1" display="Summary of Enterprise Activities"/>
    <hyperlink ref="C21" location="'Exhibit G'!A1" display="Summary of Outstanding Debt"/>
    <hyperlink ref="C22" location="'Exhibit H'!A1" display="Demographic and Tax Data"/>
    <hyperlink ref="A23" r:id="rId1" display="Notes to Comparative Report of Local Government Revenues and Expenditur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39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Q22" activeCellId="0" sqref="Q22"/>
    </sheetView>
  </sheetViews>
  <sheetFormatPr defaultColWidth="12.72265625" defaultRowHeight="9.75" zeroHeight="false" outlineLevelRow="0" outlineLevelCol="0"/>
  <cols>
    <col collapsed="false" customWidth="true" hidden="false" outlineLevel="0" max="1" min="1" style="13" width="4.14"/>
    <col collapsed="false" customWidth="true" hidden="false" outlineLevel="0" max="2" min="2" style="13" width="1"/>
    <col collapsed="false" customWidth="true" hidden="false" outlineLevel="0" max="3" min="3" style="13" width="8.86"/>
    <col collapsed="false" customWidth="true" hidden="false" outlineLevel="0" max="4" min="4" style="13" width="2"/>
    <col collapsed="false" customWidth="true" hidden="false" outlineLevel="0" max="5" min="5" style="13" width="12.57"/>
    <col collapsed="false" customWidth="true" hidden="false" outlineLevel="0" max="6" min="6" style="13" width="1"/>
    <col collapsed="false" customWidth="true" hidden="false" outlineLevel="0" max="7" min="7" style="13" width="14.01"/>
    <col collapsed="false" customWidth="true" hidden="false" outlineLevel="0" max="8" min="8" style="13" width="1.58"/>
    <col collapsed="false" customWidth="true" hidden="false" outlineLevel="0" max="9" min="9" style="13" width="9.14"/>
    <col collapsed="false" customWidth="true" hidden="false" outlineLevel="0" max="10" min="10" style="13" width="1.58"/>
    <col collapsed="false" customWidth="true" hidden="false" outlineLevel="0" max="11" min="11" style="13" width="7.29"/>
    <col collapsed="false" customWidth="true" hidden="false" outlineLevel="0" max="12" min="12" style="13" width="1.58"/>
    <col collapsed="false" customWidth="true" hidden="false" outlineLevel="0" max="13" min="13" style="13" width="13.86"/>
    <col collapsed="false" customWidth="true" hidden="false" outlineLevel="0" max="14" min="14" style="13" width="1.58"/>
    <col collapsed="false" customWidth="true" hidden="false" outlineLevel="0" max="15" min="15" style="13" width="9"/>
    <col collapsed="false" customWidth="true" hidden="false" outlineLevel="0" max="16" min="16" style="13" width="1.58"/>
    <col collapsed="false" customWidth="true" hidden="false" outlineLevel="0" max="17" min="17" style="13" width="7.15"/>
    <col collapsed="false" customWidth="true" hidden="false" outlineLevel="0" max="18" min="18" style="13" width="1.58"/>
    <col collapsed="false" customWidth="true" hidden="false" outlineLevel="0" max="19" min="19" style="13" width="12.86"/>
    <col collapsed="false" customWidth="true" hidden="false" outlineLevel="0" max="20" min="20" style="13" width="1.58"/>
    <col collapsed="false" customWidth="true" hidden="false" outlineLevel="0" max="21" min="21" style="13" width="7.42"/>
    <col collapsed="false" customWidth="true" hidden="false" outlineLevel="0" max="22" min="22" style="13" width="1.58"/>
    <col collapsed="false" customWidth="true" hidden="false" outlineLevel="0" max="23" min="23" style="13" width="6.71"/>
    <col collapsed="false" customWidth="true" hidden="false" outlineLevel="0" max="24" min="24" style="13" width="1.58"/>
    <col collapsed="false" customWidth="true" hidden="false" outlineLevel="0" max="25" min="25" style="13" width="11.42"/>
    <col collapsed="false" customWidth="true" hidden="false" outlineLevel="0" max="26" min="26" style="13" width="1.58"/>
    <col collapsed="false" customWidth="true" hidden="false" outlineLevel="0" max="27" min="27" style="13" width="7"/>
    <col collapsed="false" customWidth="true" hidden="false" outlineLevel="0" max="28" min="28" style="13" width="1.58"/>
    <col collapsed="false" customWidth="true" hidden="false" outlineLevel="0" max="29" min="29" style="13" width="7.15"/>
    <col collapsed="false" customWidth="true" hidden="false" outlineLevel="0" max="30" min="30" style="13" width="1.58"/>
    <col collapsed="false" customWidth="true" hidden="false" outlineLevel="0" max="31" min="31" style="13" width="14.01"/>
    <col collapsed="false" customWidth="true" hidden="false" outlineLevel="0" max="33" min="32" style="13" width="1.58"/>
    <col collapsed="false" customWidth="true" hidden="false" outlineLevel="0" max="34" min="34" style="13" width="15.29"/>
    <col collapsed="false" customWidth="true" hidden="false" outlineLevel="0" max="35" min="35" style="13" width="2.42"/>
    <col collapsed="false" customWidth="true" hidden="false" outlineLevel="0" max="36" min="36" style="13" width="15.29"/>
    <col collapsed="false" customWidth="true" hidden="false" outlineLevel="0" max="37" min="37" style="13" width="2.42"/>
    <col collapsed="false" customWidth="true" hidden="false" outlineLevel="0" max="38" min="38" style="13" width="16.14"/>
    <col collapsed="false" customWidth="true" hidden="false" outlineLevel="0" max="39" min="39" style="13" width="3.29"/>
    <col collapsed="false" customWidth="true" hidden="false" outlineLevel="0" max="40" min="40" style="13" width="16.14"/>
    <col collapsed="false" customWidth="true" hidden="false" outlineLevel="0" max="41" min="41" style="13" width="1.58"/>
    <col collapsed="false" customWidth="true" hidden="false" outlineLevel="0" max="42" min="42" style="13" width="9.29"/>
    <col collapsed="false" customWidth="true" hidden="false" outlineLevel="0" max="43" min="43" style="13" width="1.58"/>
    <col collapsed="false" customWidth="true" hidden="false" outlineLevel="0" max="44" min="44" style="13" width="9.29"/>
    <col collapsed="false" customWidth="true" hidden="false" outlineLevel="0" max="45" min="45" style="13" width="3.29"/>
    <col collapsed="false" customWidth="true" hidden="false" outlineLevel="0" max="46" min="46" style="13" width="15.29"/>
    <col collapsed="false" customWidth="true" hidden="false" outlineLevel="0" max="47" min="47" style="13" width="1.58"/>
    <col collapsed="false" customWidth="true" hidden="false" outlineLevel="0" max="48" min="48" style="13" width="13.57"/>
    <col collapsed="false" customWidth="true" hidden="false" outlineLevel="0" max="49" min="49" style="13" width="1.58"/>
    <col collapsed="false" customWidth="true" hidden="true" outlineLevel="0" max="50" min="50" style="13" width="13.57"/>
    <col collapsed="false" customWidth="true" hidden="false" outlineLevel="0" max="51" min="51" style="13" width="1.58"/>
    <col collapsed="false" customWidth="true" hidden="false" outlineLevel="0" max="52" min="52" style="13" width="13.57"/>
    <col collapsed="false" customWidth="true" hidden="false" outlineLevel="0" max="53" min="53" style="13" width="2.42"/>
    <col collapsed="false" customWidth="true" hidden="false" outlineLevel="0" max="54" min="54" style="13" width="5.01"/>
    <col collapsed="false" customWidth="true" hidden="false" outlineLevel="0" max="55" min="55" style="14" width="7.29"/>
    <col collapsed="false" customWidth="true" hidden="false" outlineLevel="0" max="56" min="56" style="13" width="10.85"/>
    <col collapsed="false" customWidth="true" hidden="false" outlineLevel="0" max="57" min="57" style="13" width="8.14"/>
    <col collapsed="false" customWidth="false" hidden="false" outlineLevel="0" max="256" min="58" style="13" width="12.71"/>
    <col collapsed="false" customWidth="true" hidden="false" outlineLevel="0" max="257" min="257" style="13" width="4.14"/>
    <col collapsed="false" customWidth="true" hidden="false" outlineLevel="0" max="258" min="258" style="13" width="1"/>
    <col collapsed="false" customWidth="true" hidden="false" outlineLevel="0" max="259" min="259" style="13" width="8.86"/>
    <col collapsed="false" customWidth="true" hidden="false" outlineLevel="0" max="260" min="260" style="13" width="2"/>
    <col collapsed="false" customWidth="true" hidden="false" outlineLevel="0" max="261" min="261" style="13" width="12.57"/>
    <col collapsed="false" customWidth="true" hidden="false" outlineLevel="0" max="262" min="262" style="13" width="1"/>
    <col collapsed="false" customWidth="true" hidden="false" outlineLevel="0" max="263" min="263" style="13" width="14.01"/>
    <col collapsed="false" customWidth="true" hidden="false" outlineLevel="0" max="264" min="264" style="13" width="1.58"/>
    <col collapsed="false" customWidth="true" hidden="false" outlineLevel="0" max="265" min="265" style="13" width="9.14"/>
    <col collapsed="false" customWidth="true" hidden="false" outlineLevel="0" max="266" min="266" style="13" width="1.58"/>
    <col collapsed="false" customWidth="true" hidden="false" outlineLevel="0" max="267" min="267" style="13" width="7.29"/>
    <col collapsed="false" customWidth="true" hidden="false" outlineLevel="0" max="268" min="268" style="13" width="1.58"/>
    <col collapsed="false" customWidth="true" hidden="false" outlineLevel="0" max="269" min="269" style="13" width="13.86"/>
    <col collapsed="false" customWidth="true" hidden="false" outlineLevel="0" max="270" min="270" style="13" width="1.58"/>
    <col collapsed="false" customWidth="true" hidden="false" outlineLevel="0" max="271" min="271" style="13" width="9"/>
    <col collapsed="false" customWidth="true" hidden="false" outlineLevel="0" max="272" min="272" style="13" width="1.58"/>
    <col collapsed="false" customWidth="true" hidden="false" outlineLevel="0" max="273" min="273" style="13" width="7.15"/>
    <col collapsed="false" customWidth="true" hidden="false" outlineLevel="0" max="274" min="274" style="13" width="1.58"/>
    <col collapsed="false" customWidth="true" hidden="false" outlineLevel="0" max="275" min="275" style="13" width="12.86"/>
    <col collapsed="false" customWidth="true" hidden="false" outlineLevel="0" max="276" min="276" style="13" width="1.58"/>
    <col collapsed="false" customWidth="true" hidden="false" outlineLevel="0" max="277" min="277" style="13" width="7.42"/>
    <col collapsed="false" customWidth="true" hidden="false" outlineLevel="0" max="278" min="278" style="13" width="1.58"/>
    <col collapsed="false" customWidth="true" hidden="false" outlineLevel="0" max="279" min="279" style="13" width="6.71"/>
    <col collapsed="false" customWidth="true" hidden="false" outlineLevel="0" max="280" min="280" style="13" width="1.58"/>
    <col collapsed="false" customWidth="true" hidden="false" outlineLevel="0" max="281" min="281" style="13" width="11.42"/>
    <col collapsed="false" customWidth="true" hidden="false" outlineLevel="0" max="282" min="282" style="13" width="1.58"/>
    <col collapsed="false" customWidth="true" hidden="false" outlineLevel="0" max="283" min="283" style="13" width="7"/>
    <col collapsed="false" customWidth="true" hidden="false" outlineLevel="0" max="284" min="284" style="13" width="1.58"/>
    <col collapsed="false" customWidth="true" hidden="false" outlineLevel="0" max="285" min="285" style="13" width="7.15"/>
    <col collapsed="false" customWidth="true" hidden="false" outlineLevel="0" max="286" min="286" style="13" width="1.58"/>
    <col collapsed="false" customWidth="true" hidden="false" outlineLevel="0" max="287" min="287" style="13" width="14.01"/>
    <col collapsed="false" customWidth="true" hidden="false" outlineLevel="0" max="289" min="288" style="13" width="1.58"/>
    <col collapsed="false" customWidth="true" hidden="false" outlineLevel="0" max="290" min="290" style="13" width="15.29"/>
    <col collapsed="false" customWidth="true" hidden="false" outlineLevel="0" max="291" min="291" style="13" width="2.42"/>
    <col collapsed="false" customWidth="true" hidden="false" outlineLevel="0" max="292" min="292" style="13" width="15.29"/>
    <col collapsed="false" customWidth="true" hidden="false" outlineLevel="0" max="293" min="293" style="13" width="2.42"/>
    <col collapsed="false" customWidth="true" hidden="false" outlineLevel="0" max="294" min="294" style="13" width="16.14"/>
    <col collapsed="false" customWidth="true" hidden="false" outlineLevel="0" max="295" min="295" style="13" width="3.29"/>
    <col collapsed="false" customWidth="true" hidden="false" outlineLevel="0" max="296" min="296" style="13" width="16.14"/>
    <col collapsed="false" customWidth="true" hidden="false" outlineLevel="0" max="297" min="297" style="13" width="1.58"/>
    <col collapsed="false" customWidth="true" hidden="false" outlineLevel="0" max="298" min="298" style="13" width="9.29"/>
    <col collapsed="false" customWidth="true" hidden="false" outlineLevel="0" max="299" min="299" style="13" width="1.58"/>
    <col collapsed="false" customWidth="true" hidden="false" outlineLevel="0" max="300" min="300" style="13" width="9.29"/>
    <col collapsed="false" customWidth="true" hidden="false" outlineLevel="0" max="301" min="301" style="13" width="3.29"/>
    <col collapsed="false" customWidth="true" hidden="false" outlineLevel="0" max="302" min="302" style="13" width="15.29"/>
    <col collapsed="false" customWidth="true" hidden="false" outlineLevel="0" max="303" min="303" style="13" width="1.58"/>
    <col collapsed="false" customWidth="true" hidden="false" outlineLevel="0" max="304" min="304" style="13" width="13.57"/>
    <col collapsed="false" customWidth="true" hidden="false" outlineLevel="0" max="305" min="305" style="13" width="1.58"/>
    <col collapsed="false" customWidth="true" hidden="true" outlineLevel="0" max="306" min="306" style="13" width="11.52"/>
    <col collapsed="false" customWidth="true" hidden="false" outlineLevel="0" max="307" min="307" style="13" width="1.58"/>
    <col collapsed="false" customWidth="true" hidden="false" outlineLevel="0" max="308" min="308" style="13" width="13.57"/>
    <col collapsed="false" customWidth="true" hidden="false" outlineLevel="0" max="309" min="309" style="13" width="2.42"/>
    <col collapsed="false" customWidth="true" hidden="false" outlineLevel="0" max="310" min="310" style="13" width="5.01"/>
    <col collapsed="false" customWidth="true" hidden="false" outlineLevel="0" max="311" min="311" style="13" width="7.29"/>
    <col collapsed="false" customWidth="true" hidden="false" outlineLevel="0" max="312" min="312" style="13" width="10.85"/>
    <col collapsed="false" customWidth="true" hidden="false" outlineLevel="0" max="313" min="313" style="13" width="8.14"/>
    <col collapsed="false" customWidth="false" hidden="false" outlineLevel="0" max="512" min="314" style="13" width="12.71"/>
    <col collapsed="false" customWidth="true" hidden="false" outlineLevel="0" max="513" min="513" style="13" width="4.14"/>
    <col collapsed="false" customWidth="true" hidden="false" outlineLevel="0" max="514" min="514" style="13" width="1"/>
    <col collapsed="false" customWidth="true" hidden="false" outlineLevel="0" max="515" min="515" style="13" width="8.86"/>
    <col collapsed="false" customWidth="true" hidden="false" outlineLevel="0" max="516" min="516" style="13" width="2"/>
    <col collapsed="false" customWidth="true" hidden="false" outlineLevel="0" max="517" min="517" style="13" width="12.57"/>
    <col collapsed="false" customWidth="true" hidden="false" outlineLevel="0" max="518" min="518" style="13" width="1"/>
    <col collapsed="false" customWidth="true" hidden="false" outlineLevel="0" max="519" min="519" style="13" width="14.01"/>
    <col collapsed="false" customWidth="true" hidden="false" outlineLevel="0" max="520" min="520" style="13" width="1.58"/>
    <col collapsed="false" customWidth="true" hidden="false" outlineLevel="0" max="521" min="521" style="13" width="9.14"/>
    <col collapsed="false" customWidth="true" hidden="false" outlineLevel="0" max="522" min="522" style="13" width="1.58"/>
    <col collapsed="false" customWidth="true" hidden="false" outlineLevel="0" max="523" min="523" style="13" width="7.29"/>
    <col collapsed="false" customWidth="true" hidden="false" outlineLevel="0" max="524" min="524" style="13" width="1.58"/>
    <col collapsed="false" customWidth="true" hidden="false" outlineLevel="0" max="525" min="525" style="13" width="13.86"/>
    <col collapsed="false" customWidth="true" hidden="false" outlineLevel="0" max="526" min="526" style="13" width="1.58"/>
    <col collapsed="false" customWidth="true" hidden="false" outlineLevel="0" max="527" min="527" style="13" width="9"/>
    <col collapsed="false" customWidth="true" hidden="false" outlineLevel="0" max="528" min="528" style="13" width="1.58"/>
    <col collapsed="false" customWidth="true" hidden="false" outlineLevel="0" max="529" min="529" style="13" width="7.15"/>
    <col collapsed="false" customWidth="true" hidden="false" outlineLevel="0" max="530" min="530" style="13" width="1.58"/>
    <col collapsed="false" customWidth="true" hidden="false" outlineLevel="0" max="531" min="531" style="13" width="12.86"/>
    <col collapsed="false" customWidth="true" hidden="false" outlineLevel="0" max="532" min="532" style="13" width="1.58"/>
    <col collapsed="false" customWidth="true" hidden="false" outlineLevel="0" max="533" min="533" style="13" width="7.42"/>
    <col collapsed="false" customWidth="true" hidden="false" outlineLevel="0" max="534" min="534" style="13" width="1.58"/>
    <col collapsed="false" customWidth="true" hidden="false" outlineLevel="0" max="535" min="535" style="13" width="6.71"/>
    <col collapsed="false" customWidth="true" hidden="false" outlineLevel="0" max="536" min="536" style="13" width="1.58"/>
    <col collapsed="false" customWidth="true" hidden="false" outlineLevel="0" max="537" min="537" style="13" width="11.42"/>
    <col collapsed="false" customWidth="true" hidden="false" outlineLevel="0" max="538" min="538" style="13" width="1.58"/>
    <col collapsed="false" customWidth="true" hidden="false" outlineLevel="0" max="539" min="539" style="13" width="7"/>
    <col collapsed="false" customWidth="true" hidden="false" outlineLevel="0" max="540" min="540" style="13" width="1.58"/>
    <col collapsed="false" customWidth="true" hidden="false" outlineLevel="0" max="541" min="541" style="13" width="7.15"/>
    <col collapsed="false" customWidth="true" hidden="false" outlineLevel="0" max="542" min="542" style="13" width="1.58"/>
    <col collapsed="false" customWidth="true" hidden="false" outlineLevel="0" max="543" min="543" style="13" width="14.01"/>
    <col collapsed="false" customWidth="true" hidden="false" outlineLevel="0" max="545" min="544" style="13" width="1.58"/>
    <col collapsed="false" customWidth="true" hidden="false" outlineLevel="0" max="546" min="546" style="13" width="15.29"/>
    <col collapsed="false" customWidth="true" hidden="false" outlineLevel="0" max="547" min="547" style="13" width="2.42"/>
    <col collapsed="false" customWidth="true" hidden="false" outlineLevel="0" max="548" min="548" style="13" width="15.29"/>
    <col collapsed="false" customWidth="true" hidden="false" outlineLevel="0" max="549" min="549" style="13" width="2.42"/>
    <col collapsed="false" customWidth="true" hidden="false" outlineLevel="0" max="550" min="550" style="13" width="16.14"/>
    <col collapsed="false" customWidth="true" hidden="false" outlineLevel="0" max="551" min="551" style="13" width="3.29"/>
    <col collapsed="false" customWidth="true" hidden="false" outlineLevel="0" max="552" min="552" style="13" width="16.14"/>
    <col collapsed="false" customWidth="true" hidden="false" outlineLevel="0" max="553" min="553" style="13" width="1.58"/>
    <col collapsed="false" customWidth="true" hidden="false" outlineLevel="0" max="554" min="554" style="13" width="9.29"/>
    <col collapsed="false" customWidth="true" hidden="false" outlineLevel="0" max="555" min="555" style="13" width="1.58"/>
    <col collapsed="false" customWidth="true" hidden="false" outlineLevel="0" max="556" min="556" style="13" width="9.29"/>
    <col collapsed="false" customWidth="true" hidden="false" outlineLevel="0" max="557" min="557" style="13" width="3.29"/>
    <col collapsed="false" customWidth="true" hidden="false" outlineLevel="0" max="558" min="558" style="13" width="15.29"/>
    <col collapsed="false" customWidth="true" hidden="false" outlineLevel="0" max="559" min="559" style="13" width="1.58"/>
    <col collapsed="false" customWidth="true" hidden="false" outlineLevel="0" max="560" min="560" style="13" width="13.57"/>
    <col collapsed="false" customWidth="true" hidden="false" outlineLevel="0" max="561" min="561" style="13" width="1.58"/>
    <col collapsed="false" customWidth="true" hidden="true" outlineLevel="0" max="562" min="562" style="13" width="11.52"/>
    <col collapsed="false" customWidth="true" hidden="false" outlineLevel="0" max="563" min="563" style="13" width="1.58"/>
    <col collapsed="false" customWidth="true" hidden="false" outlineLevel="0" max="564" min="564" style="13" width="13.57"/>
    <col collapsed="false" customWidth="true" hidden="false" outlineLevel="0" max="565" min="565" style="13" width="2.42"/>
    <col collapsed="false" customWidth="true" hidden="false" outlineLevel="0" max="566" min="566" style="13" width="5.01"/>
    <col collapsed="false" customWidth="true" hidden="false" outlineLevel="0" max="567" min="567" style="13" width="7.29"/>
    <col collapsed="false" customWidth="true" hidden="false" outlineLevel="0" max="568" min="568" style="13" width="10.85"/>
    <col collapsed="false" customWidth="true" hidden="false" outlineLevel="0" max="569" min="569" style="13" width="8.14"/>
    <col collapsed="false" customWidth="false" hidden="false" outlineLevel="0" max="768" min="570" style="13" width="12.71"/>
    <col collapsed="false" customWidth="true" hidden="false" outlineLevel="0" max="769" min="769" style="13" width="4.14"/>
    <col collapsed="false" customWidth="true" hidden="false" outlineLevel="0" max="770" min="770" style="13" width="1"/>
    <col collapsed="false" customWidth="true" hidden="false" outlineLevel="0" max="771" min="771" style="13" width="8.86"/>
    <col collapsed="false" customWidth="true" hidden="false" outlineLevel="0" max="772" min="772" style="13" width="2"/>
    <col collapsed="false" customWidth="true" hidden="false" outlineLevel="0" max="773" min="773" style="13" width="12.57"/>
    <col collapsed="false" customWidth="true" hidden="false" outlineLevel="0" max="774" min="774" style="13" width="1"/>
    <col collapsed="false" customWidth="true" hidden="false" outlineLevel="0" max="775" min="775" style="13" width="14.01"/>
    <col collapsed="false" customWidth="true" hidden="false" outlineLevel="0" max="776" min="776" style="13" width="1.58"/>
    <col collapsed="false" customWidth="true" hidden="false" outlineLevel="0" max="777" min="777" style="13" width="9.14"/>
    <col collapsed="false" customWidth="true" hidden="false" outlineLevel="0" max="778" min="778" style="13" width="1.58"/>
    <col collapsed="false" customWidth="true" hidden="false" outlineLevel="0" max="779" min="779" style="13" width="7.29"/>
    <col collapsed="false" customWidth="true" hidden="false" outlineLevel="0" max="780" min="780" style="13" width="1.58"/>
    <col collapsed="false" customWidth="true" hidden="false" outlineLevel="0" max="781" min="781" style="13" width="13.86"/>
    <col collapsed="false" customWidth="true" hidden="false" outlineLevel="0" max="782" min="782" style="13" width="1.58"/>
    <col collapsed="false" customWidth="true" hidden="false" outlineLevel="0" max="783" min="783" style="13" width="9"/>
    <col collapsed="false" customWidth="true" hidden="false" outlineLevel="0" max="784" min="784" style="13" width="1.58"/>
    <col collapsed="false" customWidth="true" hidden="false" outlineLevel="0" max="785" min="785" style="13" width="7.15"/>
    <col collapsed="false" customWidth="true" hidden="false" outlineLevel="0" max="786" min="786" style="13" width="1.58"/>
    <col collapsed="false" customWidth="true" hidden="false" outlineLevel="0" max="787" min="787" style="13" width="12.86"/>
    <col collapsed="false" customWidth="true" hidden="false" outlineLevel="0" max="788" min="788" style="13" width="1.58"/>
    <col collapsed="false" customWidth="true" hidden="false" outlineLevel="0" max="789" min="789" style="13" width="7.42"/>
    <col collapsed="false" customWidth="true" hidden="false" outlineLevel="0" max="790" min="790" style="13" width="1.58"/>
    <col collapsed="false" customWidth="true" hidden="false" outlineLevel="0" max="791" min="791" style="13" width="6.71"/>
    <col collapsed="false" customWidth="true" hidden="false" outlineLevel="0" max="792" min="792" style="13" width="1.58"/>
    <col collapsed="false" customWidth="true" hidden="false" outlineLevel="0" max="793" min="793" style="13" width="11.42"/>
    <col collapsed="false" customWidth="true" hidden="false" outlineLevel="0" max="794" min="794" style="13" width="1.58"/>
    <col collapsed="false" customWidth="true" hidden="false" outlineLevel="0" max="795" min="795" style="13" width="7"/>
    <col collapsed="false" customWidth="true" hidden="false" outlineLevel="0" max="796" min="796" style="13" width="1.58"/>
    <col collapsed="false" customWidth="true" hidden="false" outlineLevel="0" max="797" min="797" style="13" width="7.15"/>
    <col collapsed="false" customWidth="true" hidden="false" outlineLevel="0" max="798" min="798" style="13" width="1.58"/>
    <col collapsed="false" customWidth="true" hidden="false" outlineLevel="0" max="799" min="799" style="13" width="14.01"/>
    <col collapsed="false" customWidth="true" hidden="false" outlineLevel="0" max="801" min="800" style="13" width="1.58"/>
    <col collapsed="false" customWidth="true" hidden="false" outlineLevel="0" max="802" min="802" style="13" width="15.29"/>
    <col collapsed="false" customWidth="true" hidden="false" outlineLevel="0" max="803" min="803" style="13" width="2.42"/>
    <col collapsed="false" customWidth="true" hidden="false" outlineLevel="0" max="804" min="804" style="13" width="15.29"/>
    <col collapsed="false" customWidth="true" hidden="false" outlineLevel="0" max="805" min="805" style="13" width="2.42"/>
    <col collapsed="false" customWidth="true" hidden="false" outlineLevel="0" max="806" min="806" style="13" width="16.14"/>
    <col collapsed="false" customWidth="true" hidden="false" outlineLevel="0" max="807" min="807" style="13" width="3.29"/>
    <col collapsed="false" customWidth="true" hidden="false" outlineLevel="0" max="808" min="808" style="13" width="16.14"/>
    <col collapsed="false" customWidth="true" hidden="false" outlineLevel="0" max="809" min="809" style="13" width="1.58"/>
    <col collapsed="false" customWidth="true" hidden="false" outlineLevel="0" max="810" min="810" style="13" width="9.29"/>
    <col collapsed="false" customWidth="true" hidden="false" outlineLevel="0" max="811" min="811" style="13" width="1.58"/>
    <col collapsed="false" customWidth="true" hidden="false" outlineLevel="0" max="812" min="812" style="13" width="9.29"/>
    <col collapsed="false" customWidth="true" hidden="false" outlineLevel="0" max="813" min="813" style="13" width="3.29"/>
    <col collapsed="false" customWidth="true" hidden="false" outlineLevel="0" max="814" min="814" style="13" width="15.29"/>
    <col collapsed="false" customWidth="true" hidden="false" outlineLevel="0" max="815" min="815" style="13" width="1.58"/>
    <col collapsed="false" customWidth="true" hidden="false" outlineLevel="0" max="816" min="816" style="13" width="13.57"/>
    <col collapsed="false" customWidth="true" hidden="false" outlineLevel="0" max="817" min="817" style="13" width="1.58"/>
    <col collapsed="false" customWidth="true" hidden="true" outlineLevel="0" max="818" min="818" style="13" width="11.52"/>
    <col collapsed="false" customWidth="true" hidden="false" outlineLevel="0" max="819" min="819" style="13" width="1.58"/>
    <col collapsed="false" customWidth="true" hidden="false" outlineLevel="0" max="820" min="820" style="13" width="13.57"/>
    <col collapsed="false" customWidth="true" hidden="false" outlineLevel="0" max="821" min="821" style="13" width="2.42"/>
    <col collapsed="false" customWidth="true" hidden="false" outlineLevel="0" max="822" min="822" style="13" width="5.01"/>
    <col collapsed="false" customWidth="true" hidden="false" outlineLevel="0" max="823" min="823" style="13" width="7.29"/>
    <col collapsed="false" customWidth="true" hidden="false" outlineLevel="0" max="824" min="824" style="13" width="10.85"/>
    <col collapsed="false" customWidth="true" hidden="false" outlineLevel="0" max="825" min="825" style="13" width="8.14"/>
    <col collapsed="false" customWidth="false" hidden="false" outlineLevel="0" max="1024" min="826" style="13" width="12.71"/>
  </cols>
  <sheetData>
    <row r="1" s="20" customFormat="true" ht="10.5" hidden="false" customHeight="true" outlineLevel="0" collapsed="false">
      <c r="A1" s="15"/>
      <c r="B1" s="15"/>
      <c r="C1" s="16"/>
      <c r="D1" s="13"/>
      <c r="E1" s="17"/>
      <c r="F1" s="15"/>
      <c r="G1" s="15"/>
      <c r="H1" s="15"/>
      <c r="I1" s="15"/>
      <c r="J1" s="15"/>
      <c r="K1" s="15"/>
      <c r="L1" s="15"/>
      <c r="M1" s="15"/>
      <c r="N1" s="15"/>
      <c r="O1" s="15"/>
      <c r="P1" s="15"/>
      <c r="Q1" s="15"/>
      <c r="R1" s="15"/>
      <c r="S1" s="15"/>
      <c r="T1" s="15"/>
      <c r="U1" s="15"/>
      <c r="V1" s="15"/>
      <c r="W1" s="15"/>
      <c r="X1" s="15"/>
      <c r="Y1" s="15"/>
      <c r="Z1" s="15"/>
      <c r="AA1" s="15"/>
      <c r="AB1" s="15"/>
      <c r="AC1" s="15"/>
      <c r="AD1" s="15"/>
      <c r="AE1" s="18" t="s">
        <v>52</v>
      </c>
      <c r="AF1" s="15"/>
      <c r="AG1" s="15"/>
      <c r="AH1" s="15" t="s">
        <v>53</v>
      </c>
      <c r="AI1" s="15"/>
      <c r="AJ1" s="15"/>
      <c r="AK1" s="15"/>
      <c r="AL1" s="15"/>
      <c r="AM1" s="15"/>
      <c r="AN1" s="15"/>
      <c r="AO1" s="15"/>
      <c r="AP1" s="15"/>
      <c r="AQ1" s="15"/>
      <c r="AR1" s="15"/>
      <c r="AS1" s="15"/>
      <c r="AT1" s="15"/>
      <c r="AU1" s="15"/>
      <c r="AV1" s="15"/>
      <c r="AW1" s="15"/>
      <c r="AX1" s="15"/>
      <c r="AY1" s="15"/>
      <c r="AZ1" s="15"/>
      <c r="BA1" s="15"/>
      <c r="BB1" s="18" t="s">
        <v>54</v>
      </c>
      <c r="BC1" s="19"/>
    </row>
    <row r="2" s="20" customFormat="true" ht="10.5" hidden="false" customHeight="true" outlineLevel="0" collapsed="false">
      <c r="A2" s="21"/>
      <c r="B2" s="15"/>
      <c r="C2" s="15"/>
      <c r="D2" s="13"/>
      <c r="E2" s="17"/>
      <c r="F2" s="15"/>
      <c r="G2" s="15"/>
      <c r="H2" s="15"/>
      <c r="I2" s="15"/>
      <c r="J2" s="15"/>
      <c r="K2" s="15"/>
      <c r="L2" s="15"/>
      <c r="M2" s="15"/>
      <c r="N2" s="15"/>
      <c r="O2" s="15"/>
      <c r="P2" s="15"/>
      <c r="Q2" s="15"/>
      <c r="R2" s="15"/>
      <c r="S2" s="15"/>
      <c r="T2" s="15"/>
      <c r="U2" s="15"/>
      <c r="V2" s="15"/>
      <c r="W2" s="15"/>
      <c r="X2" s="15"/>
      <c r="Y2" s="15"/>
      <c r="Z2" s="15"/>
      <c r="AA2" s="15"/>
      <c r="AB2" s="15"/>
      <c r="AC2" s="15"/>
      <c r="AD2" s="15"/>
      <c r="AE2" s="18" t="s">
        <v>55</v>
      </c>
      <c r="AF2" s="15"/>
      <c r="AG2" s="15"/>
      <c r="AH2" s="15" t="s">
        <v>56</v>
      </c>
      <c r="AI2" s="15"/>
      <c r="AJ2" s="15"/>
      <c r="AK2" s="15"/>
      <c r="AL2" s="15"/>
      <c r="AM2" s="15"/>
      <c r="AN2" s="15"/>
      <c r="AO2" s="15"/>
      <c r="AP2" s="15"/>
      <c r="AQ2" s="15"/>
      <c r="AR2" s="15"/>
      <c r="AS2" s="15"/>
      <c r="AT2" s="15"/>
      <c r="AU2" s="15"/>
      <c r="AV2" s="15"/>
      <c r="AW2" s="15"/>
      <c r="AX2" s="15"/>
      <c r="AY2" s="15"/>
      <c r="AZ2" s="15"/>
      <c r="BA2" s="15"/>
      <c r="BB2" s="18" t="s">
        <v>57</v>
      </c>
      <c r="BC2" s="19"/>
    </row>
    <row r="3" s="20" customFormat="true" ht="10.5" hidden="false" customHeight="true" outlineLevel="0" collapsed="false">
      <c r="A3" s="22"/>
      <c r="B3" s="15"/>
      <c r="C3" s="15"/>
      <c r="D3" s="13"/>
      <c r="E3" s="17"/>
      <c r="F3" s="15"/>
      <c r="G3" s="15"/>
      <c r="H3" s="15"/>
      <c r="I3" s="15"/>
      <c r="J3" s="15"/>
      <c r="K3" s="15"/>
      <c r="L3" s="15"/>
      <c r="M3" s="15"/>
      <c r="N3" s="15"/>
      <c r="O3" s="15"/>
      <c r="P3" s="15"/>
      <c r="Q3" s="15"/>
      <c r="R3" s="15"/>
      <c r="S3" s="15"/>
      <c r="T3" s="15"/>
      <c r="U3" s="15"/>
      <c r="V3" s="15"/>
      <c r="W3" s="15"/>
      <c r="X3" s="15"/>
      <c r="Y3" s="15"/>
      <c r="Z3" s="15"/>
      <c r="AA3" s="15"/>
      <c r="AB3" s="15"/>
      <c r="AC3" s="15"/>
      <c r="AD3" s="15"/>
      <c r="AE3" s="18" t="s">
        <v>58</v>
      </c>
      <c r="AF3" s="15"/>
      <c r="AG3" s="15"/>
      <c r="AH3" s="23" t="s">
        <v>59</v>
      </c>
      <c r="AI3" s="15"/>
      <c r="AJ3" s="15"/>
      <c r="AK3" s="15"/>
      <c r="AL3" s="15"/>
      <c r="AM3" s="15"/>
      <c r="AN3" s="15"/>
      <c r="AO3" s="15"/>
      <c r="AP3" s="15"/>
      <c r="AQ3" s="15"/>
      <c r="AR3" s="15"/>
      <c r="AS3" s="15"/>
      <c r="AT3" s="15"/>
      <c r="AU3" s="15"/>
      <c r="AV3" s="15"/>
      <c r="AW3" s="15"/>
      <c r="AX3" s="15"/>
      <c r="AY3" s="15"/>
      <c r="AZ3" s="15"/>
      <c r="BA3" s="15"/>
      <c r="BB3" s="15"/>
      <c r="BC3" s="19"/>
    </row>
    <row r="4" customFormat="false" ht="9" hidden="false" customHeight="true" outlineLevel="0" collapsed="false">
      <c r="A4" s="17"/>
      <c r="B4" s="17"/>
      <c r="C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row>
    <row r="5" customFormat="false" ht="9" hidden="false" customHeight="true" outlineLevel="0" collapsed="false">
      <c r="A5" s="17"/>
      <c r="B5" s="17"/>
      <c r="C5" s="17"/>
      <c r="E5" s="17"/>
      <c r="F5" s="17"/>
      <c r="G5" s="24" t="s">
        <v>60</v>
      </c>
      <c r="H5" s="24"/>
      <c r="I5" s="24"/>
      <c r="J5" s="24"/>
      <c r="K5" s="24"/>
      <c r="L5" s="24"/>
      <c r="M5" s="24"/>
      <c r="N5" s="24"/>
      <c r="O5" s="24"/>
      <c r="P5" s="24"/>
      <c r="Q5" s="24"/>
      <c r="R5" s="24"/>
      <c r="S5" s="24"/>
      <c r="T5" s="24"/>
      <c r="U5" s="24"/>
      <c r="V5" s="24"/>
      <c r="W5" s="24"/>
      <c r="X5" s="24"/>
      <c r="Y5" s="24"/>
      <c r="Z5" s="24"/>
      <c r="AA5" s="24"/>
      <c r="AB5" s="24"/>
      <c r="AC5" s="24"/>
      <c r="AD5" s="17"/>
      <c r="AE5" s="17"/>
      <c r="AF5" s="17"/>
      <c r="AG5" s="17"/>
      <c r="AH5" s="17"/>
      <c r="AI5" s="17"/>
      <c r="AJ5" s="17"/>
      <c r="AK5" s="17"/>
      <c r="AL5" s="17"/>
      <c r="AM5" s="17"/>
      <c r="AN5" s="17"/>
      <c r="AO5" s="17"/>
      <c r="AP5" s="17"/>
      <c r="AQ5" s="17"/>
      <c r="AR5" s="17"/>
      <c r="AS5" s="17"/>
      <c r="AT5" s="17"/>
      <c r="AU5" s="17"/>
      <c r="AV5" s="17"/>
      <c r="AW5" s="17"/>
      <c r="AX5" s="17"/>
      <c r="AY5" s="17"/>
      <c r="AZ5" s="17"/>
      <c r="BA5" s="17"/>
      <c r="BB5" s="17"/>
    </row>
    <row r="6" customFormat="false" ht="9.75" hidden="false" customHeight="true" outlineLevel="0" collapsed="false">
      <c r="A6" s="17"/>
      <c r="B6" s="17"/>
      <c r="C6" s="17"/>
      <c r="E6" s="17"/>
      <c r="F6" s="17"/>
      <c r="G6" s="25" t="s">
        <v>17</v>
      </c>
      <c r="H6" s="25"/>
      <c r="I6" s="25"/>
      <c r="J6" s="25"/>
      <c r="K6" s="25"/>
      <c r="L6" s="17"/>
      <c r="M6" s="25" t="s">
        <v>61</v>
      </c>
      <c r="N6" s="25"/>
      <c r="O6" s="25"/>
      <c r="P6" s="25"/>
      <c r="Q6" s="25"/>
      <c r="R6" s="17"/>
      <c r="S6" s="25" t="s">
        <v>62</v>
      </c>
      <c r="T6" s="25"/>
      <c r="U6" s="25"/>
      <c r="V6" s="25"/>
      <c r="W6" s="25"/>
      <c r="X6" s="25"/>
      <c r="Y6" s="25"/>
      <c r="Z6" s="25"/>
      <c r="AA6" s="25"/>
      <c r="AB6" s="25"/>
      <c r="AC6" s="25"/>
      <c r="AD6" s="17"/>
      <c r="AE6" s="17"/>
      <c r="AF6" s="17"/>
      <c r="AG6" s="17"/>
      <c r="AH6" s="17"/>
      <c r="AI6" s="17"/>
      <c r="AJ6" s="17"/>
      <c r="AK6" s="17"/>
      <c r="AL6" s="17"/>
      <c r="AM6" s="17"/>
      <c r="AN6" s="24" t="s">
        <v>63</v>
      </c>
      <c r="AO6" s="24"/>
      <c r="AP6" s="24"/>
      <c r="AQ6" s="24"/>
      <c r="AR6" s="24"/>
      <c r="AS6" s="24"/>
      <c r="AT6" s="24"/>
      <c r="AU6" s="24"/>
      <c r="AV6" s="24"/>
      <c r="AW6" s="24"/>
      <c r="AX6" s="24"/>
      <c r="AY6" s="24"/>
      <c r="AZ6" s="24"/>
      <c r="BA6" s="17"/>
      <c r="BB6" s="17"/>
    </row>
    <row r="7" customFormat="false" ht="9" hidden="false" customHeight="true" outlineLevel="0" collapsed="false">
      <c r="A7" s="17"/>
      <c r="B7" s="17"/>
      <c r="C7" s="17"/>
      <c r="E7" s="17"/>
      <c r="F7" s="17"/>
      <c r="G7" s="24" t="s">
        <v>64</v>
      </c>
      <c r="H7" s="24"/>
      <c r="I7" s="24"/>
      <c r="J7" s="24"/>
      <c r="K7" s="24"/>
      <c r="L7" s="17"/>
      <c r="M7" s="24" t="s">
        <v>65</v>
      </c>
      <c r="N7" s="24"/>
      <c r="O7" s="24"/>
      <c r="P7" s="24"/>
      <c r="Q7" s="24"/>
      <c r="R7" s="17"/>
      <c r="S7" s="24" t="s">
        <v>65</v>
      </c>
      <c r="T7" s="24"/>
      <c r="U7" s="24"/>
      <c r="V7" s="24"/>
      <c r="W7" s="24"/>
      <c r="X7" s="24"/>
      <c r="Y7" s="24"/>
      <c r="Z7" s="24"/>
      <c r="AA7" s="24"/>
      <c r="AB7" s="24"/>
      <c r="AC7" s="24"/>
      <c r="AD7" s="17"/>
      <c r="AE7" s="17"/>
      <c r="AF7" s="17"/>
      <c r="AG7" s="17"/>
      <c r="AH7" s="17"/>
      <c r="AI7" s="17"/>
      <c r="AJ7" s="17"/>
      <c r="AK7" s="17"/>
      <c r="AL7" s="17"/>
      <c r="AM7" s="17"/>
      <c r="AN7" s="25" t="s">
        <v>66</v>
      </c>
      <c r="AO7" s="25"/>
      <c r="AP7" s="25"/>
      <c r="AQ7" s="25"/>
      <c r="AR7" s="25"/>
      <c r="AS7" s="17"/>
      <c r="AT7" s="26"/>
      <c r="AU7" s="26"/>
      <c r="AV7" s="26"/>
      <c r="AW7" s="26"/>
      <c r="AX7" s="26"/>
      <c r="AY7" s="26"/>
      <c r="AZ7" s="26"/>
      <c r="BA7" s="17"/>
      <c r="BB7" s="17"/>
    </row>
    <row r="8" customFormat="false" ht="9" hidden="false" customHeight="true" outlineLevel="0" collapsed="false">
      <c r="A8" s="17"/>
      <c r="B8" s="17"/>
      <c r="C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24" t="s">
        <v>67</v>
      </c>
      <c r="AO8" s="24"/>
      <c r="AP8" s="24"/>
      <c r="AQ8" s="24"/>
      <c r="AR8" s="24"/>
      <c r="AS8" s="17"/>
      <c r="AT8" s="24" t="s">
        <v>68</v>
      </c>
      <c r="AU8" s="24"/>
      <c r="AV8" s="24"/>
      <c r="AW8" s="24"/>
      <c r="AX8" s="24"/>
      <c r="AY8" s="24"/>
      <c r="AZ8" s="24"/>
      <c r="BA8" s="17"/>
      <c r="BB8" s="17"/>
    </row>
    <row r="9" customFormat="false" ht="9" hidden="false" customHeight="true" outlineLevel="0" collapsed="false">
      <c r="A9" s="17"/>
      <c r="B9" s="17"/>
      <c r="C9" s="17"/>
      <c r="E9" s="17"/>
      <c r="F9" s="17"/>
      <c r="G9" s="17"/>
      <c r="H9" s="17"/>
      <c r="I9" s="17"/>
      <c r="J9" s="17"/>
      <c r="K9" s="27"/>
      <c r="L9" s="17"/>
      <c r="M9" s="17"/>
      <c r="N9" s="17"/>
      <c r="O9" s="17"/>
      <c r="P9" s="17"/>
      <c r="Q9" s="27"/>
      <c r="R9" s="17"/>
      <c r="S9" s="24" t="s">
        <v>69</v>
      </c>
      <c r="T9" s="24"/>
      <c r="U9" s="24"/>
      <c r="V9" s="24"/>
      <c r="W9" s="24"/>
      <c r="X9" s="17"/>
      <c r="Y9" s="24" t="s">
        <v>70</v>
      </c>
      <c r="Z9" s="24"/>
      <c r="AA9" s="24"/>
      <c r="AB9" s="24"/>
      <c r="AC9" s="24"/>
      <c r="AD9" s="17"/>
      <c r="AE9" s="17"/>
      <c r="AF9" s="17"/>
      <c r="AG9" s="17"/>
      <c r="AH9" s="17"/>
      <c r="AI9" s="17"/>
      <c r="AJ9" s="27"/>
      <c r="AK9" s="17"/>
      <c r="AL9" s="17"/>
      <c r="AM9" s="17"/>
      <c r="AN9" s="17"/>
      <c r="AO9" s="17"/>
      <c r="AP9" s="17"/>
      <c r="AQ9" s="17"/>
      <c r="AR9" s="27"/>
      <c r="AS9" s="17"/>
      <c r="AT9" s="27" t="s">
        <v>71</v>
      </c>
      <c r="AU9" s="17"/>
      <c r="AV9" s="27" t="s">
        <v>71</v>
      </c>
      <c r="AW9" s="17"/>
      <c r="AX9" s="27"/>
      <c r="AY9" s="17"/>
      <c r="AZ9" s="17"/>
      <c r="BA9" s="17"/>
      <c r="BB9" s="17"/>
    </row>
    <row r="10" customFormat="false" ht="9" hidden="false" customHeight="true" outlineLevel="0" collapsed="false">
      <c r="A10" s="17"/>
      <c r="B10" s="17"/>
      <c r="C10" s="27" t="s">
        <v>72</v>
      </c>
      <c r="E10" s="17"/>
      <c r="F10" s="17"/>
      <c r="G10" s="17"/>
      <c r="H10" s="17"/>
      <c r="I10" s="27" t="s">
        <v>73</v>
      </c>
      <c r="J10" s="17"/>
      <c r="K10" s="27" t="s">
        <v>74</v>
      </c>
      <c r="L10" s="17"/>
      <c r="M10" s="17"/>
      <c r="N10" s="17"/>
      <c r="O10" s="27" t="s">
        <v>73</v>
      </c>
      <c r="P10" s="17"/>
      <c r="Q10" s="27" t="s">
        <v>74</v>
      </c>
      <c r="R10" s="17"/>
      <c r="S10" s="17"/>
      <c r="T10" s="17"/>
      <c r="U10" s="27" t="s">
        <v>73</v>
      </c>
      <c r="V10" s="17"/>
      <c r="W10" s="27" t="s">
        <v>74</v>
      </c>
      <c r="X10" s="17"/>
      <c r="Y10" s="17"/>
      <c r="Z10" s="17"/>
      <c r="AA10" s="27" t="s">
        <v>73</v>
      </c>
      <c r="AB10" s="17"/>
      <c r="AC10" s="27" t="s">
        <v>74</v>
      </c>
      <c r="AD10" s="17"/>
      <c r="AE10" s="27" t="s">
        <v>75</v>
      </c>
      <c r="AF10" s="27"/>
      <c r="AG10" s="17"/>
      <c r="AH10" s="27" t="s">
        <v>76</v>
      </c>
      <c r="AI10" s="17"/>
      <c r="AJ10" s="27" t="s">
        <v>77</v>
      </c>
      <c r="AK10" s="17"/>
      <c r="AL10" s="27" t="s">
        <v>78</v>
      </c>
      <c r="AM10" s="17"/>
      <c r="AN10" s="17"/>
      <c r="AO10" s="17"/>
      <c r="AP10" s="27" t="s">
        <v>73</v>
      </c>
      <c r="AQ10" s="17"/>
      <c r="AR10" s="27" t="s">
        <v>74</v>
      </c>
      <c r="AS10" s="17"/>
      <c r="AT10" s="27" t="s">
        <v>79</v>
      </c>
      <c r="AU10" s="17"/>
      <c r="AV10" s="27" t="s">
        <v>79</v>
      </c>
      <c r="AW10" s="17"/>
      <c r="AX10" s="27"/>
      <c r="AY10" s="17"/>
      <c r="AZ10" s="27" t="s">
        <v>80</v>
      </c>
      <c r="BA10" s="17"/>
      <c r="BB10" s="17"/>
    </row>
    <row r="11" customFormat="false" ht="9" hidden="false" customHeight="true" outlineLevel="0" collapsed="false">
      <c r="A11" s="24" t="s">
        <v>81</v>
      </c>
      <c r="B11" s="17"/>
      <c r="C11" s="24" t="s">
        <v>82</v>
      </c>
      <c r="E11" s="24" t="s">
        <v>83</v>
      </c>
      <c r="F11" s="17"/>
      <c r="G11" s="24" t="s">
        <v>84</v>
      </c>
      <c r="H11" s="17"/>
      <c r="I11" s="24" t="s">
        <v>85</v>
      </c>
      <c r="J11" s="17"/>
      <c r="K11" s="24" t="s">
        <v>86</v>
      </c>
      <c r="L11" s="17"/>
      <c r="M11" s="24" t="s">
        <v>84</v>
      </c>
      <c r="N11" s="17"/>
      <c r="O11" s="24" t="s">
        <v>85</v>
      </c>
      <c r="P11" s="17"/>
      <c r="Q11" s="24" t="s">
        <v>86</v>
      </c>
      <c r="R11" s="17"/>
      <c r="S11" s="24" t="s">
        <v>84</v>
      </c>
      <c r="T11" s="17"/>
      <c r="U11" s="24" t="s">
        <v>85</v>
      </c>
      <c r="V11" s="17"/>
      <c r="W11" s="24" t="s">
        <v>86</v>
      </c>
      <c r="X11" s="17"/>
      <c r="Y11" s="24" t="s">
        <v>84</v>
      </c>
      <c r="Z11" s="17"/>
      <c r="AA11" s="24" t="s">
        <v>85</v>
      </c>
      <c r="AB11" s="17"/>
      <c r="AC11" s="24" t="s">
        <v>86</v>
      </c>
      <c r="AD11" s="17"/>
      <c r="AE11" s="24" t="s">
        <v>60</v>
      </c>
      <c r="AF11" s="25"/>
      <c r="AG11" s="17"/>
      <c r="AH11" s="24" t="s">
        <v>87</v>
      </c>
      <c r="AI11" s="17"/>
      <c r="AJ11" s="24" t="s">
        <v>88</v>
      </c>
      <c r="AK11" s="17"/>
      <c r="AL11" s="24" t="s">
        <v>89</v>
      </c>
      <c r="AM11" s="17"/>
      <c r="AN11" s="24" t="s">
        <v>84</v>
      </c>
      <c r="AO11" s="17"/>
      <c r="AP11" s="24" t="s">
        <v>85</v>
      </c>
      <c r="AQ11" s="17"/>
      <c r="AR11" s="24" t="s">
        <v>90</v>
      </c>
      <c r="AS11" s="17"/>
      <c r="AT11" s="24" t="s">
        <v>91</v>
      </c>
      <c r="AU11" s="17"/>
      <c r="AV11" s="24" t="s">
        <v>92</v>
      </c>
      <c r="AW11" s="17"/>
      <c r="AX11" s="24"/>
      <c r="AY11" s="17"/>
      <c r="AZ11" s="24" t="s">
        <v>93</v>
      </c>
      <c r="BA11" s="17"/>
      <c r="BB11" s="28" t="s">
        <v>81</v>
      </c>
    </row>
    <row r="12" customFormat="false" ht="8.25" hidden="false" customHeight="true" outlineLevel="0" collapsed="false">
      <c r="A12" s="17"/>
      <c r="B12" s="17"/>
      <c r="C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row>
    <row r="13" customFormat="false" ht="8.25" hidden="false" customHeight="true" outlineLevel="0" collapsed="false">
      <c r="A13" s="17"/>
      <c r="B13" s="17"/>
      <c r="C13" s="17"/>
      <c r="D13" s="13" t="s">
        <v>94</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row>
    <row r="14" customFormat="false" ht="8.25" hidden="false" customHeight="true" outlineLevel="0" collapsed="false">
      <c r="A14" s="17" t="n">
        <v>1</v>
      </c>
      <c r="B14" s="29"/>
      <c r="C14" s="30" t="n">
        <v>159464</v>
      </c>
      <c r="E14" s="17" t="s">
        <v>95</v>
      </c>
      <c r="F14" s="29"/>
      <c r="G14" s="31" t="n">
        <f aca="false">'Exhibit B'!$BO14</f>
        <v>667373397</v>
      </c>
      <c r="H14" s="29"/>
      <c r="I14" s="32" t="n">
        <f aca="false">(G14/$C14)</f>
        <v>4185.10382907741</v>
      </c>
      <c r="J14" s="29"/>
      <c r="K14" s="33" t="n">
        <f aca="false">IF($AE14&lt;&gt;0,(G14/$AE14)*100,0)</f>
        <v>79.6978387370252</v>
      </c>
      <c r="L14" s="29"/>
      <c r="M14" s="31" t="n">
        <v>128827486</v>
      </c>
      <c r="N14" s="29"/>
      <c r="O14" s="32" t="n">
        <f aca="false">(M14/$C14)</f>
        <v>807.878179400993</v>
      </c>
      <c r="P14" s="29"/>
      <c r="Q14" s="33" t="n">
        <f aca="false">IF($AE14&lt;&gt;0,(M14/$AE14)*100,0)</f>
        <v>15.3845991618458</v>
      </c>
      <c r="R14" s="29"/>
      <c r="S14" s="31" t="n">
        <v>32700845</v>
      </c>
      <c r="T14" s="29"/>
      <c r="U14" s="32" t="n">
        <f aca="false">(S14/$C14)</f>
        <v>205.067256559474</v>
      </c>
      <c r="V14" s="29"/>
      <c r="W14" s="33" t="n">
        <f aca="false">IF($AE14&lt;&gt;0,(S14/$AE14)*100,0)</f>
        <v>3.90514018552414</v>
      </c>
      <c r="X14" s="29"/>
      <c r="Y14" s="31" t="n">
        <v>8477814</v>
      </c>
      <c r="Z14" s="29"/>
      <c r="AA14" s="32" t="n">
        <f aca="false">(Y14/$C14)</f>
        <v>53.1644383685346</v>
      </c>
      <c r="AB14" s="29"/>
      <c r="AC14" s="33" t="n">
        <f aca="false">IF($AE14&lt;&gt;0,(Y14/$AE14)*100,0)</f>
        <v>1.01242191560491</v>
      </c>
      <c r="AD14" s="29"/>
      <c r="AE14" s="31" t="n">
        <f aca="false">(G14+M14+S14+Y14)</f>
        <v>837379542</v>
      </c>
      <c r="AF14" s="34"/>
      <c r="AG14" s="29"/>
      <c r="AH14" s="31" t="n">
        <v>155245</v>
      </c>
      <c r="AI14" s="29"/>
      <c r="AJ14" s="31" t="n">
        <v>0</v>
      </c>
      <c r="AK14" s="29"/>
      <c r="AL14" s="31" t="n">
        <f aca="false">(AE14+AH14+AJ14)</f>
        <v>837534787</v>
      </c>
      <c r="AM14" s="29"/>
      <c r="AN14" s="31" t="n">
        <v>683583225</v>
      </c>
      <c r="AO14" s="29"/>
      <c r="AP14" s="32" t="n">
        <f aca="false">(AN14/$C14)</f>
        <v>4286.75578814027</v>
      </c>
      <c r="AQ14" s="29"/>
      <c r="AR14" s="33" t="n">
        <f aca="false">IF($AP$60&lt;&gt;0,(AP14/$AP$60)*100,0)</f>
        <v>114.376445455498</v>
      </c>
      <c r="AS14" s="29"/>
      <c r="AT14" s="31" t="n">
        <v>36538523</v>
      </c>
      <c r="AU14" s="29"/>
      <c r="AV14" s="31" t="n">
        <v>64790252</v>
      </c>
      <c r="AW14" s="29"/>
      <c r="AX14" s="31"/>
      <c r="AY14" s="29"/>
      <c r="AZ14" s="31" t="n">
        <v>12086552</v>
      </c>
      <c r="BA14" s="29"/>
      <c r="BB14" s="17" t="n">
        <v>1</v>
      </c>
    </row>
    <row r="15" customFormat="false" ht="8.25" hidden="false" customHeight="true" outlineLevel="0" collapsed="false">
      <c r="A15" s="17" t="n">
        <v>2</v>
      </c>
      <c r="B15" s="29"/>
      <c r="C15" s="30" t="n">
        <v>17669</v>
      </c>
      <c r="D15" s="13" t="s">
        <v>96</v>
      </c>
      <c r="E15" s="17" t="s">
        <v>97</v>
      </c>
      <c r="F15" s="29"/>
      <c r="G15" s="30" t="n">
        <f aca="false">'Exhibit B'!$BO15</f>
        <v>45927967</v>
      </c>
      <c r="H15" s="29"/>
      <c r="I15" s="33" t="n">
        <f aca="false">(G15/$C15)</f>
        <v>2599.35293451808</v>
      </c>
      <c r="J15" s="29"/>
      <c r="K15" s="33" t="n">
        <f aca="false">IF($AE15&lt;&gt;0,(G15/$AE15)*100,0)</f>
        <v>53.1893603970184</v>
      </c>
      <c r="L15" s="29"/>
      <c r="M15" s="30" t="n">
        <v>33051700</v>
      </c>
      <c r="N15" s="29"/>
      <c r="O15" s="33" t="n">
        <f aca="false">(M15/$C15)</f>
        <v>1870.60388250608</v>
      </c>
      <c r="P15" s="29"/>
      <c r="Q15" s="33" t="n">
        <f aca="false">IF($AE15&lt;&gt;0,(M15/$AE15)*100,0)</f>
        <v>38.2773046112434</v>
      </c>
      <c r="R15" s="29"/>
      <c r="S15" s="30" t="n">
        <v>7360469</v>
      </c>
      <c r="T15" s="29"/>
      <c r="U15" s="33" t="n">
        <f aca="false">(S15/$C15)</f>
        <v>416.57530137529</v>
      </c>
      <c r="V15" s="29"/>
      <c r="W15" s="33" t="n">
        <f aca="false">IF($AE15&lt;&gt;0,(S15/$AE15)*100,0)</f>
        <v>8.52418828667251</v>
      </c>
      <c r="X15" s="29"/>
      <c r="Y15" s="30" t="n">
        <v>7898</v>
      </c>
      <c r="Z15" s="29"/>
      <c r="AA15" s="33" t="n">
        <f aca="false">(Y15/$C15)</f>
        <v>0.44699756635916</v>
      </c>
      <c r="AB15" s="29"/>
      <c r="AC15" s="33" t="n">
        <f aca="false">IF($AE15&lt;&gt;0,(Y15/$AE15)*100,0)</f>
        <v>0.009146705065688</v>
      </c>
      <c r="AD15" s="29"/>
      <c r="AE15" s="30" t="n">
        <f aca="false">(G15+M15+S15+Y15)</f>
        <v>86348034</v>
      </c>
      <c r="AF15" s="35"/>
      <c r="AG15" s="29"/>
      <c r="AH15" s="30" t="n">
        <v>1499765</v>
      </c>
      <c r="AI15" s="29"/>
      <c r="AJ15" s="30" t="n">
        <v>0</v>
      </c>
      <c r="AK15" s="29"/>
      <c r="AL15" s="30" t="n">
        <f aca="false">(AE15+AH15+AJ15)</f>
        <v>87847799</v>
      </c>
      <c r="AM15" s="29"/>
      <c r="AN15" s="30" t="n">
        <v>74281220</v>
      </c>
      <c r="AO15" s="29"/>
      <c r="AP15" s="33" t="n">
        <f aca="false">(AN15/$C15)</f>
        <v>4204.04210764616</v>
      </c>
      <c r="AQ15" s="29"/>
      <c r="AR15" s="33" t="n">
        <f aca="false">IF($AP$60&lt;&gt;0,(AP15/$AP$60)*100,0)</f>
        <v>112.169532528097</v>
      </c>
      <c r="AS15" s="29"/>
      <c r="AT15" s="30" t="n">
        <v>4696765</v>
      </c>
      <c r="AU15" s="29"/>
      <c r="AV15" s="30" t="n">
        <v>6403956</v>
      </c>
      <c r="AW15" s="29"/>
      <c r="AX15" s="30"/>
      <c r="AY15" s="29"/>
      <c r="AZ15" s="30" t="n">
        <v>0</v>
      </c>
      <c r="BA15" s="29"/>
      <c r="BB15" s="17" t="n">
        <v>2</v>
      </c>
    </row>
    <row r="16" customFormat="false" ht="8.25" hidden="false" customHeight="true" outlineLevel="0" collapsed="false">
      <c r="A16" s="17" t="n">
        <v>3</v>
      </c>
      <c r="B16" s="29"/>
      <c r="C16" s="30" t="n">
        <v>6502</v>
      </c>
      <c r="D16" s="13" t="s">
        <v>96</v>
      </c>
      <c r="E16" s="17" t="s">
        <v>98</v>
      </c>
      <c r="F16" s="29"/>
      <c r="G16" s="30" t="n">
        <f aca="false">'Exhibit B'!$BO16</f>
        <v>9199699</v>
      </c>
      <c r="H16" s="29"/>
      <c r="I16" s="33" t="n">
        <f aca="false">(G16/$C16)</f>
        <v>1414.90295293756</v>
      </c>
      <c r="J16" s="29"/>
      <c r="K16" s="33" t="n">
        <f aca="false">IF($AE16&lt;&gt;0,(G16/$AE16)*100,0)</f>
        <v>39.151883722591</v>
      </c>
      <c r="L16" s="29"/>
      <c r="M16" s="30" t="n">
        <v>12886266</v>
      </c>
      <c r="N16" s="29"/>
      <c r="O16" s="33" t="n">
        <f aca="false">(M16/$C16)</f>
        <v>1981.89264841587</v>
      </c>
      <c r="P16" s="29"/>
      <c r="Q16" s="33" t="n">
        <f aca="false">IF($AE16&lt;&gt;0,(M16/$AE16)*100,0)</f>
        <v>54.8410973065942</v>
      </c>
      <c r="R16" s="29"/>
      <c r="S16" s="30" t="n">
        <v>1382452</v>
      </c>
      <c r="T16" s="29"/>
      <c r="U16" s="33" t="n">
        <f aca="false">(S16/$C16)</f>
        <v>212.619501691787</v>
      </c>
      <c r="V16" s="29"/>
      <c r="W16" s="33" t="n">
        <f aca="false">IF($AE16&lt;&gt;0,(S16/$AE16)*100,0)</f>
        <v>5.88340987635175</v>
      </c>
      <c r="X16" s="29"/>
      <c r="Y16" s="30" t="n">
        <v>29045</v>
      </c>
      <c r="Z16" s="29"/>
      <c r="AA16" s="33" t="n">
        <f aca="false">(Y16/$C16)</f>
        <v>4.46708705013842</v>
      </c>
      <c r="AB16" s="29"/>
      <c r="AC16" s="33" t="n">
        <f aca="false">IF($AE16&lt;&gt;0,(Y16/$AE16)*100,0)</f>
        <v>0.123609094463053</v>
      </c>
      <c r="AD16" s="29"/>
      <c r="AE16" s="30" t="n">
        <f aca="false">(G16+M16+S16+Y16)</f>
        <v>23497462</v>
      </c>
      <c r="AF16" s="35"/>
      <c r="AG16" s="29"/>
      <c r="AH16" s="30" t="n">
        <v>232742</v>
      </c>
      <c r="AI16" s="29"/>
      <c r="AJ16" s="30" t="n">
        <v>452</v>
      </c>
      <c r="AK16" s="29"/>
      <c r="AL16" s="30" t="n">
        <f aca="false">(AE16+AH16+AJ16)</f>
        <v>23730656</v>
      </c>
      <c r="AM16" s="29"/>
      <c r="AN16" s="30" t="n">
        <v>23186681</v>
      </c>
      <c r="AO16" s="29"/>
      <c r="AP16" s="33" t="n">
        <f aca="false">(AN16/$C16)</f>
        <v>3566.08443555829</v>
      </c>
      <c r="AQ16" s="29"/>
      <c r="AR16" s="33" t="n">
        <f aca="false">IF($AP$60&lt;&gt;0,(AP16/$AP$60)*100,0)</f>
        <v>95.1479585241972</v>
      </c>
      <c r="AS16" s="29"/>
      <c r="AT16" s="30" t="n">
        <v>498553</v>
      </c>
      <c r="AU16" s="29"/>
      <c r="AV16" s="30" t="n">
        <v>720332</v>
      </c>
      <c r="AW16" s="29"/>
      <c r="AX16" s="30"/>
      <c r="AY16" s="29"/>
      <c r="AZ16" s="30" t="n">
        <v>0</v>
      </c>
      <c r="BA16" s="29"/>
      <c r="BB16" s="17" t="n">
        <v>3</v>
      </c>
    </row>
    <row r="17" s="14" customFormat="true" ht="8.25" hidden="false" customHeight="true" outlineLevel="0" collapsed="false">
      <c r="A17" s="17" t="n">
        <v>4</v>
      </c>
      <c r="B17" s="29"/>
      <c r="C17" s="30" t="n">
        <v>49071</v>
      </c>
      <c r="D17" s="13"/>
      <c r="E17" s="17" t="s">
        <v>99</v>
      </c>
      <c r="F17" s="29"/>
      <c r="G17" s="30" t="n">
        <f aca="false">'Exhibit B'!$BO17</f>
        <v>161968924</v>
      </c>
      <c r="H17" s="29"/>
      <c r="I17" s="33" t="n">
        <f aca="false">(G17/$C17)</f>
        <v>3300.70558985959</v>
      </c>
      <c r="J17" s="29"/>
      <c r="K17" s="33" t="n">
        <f aca="false">IF($AE17&lt;&gt;0,(G17/$AE17)*100,0)</f>
        <v>70.4032355259112</v>
      </c>
      <c r="L17" s="29"/>
      <c r="M17" s="30" t="n">
        <v>48212632</v>
      </c>
      <c r="N17" s="29"/>
      <c r="O17" s="33" t="n">
        <f aca="false">(M17/$C17)</f>
        <v>982.507631798822</v>
      </c>
      <c r="P17" s="29"/>
      <c r="Q17" s="33" t="n">
        <f aca="false">IF($AE17&lt;&gt;0,(M17/$AE17)*100,0)</f>
        <v>20.956645276103</v>
      </c>
      <c r="R17" s="29"/>
      <c r="S17" s="30" t="n">
        <v>19028276</v>
      </c>
      <c r="T17" s="29"/>
      <c r="U17" s="33" t="n">
        <f aca="false">(S17/$C17)</f>
        <v>387.77029202584</v>
      </c>
      <c r="V17" s="29"/>
      <c r="W17" s="33" t="n">
        <f aca="false">IF($AE17&lt;&gt;0,(S17/$AE17)*100,0)</f>
        <v>8.27104461643546</v>
      </c>
      <c r="X17" s="29"/>
      <c r="Y17" s="30" t="n">
        <v>849089</v>
      </c>
      <c r="Z17" s="29"/>
      <c r="AA17" s="33" t="n">
        <f aca="false">(Y17/$C17)</f>
        <v>17.3032748466508</v>
      </c>
      <c r="AB17" s="29"/>
      <c r="AC17" s="33" t="n">
        <f aca="false">IF($AE17&lt;&gt;0,(Y17/$AE17)*100,0)</f>
        <v>0.36907458155035</v>
      </c>
      <c r="AD17" s="29"/>
      <c r="AE17" s="30" t="n">
        <f aca="false">(G17+M17+S17+Y17)</f>
        <v>230058921</v>
      </c>
      <c r="AF17" s="35"/>
      <c r="AG17" s="29"/>
      <c r="AH17" s="30" t="n">
        <v>0</v>
      </c>
      <c r="AI17" s="29"/>
      <c r="AJ17" s="30" t="n">
        <v>5741390</v>
      </c>
      <c r="AK17" s="29"/>
      <c r="AL17" s="30" t="n">
        <f aca="false">(AE17+AH17+AJ17)</f>
        <v>235800311</v>
      </c>
      <c r="AM17" s="29"/>
      <c r="AN17" s="30" t="n">
        <v>222594134</v>
      </c>
      <c r="AO17" s="29"/>
      <c r="AP17" s="33" t="n">
        <f aca="false">(AN17/$C17)</f>
        <v>4536.16461861385</v>
      </c>
      <c r="AQ17" s="29"/>
      <c r="AR17" s="33" t="n">
        <f aca="false">IF($AP$60&lt;&gt;0,(AP17/$AP$60)*100,0)</f>
        <v>121.031010563616</v>
      </c>
      <c r="AS17" s="29"/>
      <c r="AT17" s="30" t="n">
        <v>9054857</v>
      </c>
      <c r="AU17" s="29"/>
      <c r="AV17" s="30" t="n">
        <v>9817330</v>
      </c>
      <c r="AW17" s="29"/>
      <c r="AX17" s="30"/>
      <c r="AY17" s="29"/>
      <c r="AZ17" s="30" t="n">
        <v>2319089</v>
      </c>
      <c r="BA17" s="29"/>
      <c r="BB17" s="17" t="n">
        <v>4</v>
      </c>
    </row>
    <row r="18" s="14" customFormat="true" ht="8.25" hidden="false" customHeight="true" outlineLevel="0" collapsed="false">
      <c r="A18" s="17" t="n">
        <v>5</v>
      </c>
      <c r="B18" s="29"/>
      <c r="C18" s="30" t="n">
        <v>240485</v>
      </c>
      <c r="D18" s="13"/>
      <c r="E18" s="17" t="s">
        <v>100</v>
      </c>
      <c r="F18" s="29"/>
      <c r="G18" s="30" t="n">
        <f aca="false">'Exhibit B'!$BO18</f>
        <v>524494163</v>
      </c>
      <c r="H18" s="29"/>
      <c r="I18" s="33" t="n">
        <f aca="false">(G18/$C18)</f>
        <v>2180.98493876957</v>
      </c>
      <c r="J18" s="29"/>
      <c r="K18" s="33" t="n">
        <f aca="false">IF($AE18&lt;&gt;0,(G18/$AE18)*100,0)</f>
        <v>56.6932639940516</v>
      </c>
      <c r="L18" s="29"/>
      <c r="M18" s="30" t="n">
        <v>355707458</v>
      </c>
      <c r="N18" s="29"/>
      <c r="O18" s="33" t="n">
        <f aca="false">(M18/$C18)</f>
        <v>1479.12534253696</v>
      </c>
      <c r="P18" s="29"/>
      <c r="Q18" s="33" t="n">
        <f aca="false">IF($AE18&lt;&gt;0,(M18/$AE18)*100,0)</f>
        <v>38.4488870299344</v>
      </c>
      <c r="R18" s="29"/>
      <c r="S18" s="30" t="n">
        <v>40153904</v>
      </c>
      <c r="T18" s="29"/>
      <c r="U18" s="33" t="n">
        <f aca="false">(S18/$C18)</f>
        <v>166.970513753457</v>
      </c>
      <c r="V18" s="29"/>
      <c r="W18" s="33" t="n">
        <f aca="false">IF($AE18&lt;&gt;0,(S18/$AE18)*100,0)</f>
        <v>4.34028830148069</v>
      </c>
      <c r="X18" s="29"/>
      <c r="Y18" s="30" t="n">
        <v>4788180</v>
      </c>
      <c r="Z18" s="29"/>
      <c r="AA18" s="33" t="n">
        <f aca="false">(Y18/$C18)</f>
        <v>19.9105141692829</v>
      </c>
      <c r="AB18" s="29"/>
      <c r="AC18" s="33" t="n">
        <f aca="false">IF($AE18&lt;&gt;0,(Y18/$AE18)*100,0)</f>
        <v>0.517560674533261</v>
      </c>
      <c r="AD18" s="29"/>
      <c r="AE18" s="30" t="n">
        <f aca="false">(G18+M18+S18+Y18)</f>
        <v>925143705</v>
      </c>
      <c r="AF18" s="35"/>
      <c r="AG18" s="29"/>
      <c r="AH18" s="30" t="n">
        <v>552980</v>
      </c>
      <c r="AI18" s="29"/>
      <c r="AJ18" s="30" t="n">
        <v>2383178</v>
      </c>
      <c r="AK18" s="29"/>
      <c r="AL18" s="30" t="n">
        <f aca="false">(AE18+AH18+AJ18)</f>
        <v>928079863</v>
      </c>
      <c r="AM18" s="29"/>
      <c r="AN18" s="30" t="n">
        <v>828035106</v>
      </c>
      <c r="AO18" s="29"/>
      <c r="AP18" s="33" t="n">
        <f aca="false">(AN18/$C18)</f>
        <v>3443.18816558205</v>
      </c>
      <c r="AQ18" s="29"/>
      <c r="AR18" s="33" t="n">
        <f aca="false">IF($AP$60&lt;&gt;0,(AP18/$AP$60)*100,0)</f>
        <v>91.868919732552</v>
      </c>
      <c r="AS18" s="29"/>
      <c r="AT18" s="30" t="n">
        <v>37727512</v>
      </c>
      <c r="AU18" s="29"/>
      <c r="AV18" s="30" t="n">
        <v>32979245</v>
      </c>
      <c r="AW18" s="29"/>
      <c r="AX18" s="30"/>
      <c r="AY18" s="29"/>
      <c r="AZ18" s="30" t="n">
        <v>0</v>
      </c>
      <c r="BA18" s="29"/>
      <c r="BB18" s="17" t="n">
        <v>5</v>
      </c>
    </row>
    <row r="19" s="14" customFormat="true" ht="8.25" hidden="false" customHeight="true" outlineLevel="0" collapsed="false">
      <c r="A19" s="36"/>
      <c r="B19" s="29"/>
      <c r="C19" s="36"/>
      <c r="D19" s="13"/>
      <c r="E19" s="17"/>
      <c r="F19" s="29"/>
      <c r="G19" s="29"/>
      <c r="H19" s="29"/>
      <c r="I19" s="37"/>
      <c r="J19" s="29"/>
      <c r="K19" s="37"/>
      <c r="L19" s="29"/>
      <c r="M19" s="29"/>
      <c r="N19" s="29"/>
      <c r="O19" s="37"/>
      <c r="P19" s="29"/>
      <c r="Q19" s="37"/>
      <c r="R19" s="29"/>
      <c r="S19" s="29"/>
      <c r="T19" s="29"/>
      <c r="U19" s="37"/>
      <c r="V19" s="29"/>
      <c r="W19" s="37"/>
      <c r="X19" s="29"/>
      <c r="Y19" s="29"/>
      <c r="Z19" s="29"/>
      <c r="AA19" s="37"/>
      <c r="AB19" s="29"/>
      <c r="AC19" s="37"/>
      <c r="AD19" s="29"/>
      <c r="AE19" s="29"/>
      <c r="AF19" s="35"/>
      <c r="AG19" s="29"/>
      <c r="AH19" s="29"/>
      <c r="AI19" s="29"/>
      <c r="AJ19" s="29"/>
      <c r="AK19" s="29"/>
      <c r="AL19" s="29"/>
      <c r="AM19" s="29"/>
      <c r="AN19" s="29"/>
      <c r="AO19" s="29"/>
      <c r="AP19" s="37"/>
      <c r="AQ19" s="29"/>
      <c r="AR19" s="37"/>
      <c r="AS19" s="29"/>
      <c r="AT19" s="29"/>
      <c r="AU19" s="29"/>
      <c r="AV19" s="29"/>
      <c r="AW19" s="29"/>
      <c r="AX19" s="29"/>
      <c r="AY19" s="29"/>
      <c r="AZ19" s="29"/>
      <c r="BA19" s="29"/>
      <c r="BB19" s="36"/>
    </row>
    <row r="20" s="14" customFormat="true" ht="8.25" hidden="false" customHeight="true" outlineLevel="0" collapsed="false">
      <c r="A20" s="17" t="n">
        <v>6</v>
      </c>
      <c r="B20" s="29"/>
      <c r="C20" s="30" t="n">
        <v>17312</v>
      </c>
      <c r="D20" s="13"/>
      <c r="E20" s="17" t="s">
        <v>101</v>
      </c>
      <c r="F20" s="29"/>
      <c r="G20" s="30" t="n">
        <f aca="false">'Exhibit B'!$BO20</f>
        <v>48617880</v>
      </c>
      <c r="H20" s="29"/>
      <c r="I20" s="33" t="n">
        <f aca="false">(G20/$C20)</f>
        <v>2808.33410351201</v>
      </c>
      <c r="J20" s="29"/>
      <c r="K20" s="33" t="n">
        <f aca="false">IF($AE20&lt;&gt;0,(G20/$AE20)*100,0)</f>
        <v>63.3372909792913</v>
      </c>
      <c r="L20" s="29"/>
      <c r="M20" s="30" t="n">
        <v>24824711</v>
      </c>
      <c r="N20" s="29"/>
      <c r="O20" s="33" t="n">
        <f aca="false">(M20/$C20)</f>
        <v>1433.95973890943</v>
      </c>
      <c r="P20" s="29"/>
      <c r="Q20" s="33" t="n">
        <f aca="false">IF($AE20&lt;&gt;0,(M20/$AE20)*100,0)</f>
        <v>32.3405698496893</v>
      </c>
      <c r="R20" s="29"/>
      <c r="S20" s="30" t="n">
        <v>3307322</v>
      </c>
      <c r="T20" s="29"/>
      <c r="U20" s="33" t="n">
        <f aca="false">(S20/$C20)</f>
        <v>191.04216728281</v>
      </c>
      <c r="V20" s="29"/>
      <c r="W20" s="33" t="n">
        <f aca="false">IF($AE20&lt;&gt;0,(S20/$AE20)*100,0)</f>
        <v>4.30863739587599</v>
      </c>
      <c r="X20" s="29"/>
      <c r="Y20" s="30" t="n">
        <v>10364</v>
      </c>
      <c r="Z20" s="29"/>
      <c r="AA20" s="33" t="n">
        <f aca="false">(Y20/$C20)</f>
        <v>0.59865988909427</v>
      </c>
      <c r="AB20" s="29"/>
      <c r="AC20" s="33" t="n">
        <f aca="false">IF($AE20&lt;&gt;0,(Y20/$AE20)*100,0)</f>
        <v>0.0135017751434117</v>
      </c>
      <c r="AD20" s="29"/>
      <c r="AE20" s="30" t="n">
        <f aca="false">(G20+M20+S20+Y20)</f>
        <v>76760277</v>
      </c>
      <c r="AF20" s="35"/>
      <c r="AG20" s="29"/>
      <c r="AH20" s="30" t="n">
        <v>0</v>
      </c>
      <c r="AI20" s="29"/>
      <c r="AJ20" s="30" t="n">
        <v>0</v>
      </c>
      <c r="AK20" s="29"/>
      <c r="AL20" s="30" t="n">
        <f aca="false">(AE20+AH20+AJ20)</f>
        <v>76760277</v>
      </c>
      <c r="AM20" s="29"/>
      <c r="AN20" s="30" t="n">
        <v>70969293</v>
      </c>
      <c r="AO20" s="29"/>
      <c r="AP20" s="33" t="n">
        <f aca="false">(AN20/$C20)</f>
        <v>4099.42773798521</v>
      </c>
      <c r="AQ20" s="29"/>
      <c r="AR20" s="33" t="n">
        <f aca="false">IF($AP$60&lt;&gt;0,(AP20/$AP$60)*100,0)</f>
        <v>109.378279576741</v>
      </c>
      <c r="AS20" s="29"/>
      <c r="AT20" s="30" t="n">
        <v>2408680</v>
      </c>
      <c r="AU20" s="29"/>
      <c r="AV20" s="30" t="n">
        <v>0</v>
      </c>
      <c r="AW20" s="29"/>
      <c r="AX20" s="30"/>
      <c r="AY20" s="29"/>
      <c r="AZ20" s="30" t="n">
        <v>0</v>
      </c>
      <c r="BA20" s="29"/>
      <c r="BB20" s="17" t="n">
        <v>6</v>
      </c>
    </row>
    <row r="21" s="14" customFormat="true" ht="8.25" hidden="false" customHeight="true" outlineLevel="0" collapsed="false">
      <c r="A21" s="17" t="n">
        <v>7</v>
      </c>
      <c r="B21" s="29"/>
      <c r="C21" s="30" t="n">
        <v>5965</v>
      </c>
      <c r="D21" s="13"/>
      <c r="E21" s="17" t="s">
        <v>102</v>
      </c>
      <c r="F21" s="29"/>
      <c r="G21" s="30" t="n">
        <f aca="false">'Exhibit B'!$BO21</f>
        <v>15509191</v>
      </c>
      <c r="H21" s="29"/>
      <c r="I21" s="33" t="n">
        <f aca="false">(G21/$C21)</f>
        <v>2600.03202011735</v>
      </c>
      <c r="J21" s="29"/>
      <c r="K21" s="33" t="n">
        <f aca="false">IF($AE21&lt;&gt;0,(G21/$AE21)*100,0)</f>
        <v>56.6504691203042</v>
      </c>
      <c r="L21" s="29"/>
      <c r="M21" s="30" t="n">
        <v>10718686</v>
      </c>
      <c r="N21" s="29"/>
      <c r="O21" s="33" t="n">
        <f aca="false">(M21/$C21)</f>
        <v>1796.92975691534</v>
      </c>
      <c r="P21" s="29"/>
      <c r="Q21" s="33" t="n">
        <f aca="false">IF($AE21&lt;&gt;0,(M21/$AE21)*100,0)</f>
        <v>39.1521769416107</v>
      </c>
      <c r="R21" s="29"/>
      <c r="S21" s="30" t="n">
        <v>1149109</v>
      </c>
      <c r="T21" s="29"/>
      <c r="U21" s="33" t="n">
        <f aca="false">(S21/$C21)</f>
        <v>192.641911148365</v>
      </c>
      <c r="V21" s="29"/>
      <c r="W21" s="33" t="n">
        <f aca="false">IF($AE21&lt;&gt;0,(S21/$AE21)*100,0)</f>
        <v>4.19735393808508</v>
      </c>
      <c r="X21" s="29"/>
      <c r="Y21" s="30" t="n">
        <v>0</v>
      </c>
      <c r="Z21" s="29"/>
      <c r="AA21" s="33" t="n">
        <f aca="false">(Y21/$C21)</f>
        <v>0</v>
      </c>
      <c r="AB21" s="29"/>
      <c r="AC21" s="33" t="n">
        <f aca="false">IF($AE21&lt;&gt;0,(Y21/$AE21)*100,0)</f>
        <v>0</v>
      </c>
      <c r="AD21" s="29"/>
      <c r="AE21" s="30" t="n">
        <f aca="false">(G21+M21+S21+Y21)</f>
        <v>27376986</v>
      </c>
      <c r="AF21" s="35"/>
      <c r="AG21" s="29"/>
      <c r="AH21" s="30" t="n">
        <v>0</v>
      </c>
      <c r="AI21" s="29"/>
      <c r="AJ21" s="30" t="n">
        <v>558805</v>
      </c>
      <c r="AK21" s="29"/>
      <c r="AL21" s="30" t="n">
        <f aca="false">(AE21+AH21+AJ21)</f>
        <v>27935791</v>
      </c>
      <c r="AM21" s="29"/>
      <c r="AN21" s="30" t="n">
        <v>25538322</v>
      </c>
      <c r="AO21" s="29"/>
      <c r="AP21" s="33" t="n">
        <f aca="false">(AN21/$C21)</f>
        <v>4281.3616093881</v>
      </c>
      <c r="AQ21" s="29"/>
      <c r="AR21" s="33" t="n">
        <f aca="false">IF($AP$60&lt;&gt;0,(AP21/$AP$60)*100,0)</f>
        <v>114.232521466748</v>
      </c>
      <c r="AS21" s="29"/>
      <c r="AT21" s="30" t="n">
        <v>0</v>
      </c>
      <c r="AU21" s="29"/>
      <c r="AV21" s="30" t="n">
        <v>1870305</v>
      </c>
      <c r="AW21" s="29"/>
      <c r="AX21" s="30"/>
      <c r="AY21" s="29"/>
      <c r="AZ21" s="30" t="n">
        <v>126665</v>
      </c>
      <c r="BA21" s="29"/>
      <c r="BB21" s="17" t="n">
        <v>7</v>
      </c>
    </row>
    <row r="22" s="14" customFormat="true" ht="8.25" hidden="false" customHeight="true" outlineLevel="0" collapsed="false">
      <c r="A22" s="17" t="n">
        <v>8</v>
      </c>
      <c r="B22" s="29"/>
      <c r="C22" s="30" t="n">
        <v>41967</v>
      </c>
      <c r="D22" s="13"/>
      <c r="E22" s="17" t="s">
        <v>103</v>
      </c>
      <c r="F22" s="29"/>
      <c r="G22" s="30" t="n">
        <f aca="false">'Exhibit B'!$BO22</f>
        <v>68791787</v>
      </c>
      <c r="H22" s="29"/>
      <c r="I22" s="33" t="n">
        <f aca="false">(G22/$C22)</f>
        <v>1639.18762360903</v>
      </c>
      <c r="J22" s="29"/>
      <c r="K22" s="33" t="n">
        <f aca="false">IF($AE22&lt;&gt;0,(G22/$AE22)*100,0)</f>
        <v>42.0918573682477</v>
      </c>
      <c r="L22" s="29"/>
      <c r="M22" s="30" t="n">
        <v>79085717</v>
      </c>
      <c r="N22" s="29"/>
      <c r="O22" s="33" t="n">
        <f aca="false">(M22/$C22)</f>
        <v>1884.47391998475</v>
      </c>
      <c r="P22" s="29"/>
      <c r="Q22" s="33" t="n">
        <f aca="false">IF($AE22&lt;&gt;0,(M22/$AE22)*100,0)</f>
        <v>48.3904382339944</v>
      </c>
      <c r="R22" s="29"/>
      <c r="S22" s="30" t="n">
        <v>15129878</v>
      </c>
      <c r="T22" s="29"/>
      <c r="U22" s="33" t="n">
        <f aca="false">(S22/$C22)</f>
        <v>360.518454976529</v>
      </c>
      <c r="V22" s="29"/>
      <c r="W22" s="33" t="n">
        <f aca="false">IF($AE22&lt;&gt;0,(S22/$AE22)*100,0)</f>
        <v>9.25756830208508</v>
      </c>
      <c r="X22" s="29"/>
      <c r="Y22" s="30" t="n">
        <v>425147</v>
      </c>
      <c r="Z22" s="29"/>
      <c r="AA22" s="33" t="n">
        <f aca="false">(Y22/$C22)</f>
        <v>10.1305073033574</v>
      </c>
      <c r="AB22" s="29"/>
      <c r="AC22" s="33" t="n">
        <f aca="false">IF($AE22&lt;&gt;0,(Y22/$AE22)*100,0)</f>
        <v>0.260136095672851</v>
      </c>
      <c r="AD22" s="29"/>
      <c r="AE22" s="30" t="n">
        <f aca="false">(G22+M22+S22+Y22)</f>
        <v>163432529</v>
      </c>
      <c r="AF22" s="35"/>
      <c r="AG22" s="29"/>
      <c r="AH22" s="30" t="n">
        <v>128991</v>
      </c>
      <c r="AI22" s="29"/>
      <c r="AJ22" s="30" t="n">
        <v>14830000</v>
      </c>
      <c r="AK22" s="29"/>
      <c r="AL22" s="30" t="n">
        <f aca="false">(AE22+AH22+AJ22)</f>
        <v>178391520</v>
      </c>
      <c r="AM22" s="29"/>
      <c r="AN22" s="30" t="n">
        <v>175897094</v>
      </c>
      <c r="AO22" s="29"/>
      <c r="AP22" s="33" t="n">
        <f aca="false">(AN22/$C22)</f>
        <v>4191.3192270117</v>
      </c>
      <c r="AQ22" s="29"/>
      <c r="AR22" s="33" t="n">
        <f aca="false">IF($AP$60&lt;&gt;0,(AP22/$AP$60)*100,0)</f>
        <v>111.830068855603</v>
      </c>
      <c r="AS22" s="29"/>
      <c r="AT22" s="30" t="n">
        <v>4111409</v>
      </c>
      <c r="AU22" s="29"/>
      <c r="AV22" s="30" t="n">
        <v>12369993</v>
      </c>
      <c r="AW22" s="29"/>
      <c r="AX22" s="30"/>
      <c r="AY22" s="29"/>
      <c r="AZ22" s="30" t="n">
        <v>185160</v>
      </c>
      <c r="BA22" s="29"/>
      <c r="BB22" s="17" t="n">
        <v>8</v>
      </c>
    </row>
    <row r="23" s="14" customFormat="true" ht="8.25" hidden="false" customHeight="true" outlineLevel="0" collapsed="false">
      <c r="A23" s="17" t="n">
        <v>9</v>
      </c>
      <c r="B23" s="29"/>
      <c r="C23" s="30" t="n">
        <v>5983</v>
      </c>
      <c r="D23" s="13" t="s">
        <v>96</v>
      </c>
      <c r="E23" s="17" t="s">
        <v>104</v>
      </c>
      <c r="F23" s="29"/>
      <c r="G23" s="30" t="n">
        <f aca="false">'Exhibit B'!$BO23</f>
        <v>14972389</v>
      </c>
      <c r="H23" s="29"/>
      <c r="I23" s="33" t="n">
        <f aca="false">(G23/$C23)</f>
        <v>2502.4885508942</v>
      </c>
      <c r="J23" s="29"/>
      <c r="K23" s="33" t="n">
        <f aca="false">IF($AE23&lt;&gt;0,(G23/$AE23)*100,0)</f>
        <v>48.6351000844531</v>
      </c>
      <c r="L23" s="29"/>
      <c r="M23" s="30" t="n">
        <v>13155289</v>
      </c>
      <c r="N23" s="29"/>
      <c r="O23" s="33" t="n">
        <f aca="false">(M23/$C23)</f>
        <v>2198.77803777369</v>
      </c>
      <c r="P23" s="29"/>
      <c r="Q23" s="33" t="n">
        <f aca="false">IF($AE23&lt;&gt;0,(M23/$AE23)*100,0)</f>
        <v>42.7325790930829</v>
      </c>
      <c r="R23" s="29"/>
      <c r="S23" s="30" t="n">
        <v>2657473</v>
      </c>
      <c r="T23" s="29"/>
      <c r="U23" s="33" t="n">
        <f aca="false">(S23/$C23)</f>
        <v>444.170650175497</v>
      </c>
      <c r="V23" s="29"/>
      <c r="W23" s="33" t="n">
        <f aca="false">IF($AE23&lt;&gt;0,(S23/$AE23)*100,0)</f>
        <v>8.63232082246405</v>
      </c>
      <c r="X23" s="29"/>
      <c r="Y23" s="30" t="n">
        <v>0</v>
      </c>
      <c r="Z23" s="29"/>
      <c r="AA23" s="33" t="n">
        <f aca="false">(Y23/$C23)</f>
        <v>0</v>
      </c>
      <c r="AB23" s="29"/>
      <c r="AC23" s="33" t="n">
        <f aca="false">IF($AE23&lt;&gt;0,(Y23/$AE23)*100,0)</f>
        <v>0</v>
      </c>
      <c r="AD23" s="29"/>
      <c r="AE23" s="30" t="n">
        <f aca="false">(G23+M23+S23+Y23)</f>
        <v>30785151</v>
      </c>
      <c r="AF23" s="35"/>
      <c r="AG23" s="29"/>
      <c r="AH23" s="30" t="n">
        <v>188255</v>
      </c>
      <c r="AI23" s="29"/>
      <c r="AJ23" s="30" t="n">
        <v>0</v>
      </c>
      <c r="AK23" s="29"/>
      <c r="AL23" s="30" t="n">
        <f aca="false">(AE23+AH23+AJ23)</f>
        <v>30973406</v>
      </c>
      <c r="AM23" s="29"/>
      <c r="AN23" s="30" t="n">
        <v>29480482</v>
      </c>
      <c r="AO23" s="29"/>
      <c r="AP23" s="33" t="n">
        <f aca="false">(AN23/$C23)</f>
        <v>4927.37456125689</v>
      </c>
      <c r="AQ23" s="29"/>
      <c r="AR23" s="33" t="n">
        <f aca="false">IF($AP$60&lt;&gt;0,(AP23/$AP$60)*100,0)</f>
        <v>131.469021235964</v>
      </c>
      <c r="AS23" s="29"/>
      <c r="AT23" s="30" t="n">
        <v>0</v>
      </c>
      <c r="AU23" s="29"/>
      <c r="AV23" s="30" t="n">
        <v>808049</v>
      </c>
      <c r="AW23" s="29"/>
      <c r="AX23" s="30"/>
      <c r="AY23" s="29"/>
      <c r="AZ23" s="30" t="n">
        <v>0</v>
      </c>
      <c r="BA23" s="29"/>
      <c r="BB23" s="17" t="n">
        <v>9</v>
      </c>
    </row>
    <row r="24" s="14" customFormat="true" ht="8.25" hidden="false" customHeight="true" outlineLevel="0" collapsed="false">
      <c r="A24" s="17" t="n">
        <v>10</v>
      </c>
      <c r="B24" s="29"/>
      <c r="C24" s="30" t="n">
        <v>23257</v>
      </c>
      <c r="D24" s="13" t="s">
        <v>96</v>
      </c>
      <c r="E24" s="17" t="s">
        <v>105</v>
      </c>
      <c r="F24" s="29"/>
      <c r="G24" s="30" t="n">
        <f aca="false">'Exhibit B'!$BO24</f>
        <v>118751607</v>
      </c>
      <c r="H24" s="29"/>
      <c r="I24" s="33" t="n">
        <f aca="false">(G24/$C24)</f>
        <v>5106.05869200671</v>
      </c>
      <c r="J24" s="29"/>
      <c r="K24" s="33" t="n">
        <f aca="false">IF($AE24&lt;&gt;0,(G24/$AE24)*100,0)</f>
        <v>86.5998945180157</v>
      </c>
      <c r="L24" s="29"/>
      <c r="M24" s="30" t="n">
        <v>17711311</v>
      </c>
      <c r="N24" s="29"/>
      <c r="O24" s="33" t="n">
        <f aca="false">(M24/$C24)</f>
        <v>761.547534075762</v>
      </c>
      <c r="P24" s="29"/>
      <c r="Q24" s="33" t="n">
        <f aca="false">IF($AE24&lt;&gt;0,(M24/$AE24)*100,0)</f>
        <v>12.9160160702143</v>
      </c>
      <c r="R24" s="29"/>
      <c r="S24" s="30" t="n">
        <v>250111</v>
      </c>
      <c r="T24" s="29"/>
      <c r="U24" s="33" t="n">
        <f aca="false">(S24/$C24)</f>
        <v>10.7542245345487</v>
      </c>
      <c r="V24" s="29"/>
      <c r="W24" s="33" t="n">
        <f aca="false">IF($AE24&lt;&gt;0,(S24/$AE24)*100,0)</f>
        <v>0.182394047246834</v>
      </c>
      <c r="X24" s="29"/>
      <c r="Y24" s="30" t="n">
        <v>413705</v>
      </c>
      <c r="Z24" s="29"/>
      <c r="AA24" s="33" t="n">
        <f aca="false">(Y24/$C24)</f>
        <v>17.7884077912026</v>
      </c>
      <c r="AB24" s="29"/>
      <c r="AC24" s="33" t="n">
        <f aca="false">IF($AE24&lt;&gt;0,(Y24/$AE24)*100,0)</f>
        <v>0.301695364523157</v>
      </c>
      <c r="AD24" s="29"/>
      <c r="AE24" s="30" t="n">
        <f aca="false">(G24+M24+S24+Y24)</f>
        <v>137126734</v>
      </c>
      <c r="AF24" s="35"/>
      <c r="AG24" s="29"/>
      <c r="AH24" s="30" t="n">
        <v>0</v>
      </c>
      <c r="AI24" s="29"/>
      <c r="AJ24" s="30" t="n">
        <v>7394584</v>
      </c>
      <c r="AK24" s="29"/>
      <c r="AL24" s="30" t="n">
        <f aca="false">(AE24+AH24+AJ24)</f>
        <v>144521318</v>
      </c>
      <c r="AM24" s="29"/>
      <c r="AN24" s="30" t="n">
        <v>111766757</v>
      </c>
      <c r="AO24" s="29"/>
      <c r="AP24" s="33" t="n">
        <f aca="false">(AN24/$C24)</f>
        <v>4805.72545900159</v>
      </c>
      <c r="AQ24" s="29"/>
      <c r="AR24" s="33" t="n">
        <f aca="false">IF($AP$60&lt;&gt;0,(AP24/$AP$60)*100,0)</f>
        <v>128.223258566837</v>
      </c>
      <c r="AS24" s="29"/>
      <c r="AT24" s="30" t="n">
        <v>15778027</v>
      </c>
      <c r="AU24" s="29"/>
      <c r="AV24" s="30" t="n">
        <v>0</v>
      </c>
      <c r="AW24" s="29"/>
      <c r="AX24" s="30"/>
      <c r="AY24" s="29"/>
      <c r="AZ24" s="30" t="n">
        <v>1945920</v>
      </c>
      <c r="BA24" s="29"/>
      <c r="BB24" s="17" t="n">
        <v>10</v>
      </c>
    </row>
    <row r="25" s="14" customFormat="true" ht="8.25" hidden="false" customHeight="true" outlineLevel="0" collapsed="false">
      <c r="A25" s="36"/>
      <c r="B25" s="29"/>
      <c r="C25" s="36"/>
      <c r="D25" s="13"/>
      <c r="E25" s="17"/>
      <c r="F25" s="29"/>
      <c r="G25" s="29"/>
      <c r="H25" s="29"/>
      <c r="I25" s="37"/>
      <c r="J25" s="29"/>
      <c r="K25" s="37"/>
      <c r="L25" s="29"/>
      <c r="M25" s="29"/>
      <c r="N25" s="29"/>
      <c r="O25" s="37"/>
      <c r="P25" s="29"/>
      <c r="Q25" s="37"/>
      <c r="R25" s="29"/>
      <c r="S25" s="29"/>
      <c r="T25" s="29"/>
      <c r="U25" s="37"/>
      <c r="V25" s="29"/>
      <c r="W25" s="37"/>
      <c r="X25" s="29"/>
      <c r="Y25" s="29"/>
      <c r="Z25" s="29"/>
      <c r="AA25" s="37"/>
      <c r="AB25" s="29"/>
      <c r="AC25" s="37"/>
      <c r="AD25" s="29"/>
      <c r="AE25" s="29"/>
      <c r="AF25" s="35"/>
      <c r="AG25" s="29"/>
      <c r="AH25" s="29"/>
      <c r="AI25" s="29"/>
      <c r="AJ25" s="29"/>
      <c r="AK25" s="29"/>
      <c r="AL25" s="29"/>
      <c r="AM25" s="29"/>
      <c r="AN25" s="29"/>
      <c r="AO25" s="29"/>
      <c r="AP25" s="37"/>
      <c r="AQ25" s="29"/>
      <c r="AR25" s="37"/>
      <c r="AS25" s="29"/>
      <c r="AT25" s="29"/>
      <c r="AU25" s="29"/>
      <c r="AV25" s="29"/>
      <c r="AW25" s="29"/>
      <c r="AX25" s="29"/>
      <c r="AY25" s="29"/>
      <c r="AZ25" s="29"/>
      <c r="BA25" s="29"/>
      <c r="BB25" s="36"/>
    </row>
    <row r="26" s="14" customFormat="true" ht="8.25" hidden="false" customHeight="true" outlineLevel="0" collapsed="false">
      <c r="A26" s="17" t="n">
        <v>11</v>
      </c>
      <c r="B26" s="29"/>
      <c r="C26" s="30" t="n">
        <v>14123</v>
      </c>
      <c r="D26" s="13" t="s">
        <v>96</v>
      </c>
      <c r="E26" s="17" t="s">
        <v>106</v>
      </c>
      <c r="F26" s="29"/>
      <c r="G26" s="30" t="n">
        <f aca="false">'Exhibit B'!$BO26</f>
        <v>81829368</v>
      </c>
      <c r="H26" s="29"/>
      <c r="I26" s="33" t="n">
        <f aca="false">(G26/$C26)</f>
        <v>5794.04998937903</v>
      </c>
      <c r="J26" s="29"/>
      <c r="K26" s="33" t="n">
        <f aca="false">IF($AE26&lt;&gt;0,(G26/$AE26)*100,0)</f>
        <v>85.8390265286181</v>
      </c>
      <c r="L26" s="29"/>
      <c r="M26" s="30" t="n">
        <v>12329850</v>
      </c>
      <c r="N26" s="29"/>
      <c r="O26" s="33" t="n">
        <f aca="false">(M26/$C26)</f>
        <v>873.033349854847</v>
      </c>
      <c r="P26" s="29"/>
      <c r="Q26" s="33" t="n">
        <f aca="false">IF($AE26&lt;&gt;0,(M26/$AE26)*100,0)</f>
        <v>12.934015587703</v>
      </c>
      <c r="R26" s="29"/>
      <c r="S26" s="30" t="n">
        <v>1031001</v>
      </c>
      <c r="T26" s="29"/>
      <c r="U26" s="33" t="n">
        <f aca="false">(S26/$C26)</f>
        <v>73.0015577426892</v>
      </c>
      <c r="V26" s="29"/>
      <c r="W26" s="33" t="n">
        <f aca="false">IF($AE26&lt;&gt;0,(S26/$AE26)*100,0)</f>
        <v>1.0815202946457</v>
      </c>
      <c r="X26" s="29"/>
      <c r="Y26" s="30" t="n">
        <v>138644</v>
      </c>
      <c r="Z26" s="29"/>
      <c r="AA26" s="33" t="n">
        <f aca="false">(Y26/$C26)</f>
        <v>9.81689442752956</v>
      </c>
      <c r="AB26" s="29"/>
      <c r="AC26" s="33" t="n">
        <f aca="false">IF($AE26&lt;&gt;0,(Y26/$AE26)*100,0)</f>
        <v>0.14543758903324</v>
      </c>
      <c r="AD26" s="29"/>
      <c r="AE26" s="30" t="n">
        <f aca="false">(G26+M26+S26+Y26)</f>
        <v>95328863</v>
      </c>
      <c r="AF26" s="35"/>
      <c r="AG26" s="29"/>
      <c r="AH26" s="30" t="n">
        <v>1406518</v>
      </c>
      <c r="AI26" s="29"/>
      <c r="AJ26" s="30" t="n">
        <v>0</v>
      </c>
      <c r="AK26" s="29"/>
      <c r="AL26" s="30" t="n">
        <f aca="false">(AE26+AH26+AJ26)</f>
        <v>96735381</v>
      </c>
      <c r="AM26" s="29"/>
      <c r="AN26" s="30" t="n">
        <v>86579284</v>
      </c>
      <c r="AO26" s="29"/>
      <c r="AP26" s="33" t="n">
        <f aca="false">(AN26/$C26)</f>
        <v>6130.37484953622</v>
      </c>
      <c r="AQ26" s="29"/>
      <c r="AR26" s="33" t="n">
        <f aca="false">IF($AP$60&lt;&gt;0,(AP26/$AP$60)*100,0)</f>
        <v>163.566696880562</v>
      </c>
      <c r="AS26" s="29"/>
      <c r="AT26" s="30" t="n">
        <v>2278960</v>
      </c>
      <c r="AU26" s="29"/>
      <c r="AV26" s="30" t="n">
        <v>0</v>
      </c>
      <c r="AW26" s="29"/>
      <c r="AX26" s="30"/>
      <c r="AY26" s="29"/>
      <c r="AZ26" s="30" t="n">
        <v>781415</v>
      </c>
      <c r="BA26" s="29"/>
      <c r="BB26" s="17" t="n">
        <v>11</v>
      </c>
    </row>
    <row r="27" s="14" customFormat="true" ht="8.25" hidden="false" customHeight="true" outlineLevel="0" collapsed="false">
      <c r="A27" s="17" t="n">
        <v>12</v>
      </c>
      <c r="B27" s="29"/>
      <c r="C27" s="30" t="n">
        <v>8597</v>
      </c>
      <c r="D27" s="13"/>
      <c r="E27" s="17" t="s">
        <v>107</v>
      </c>
      <c r="F27" s="29"/>
      <c r="G27" s="30" t="n">
        <f aca="false">'Exhibit B'!$BO27</f>
        <v>20440420</v>
      </c>
      <c r="H27" s="29"/>
      <c r="I27" s="33" t="n">
        <f aca="false">(G27/$C27)</f>
        <v>2377.62242642782</v>
      </c>
      <c r="J27" s="29"/>
      <c r="K27" s="33" t="n">
        <f aca="false">IF($AE27&lt;&gt;0,(G27/$AE27)*100,0)</f>
        <v>52.2127721771109</v>
      </c>
      <c r="L27" s="29"/>
      <c r="M27" s="30" t="n">
        <v>15110710</v>
      </c>
      <c r="N27" s="29"/>
      <c r="O27" s="33" t="n">
        <f aca="false">(M27/$C27)</f>
        <v>1757.67244387577</v>
      </c>
      <c r="P27" s="29"/>
      <c r="Q27" s="33" t="n">
        <f aca="false">IF($AE27&lt;&gt;0,(M27/$AE27)*100,0)</f>
        <v>38.5986226635456</v>
      </c>
      <c r="R27" s="29"/>
      <c r="S27" s="30" t="n">
        <v>3597184</v>
      </c>
      <c r="T27" s="29"/>
      <c r="U27" s="33" t="n">
        <f aca="false">(S27/$C27)</f>
        <v>418.423170873561</v>
      </c>
      <c r="V27" s="29"/>
      <c r="W27" s="33" t="n">
        <f aca="false">IF($AE27&lt;&gt;0,(S27/$AE27)*100,0)</f>
        <v>9.18860515934352</v>
      </c>
      <c r="X27" s="29"/>
      <c r="Y27" s="30" t="n">
        <v>0</v>
      </c>
      <c r="Z27" s="29"/>
      <c r="AA27" s="33" t="n">
        <f aca="false">(Y27/$C27)</f>
        <v>0</v>
      </c>
      <c r="AB27" s="29"/>
      <c r="AC27" s="33" t="n">
        <f aca="false">IF($AE27&lt;&gt;0,(Y27/$AE27)*100,0)</f>
        <v>0</v>
      </c>
      <c r="AD27" s="29"/>
      <c r="AE27" s="30" t="n">
        <f aca="false">(G27+M27+S27+Y27)</f>
        <v>39148314</v>
      </c>
      <c r="AF27" s="35"/>
      <c r="AG27" s="29"/>
      <c r="AH27" s="30" t="n">
        <v>0</v>
      </c>
      <c r="AI27" s="29"/>
      <c r="AJ27" s="30" t="n">
        <v>1520351</v>
      </c>
      <c r="AK27" s="29"/>
      <c r="AL27" s="30" t="n">
        <f aca="false">(AE27+AH27+AJ27)</f>
        <v>40668665</v>
      </c>
      <c r="AM27" s="29"/>
      <c r="AN27" s="30" t="n">
        <v>38998290</v>
      </c>
      <c r="AO27" s="29"/>
      <c r="AP27" s="33" t="n">
        <f aca="false">(AN27/$C27)</f>
        <v>4536.2673025474</v>
      </c>
      <c r="AQ27" s="29"/>
      <c r="AR27" s="33" t="n">
        <f aca="false">IF($AP$60&lt;&gt;0,(AP27/$AP$60)*100,0)</f>
        <v>121.033750309919</v>
      </c>
      <c r="AS27" s="29"/>
      <c r="AT27" s="30" t="n">
        <v>0</v>
      </c>
      <c r="AU27" s="29"/>
      <c r="AV27" s="30" t="n">
        <v>0</v>
      </c>
      <c r="AW27" s="29"/>
      <c r="AX27" s="30"/>
      <c r="AY27" s="29"/>
      <c r="AZ27" s="30" t="n">
        <v>135389</v>
      </c>
      <c r="BA27" s="29"/>
      <c r="BB27" s="17" t="n">
        <v>12</v>
      </c>
    </row>
    <row r="28" s="14" customFormat="true" ht="8.25" hidden="false" customHeight="true" outlineLevel="0" collapsed="false">
      <c r="A28" s="17" t="n">
        <v>13</v>
      </c>
      <c r="B28" s="29"/>
      <c r="C28" s="30" t="n">
        <v>27025</v>
      </c>
      <c r="D28" s="13"/>
      <c r="E28" s="17" t="s">
        <v>108</v>
      </c>
      <c r="F28" s="29"/>
      <c r="G28" s="30" t="n">
        <f aca="false">'Exhibit B'!$BO28</f>
        <v>91081295</v>
      </c>
      <c r="H28" s="29"/>
      <c r="I28" s="33" t="n">
        <f aca="false">(G28/$C28)</f>
        <v>3370.26068455134</v>
      </c>
      <c r="J28" s="29"/>
      <c r="K28" s="33" t="n">
        <f aca="false">IF($AE28&lt;&gt;0,(G28/$AE28)*100,0)</f>
        <v>68.5955269318153</v>
      </c>
      <c r="L28" s="29"/>
      <c r="M28" s="30" t="n">
        <v>33569679</v>
      </c>
      <c r="N28" s="29"/>
      <c r="O28" s="33" t="n">
        <f aca="false">(M28/$C28)</f>
        <v>1242.17128584644</v>
      </c>
      <c r="P28" s="29"/>
      <c r="Q28" s="33" t="n">
        <f aca="false">IF($AE28&lt;&gt;0,(M28/$AE28)*100,0)</f>
        <v>25.2821374568389</v>
      </c>
      <c r="R28" s="29"/>
      <c r="S28" s="30" t="n">
        <v>6867239</v>
      </c>
      <c r="T28" s="29"/>
      <c r="U28" s="33" t="n">
        <f aca="false">(S28/$C28)</f>
        <v>254.106901017576</v>
      </c>
      <c r="V28" s="29"/>
      <c r="W28" s="33" t="n">
        <f aca="false">IF($AE28&lt;&gt;0,(S28/$AE28)*100,0)</f>
        <v>5.17188384038361</v>
      </c>
      <c r="X28" s="29"/>
      <c r="Y28" s="30" t="n">
        <v>1262012</v>
      </c>
      <c r="Z28" s="29"/>
      <c r="AA28" s="33" t="n">
        <f aca="false">(Y28/$C28)</f>
        <v>46.697946345976</v>
      </c>
      <c r="AB28" s="29"/>
      <c r="AC28" s="33" t="n">
        <f aca="false">IF($AE28&lt;&gt;0,(Y28/$AE28)*100,0)</f>
        <v>0.950451770962129</v>
      </c>
      <c r="AD28" s="29"/>
      <c r="AE28" s="30" t="n">
        <f aca="false">(G28+M28+S28+Y28)</f>
        <v>132780225</v>
      </c>
      <c r="AF28" s="35"/>
      <c r="AG28" s="29"/>
      <c r="AH28" s="30" t="n">
        <v>19569</v>
      </c>
      <c r="AI28" s="29"/>
      <c r="AJ28" s="30" t="n">
        <v>619355</v>
      </c>
      <c r="AK28" s="29"/>
      <c r="AL28" s="30" t="n">
        <f aca="false">(AE28+AH28+AJ28)</f>
        <v>133419149</v>
      </c>
      <c r="AM28" s="29"/>
      <c r="AN28" s="30" t="n">
        <v>123446694</v>
      </c>
      <c r="AO28" s="29"/>
      <c r="AP28" s="33" t="n">
        <f aca="false">(AN28/$C28)</f>
        <v>4567.87026827012</v>
      </c>
      <c r="AQ28" s="29"/>
      <c r="AR28" s="33" t="n">
        <f aca="false">IF($AP$60&lt;&gt;0,(AP28/$AP$60)*100,0)</f>
        <v>121.876960201935</v>
      </c>
      <c r="AS28" s="29"/>
      <c r="AT28" s="30" t="n">
        <v>0</v>
      </c>
      <c r="AU28" s="29"/>
      <c r="AV28" s="30" t="n">
        <v>7325701</v>
      </c>
      <c r="AW28" s="29"/>
      <c r="AX28" s="30"/>
      <c r="AY28" s="29"/>
      <c r="AZ28" s="30" t="n">
        <v>0</v>
      </c>
      <c r="BA28" s="29"/>
      <c r="BB28" s="17" t="n">
        <v>13</v>
      </c>
    </row>
    <row r="29" s="14" customFormat="true" ht="8.25" hidden="false" customHeight="true" outlineLevel="0" collapsed="false">
      <c r="A29" s="17" t="n">
        <v>14</v>
      </c>
      <c r="B29" s="29"/>
      <c r="C29" s="30" t="n">
        <v>6829</v>
      </c>
      <c r="D29" s="13"/>
      <c r="E29" s="17" t="s">
        <v>109</v>
      </c>
      <c r="F29" s="29"/>
      <c r="G29" s="30" t="n">
        <f aca="false">'Exhibit B'!$BO29</f>
        <v>15788417</v>
      </c>
      <c r="H29" s="29"/>
      <c r="I29" s="33" t="n">
        <f aca="false">(G29/$C29)</f>
        <v>2311.96617367111</v>
      </c>
      <c r="J29" s="29"/>
      <c r="K29" s="33" t="n">
        <f aca="false">IF($AE29&lt;&gt;0,(G29/$AE29)*100,0)</f>
        <v>49.0318347269574</v>
      </c>
      <c r="L29" s="29"/>
      <c r="M29" s="30" t="n">
        <v>13512068</v>
      </c>
      <c r="N29" s="29"/>
      <c r="O29" s="33" t="n">
        <f aca="false">(M29/$C29)</f>
        <v>1978.63054620003</v>
      </c>
      <c r="P29" s="29"/>
      <c r="Q29" s="33" t="n">
        <f aca="false">IF($AE29&lt;&gt;0,(M29/$AE29)*100,0)</f>
        <v>41.9625023202396</v>
      </c>
      <c r="R29" s="29"/>
      <c r="S29" s="30" t="n">
        <v>2899854</v>
      </c>
      <c r="T29" s="29"/>
      <c r="U29" s="33" t="n">
        <f aca="false">(S29/$C29)</f>
        <v>424.638160784888</v>
      </c>
      <c r="V29" s="29"/>
      <c r="W29" s="33" t="n">
        <f aca="false">IF($AE29&lt;&gt;0,(S29/$AE29)*100,0)</f>
        <v>9.00566295280308</v>
      </c>
      <c r="X29" s="29"/>
      <c r="Y29" s="30" t="n">
        <v>0</v>
      </c>
      <c r="Z29" s="29"/>
      <c r="AA29" s="33" t="n">
        <f aca="false">(Y29/$C29)</f>
        <v>0</v>
      </c>
      <c r="AB29" s="29"/>
      <c r="AC29" s="33" t="n">
        <f aca="false">IF($AE29&lt;&gt;0,(Y29/$AE29)*100,0)</f>
        <v>0</v>
      </c>
      <c r="AD29" s="29"/>
      <c r="AE29" s="30" t="n">
        <f aca="false">(G29+M29+S29+Y29)</f>
        <v>32200339</v>
      </c>
      <c r="AF29" s="35"/>
      <c r="AG29" s="29"/>
      <c r="AH29" s="30" t="n">
        <v>0</v>
      </c>
      <c r="AI29" s="29"/>
      <c r="AJ29" s="30" t="n">
        <v>0</v>
      </c>
      <c r="AK29" s="29"/>
      <c r="AL29" s="30" t="n">
        <f aca="false">(AE29+AH29+AJ29)</f>
        <v>32200339</v>
      </c>
      <c r="AM29" s="29"/>
      <c r="AN29" s="30" t="n">
        <v>29944601</v>
      </c>
      <c r="AO29" s="29"/>
      <c r="AP29" s="33" t="n">
        <f aca="false">(AN29/$C29)</f>
        <v>4384.91741104115</v>
      </c>
      <c r="AQ29" s="29"/>
      <c r="AR29" s="33" t="n">
        <f aca="false">IF($AP$60&lt;&gt;0,(AP29/$AP$60)*100,0)</f>
        <v>116.995530391152</v>
      </c>
      <c r="AS29" s="29"/>
      <c r="AT29" s="30" t="n">
        <v>841129</v>
      </c>
      <c r="AU29" s="29"/>
      <c r="AV29" s="30" t="n">
        <v>891714</v>
      </c>
      <c r="AW29" s="29"/>
      <c r="AX29" s="30"/>
      <c r="AY29" s="29"/>
      <c r="AZ29" s="30" t="n">
        <v>15416</v>
      </c>
      <c r="BA29" s="29"/>
      <c r="BB29" s="17" t="n">
        <v>14</v>
      </c>
    </row>
    <row r="30" s="14" customFormat="true" ht="8.25" hidden="false" customHeight="true" outlineLevel="0" collapsed="false">
      <c r="A30" s="17" t="n">
        <v>15</v>
      </c>
      <c r="B30" s="29"/>
      <c r="C30" s="30" t="n">
        <v>137492</v>
      </c>
      <c r="D30" s="13"/>
      <c r="E30" s="17" t="s">
        <v>110</v>
      </c>
      <c r="F30" s="29"/>
      <c r="G30" s="30" t="n">
        <f aca="false">'Exhibit B'!$BO30</f>
        <v>307159933</v>
      </c>
      <c r="H30" s="29"/>
      <c r="I30" s="33" t="n">
        <f aca="false">(G30/$C30)</f>
        <v>2234.02040118698</v>
      </c>
      <c r="J30" s="29"/>
      <c r="K30" s="33" t="n">
        <f aca="false">IF($AE30&lt;&gt;0,(G30/$AE30)*100,0)</f>
        <v>54.9454730637398</v>
      </c>
      <c r="L30" s="29"/>
      <c r="M30" s="30" t="n">
        <v>212158682</v>
      </c>
      <c r="N30" s="29"/>
      <c r="O30" s="33" t="n">
        <f aca="false">(M30/$C30)</f>
        <v>1543.06201088063</v>
      </c>
      <c r="P30" s="29"/>
      <c r="Q30" s="33" t="n">
        <f aca="false">IF($AE30&lt;&gt;0,(M30/$AE30)*100,0)</f>
        <v>37.9514314683404</v>
      </c>
      <c r="R30" s="29"/>
      <c r="S30" s="30" t="n">
        <v>33757411</v>
      </c>
      <c r="T30" s="29"/>
      <c r="U30" s="33" t="n">
        <f aca="false">(S30/$C30)</f>
        <v>245.522728595118</v>
      </c>
      <c r="V30" s="29"/>
      <c r="W30" s="33" t="n">
        <f aca="false">IF($AE30&lt;&gt;0,(S30/$AE30)*100,0)</f>
        <v>6.03860307783728</v>
      </c>
      <c r="X30" s="29"/>
      <c r="Y30" s="30" t="n">
        <v>5950798</v>
      </c>
      <c r="Z30" s="29"/>
      <c r="AA30" s="33" t="n">
        <f aca="false">(Y30/$C30)</f>
        <v>43.2810490792192</v>
      </c>
      <c r="AB30" s="29"/>
      <c r="AC30" s="33" t="n">
        <f aca="false">IF($AE30&lt;&gt;0,(Y30/$AE30)*100,0)</f>
        <v>1.06449239008252</v>
      </c>
      <c r="AD30" s="29"/>
      <c r="AE30" s="30" t="n">
        <f aca="false">(G30+M30+S30+Y30)</f>
        <v>559026824</v>
      </c>
      <c r="AF30" s="35"/>
      <c r="AG30" s="29"/>
      <c r="AH30" s="30" t="n">
        <v>0</v>
      </c>
      <c r="AI30" s="29"/>
      <c r="AJ30" s="30" t="n">
        <v>35379375</v>
      </c>
      <c r="AK30" s="29"/>
      <c r="AL30" s="30" t="n">
        <f aca="false">(AE30+AH30+AJ30)</f>
        <v>594406199</v>
      </c>
      <c r="AM30" s="29"/>
      <c r="AN30" s="30" t="n">
        <v>529942101</v>
      </c>
      <c r="AO30" s="29"/>
      <c r="AP30" s="33" t="n">
        <f aca="false">(AN30/$C30)</f>
        <v>3854.34862391994</v>
      </c>
      <c r="AQ30" s="29"/>
      <c r="AR30" s="33" t="n">
        <f aca="false">IF($AP$60&lt;&gt;0,(AP30/$AP$60)*100,0)</f>
        <v>102.839237161561</v>
      </c>
      <c r="AS30" s="29"/>
      <c r="AT30" s="30" t="n">
        <v>24135256</v>
      </c>
      <c r="AU30" s="29"/>
      <c r="AV30" s="30" t="n">
        <v>33437922</v>
      </c>
      <c r="AW30" s="29"/>
      <c r="AX30" s="30"/>
      <c r="AY30" s="29"/>
      <c r="AZ30" s="30" t="n">
        <v>0</v>
      </c>
      <c r="BA30" s="29"/>
      <c r="BB30" s="17" t="n">
        <v>15</v>
      </c>
    </row>
    <row r="31" s="14" customFormat="true" ht="8.25" hidden="false" customHeight="true" outlineLevel="0" collapsed="false">
      <c r="A31" s="36"/>
      <c r="B31" s="29"/>
      <c r="C31" s="36"/>
      <c r="D31" s="13"/>
      <c r="E31" s="17"/>
      <c r="F31" s="29"/>
      <c r="G31" s="29"/>
      <c r="H31" s="29"/>
      <c r="I31" s="37"/>
      <c r="J31" s="29"/>
      <c r="K31" s="37"/>
      <c r="L31" s="29"/>
      <c r="M31" s="29"/>
      <c r="N31" s="29"/>
      <c r="O31" s="37"/>
      <c r="P31" s="29"/>
      <c r="Q31" s="37"/>
      <c r="R31" s="29"/>
      <c r="S31" s="29"/>
      <c r="T31" s="29"/>
      <c r="U31" s="37"/>
      <c r="V31" s="29"/>
      <c r="W31" s="37"/>
      <c r="X31" s="29"/>
      <c r="Y31" s="29"/>
      <c r="Z31" s="29"/>
      <c r="AA31" s="37"/>
      <c r="AB31" s="29"/>
      <c r="AC31" s="37"/>
      <c r="AD31" s="29"/>
      <c r="AE31" s="29"/>
      <c r="AF31" s="35"/>
      <c r="AG31" s="29"/>
      <c r="AH31" s="29"/>
      <c r="AI31" s="29"/>
      <c r="AJ31" s="29"/>
      <c r="AK31" s="29"/>
      <c r="AL31" s="29"/>
      <c r="AM31" s="29"/>
      <c r="AN31" s="29"/>
      <c r="AO31" s="29"/>
      <c r="AP31" s="37"/>
      <c r="AQ31" s="29"/>
      <c r="AR31" s="37"/>
      <c r="AS31" s="29"/>
      <c r="AT31" s="29"/>
      <c r="AU31" s="29"/>
      <c r="AV31" s="29"/>
      <c r="AW31" s="29"/>
      <c r="AX31" s="29"/>
      <c r="AY31" s="29"/>
      <c r="AZ31" s="29"/>
      <c r="BA31" s="29"/>
      <c r="BB31" s="36"/>
    </row>
    <row r="32" s="14" customFormat="true" ht="8.25" hidden="false" customHeight="true" outlineLevel="0" collapsed="false">
      <c r="A32" s="17" t="n">
        <v>16</v>
      </c>
      <c r="B32" s="29"/>
      <c r="C32" s="30" t="n">
        <v>54224</v>
      </c>
      <c r="D32" s="13"/>
      <c r="E32" s="17" t="s">
        <v>111</v>
      </c>
      <c r="F32" s="29"/>
      <c r="G32" s="30" t="n">
        <f aca="false">'Exhibit B'!$BO32</f>
        <v>99260641</v>
      </c>
      <c r="H32" s="29"/>
      <c r="I32" s="33" t="n">
        <f aca="false">(G32/$C32)</f>
        <v>1830.56655724402</v>
      </c>
      <c r="J32" s="29"/>
      <c r="K32" s="33" t="n">
        <f aca="false">IF($AE32&lt;&gt;0,(G32/$AE32)*100,0)</f>
        <v>57.8353525661344</v>
      </c>
      <c r="L32" s="29"/>
      <c r="M32" s="30" t="n">
        <v>59403276</v>
      </c>
      <c r="N32" s="29"/>
      <c r="O32" s="33" t="n">
        <f aca="false">(M32/$C32)</f>
        <v>1095.51630274417</v>
      </c>
      <c r="P32" s="29"/>
      <c r="Q32" s="33" t="n">
        <f aca="false">IF($AE32&lt;&gt;0,(M32/$AE32)*100,0)</f>
        <v>34.6120010553165</v>
      </c>
      <c r="R32" s="29"/>
      <c r="S32" s="30" t="n">
        <v>10784590</v>
      </c>
      <c r="T32" s="29"/>
      <c r="U32" s="33" t="n">
        <f aca="false">(S32/$C32)</f>
        <v>198.889606078489</v>
      </c>
      <c r="V32" s="29"/>
      <c r="W32" s="33" t="n">
        <f aca="false">IF($AE32&lt;&gt;0,(S32/$AE32)*100,0)</f>
        <v>6.28376523310188</v>
      </c>
      <c r="X32" s="29"/>
      <c r="Y32" s="30" t="n">
        <v>2177733</v>
      </c>
      <c r="Z32" s="29"/>
      <c r="AA32" s="33" t="n">
        <f aca="false">(Y32/$C32)</f>
        <v>40.1617918264975</v>
      </c>
      <c r="AB32" s="29"/>
      <c r="AC32" s="33" t="n">
        <f aca="false">IF($AE32&lt;&gt;0,(Y32/$AE32)*100,0)</f>
        <v>1.26888114544722</v>
      </c>
      <c r="AD32" s="29"/>
      <c r="AE32" s="30" t="n">
        <f aca="false">(G32+M32+S32+Y32)</f>
        <v>171626240</v>
      </c>
      <c r="AF32" s="35"/>
      <c r="AG32" s="29"/>
      <c r="AH32" s="30" t="n">
        <v>0</v>
      </c>
      <c r="AI32" s="29"/>
      <c r="AJ32" s="30" t="n">
        <v>2836264</v>
      </c>
      <c r="AK32" s="29"/>
      <c r="AL32" s="30" t="n">
        <f aca="false">(AE32+AH32+AJ32)</f>
        <v>174462504</v>
      </c>
      <c r="AM32" s="29"/>
      <c r="AN32" s="30" t="n">
        <v>159096563</v>
      </c>
      <c r="AO32" s="29"/>
      <c r="AP32" s="33" t="n">
        <f aca="false">(AN32/$C32)</f>
        <v>2934.06172543523</v>
      </c>
      <c r="AQ32" s="29"/>
      <c r="AR32" s="33" t="n">
        <f aca="false">IF($AP$60&lt;&gt;0,(AP32/$AP$60)*100,0)</f>
        <v>78.2847373369723</v>
      </c>
      <c r="AS32" s="29"/>
      <c r="AT32" s="30" t="n">
        <v>3575000</v>
      </c>
      <c r="AU32" s="29"/>
      <c r="AV32" s="30" t="n">
        <v>13551431</v>
      </c>
      <c r="AW32" s="29"/>
      <c r="AX32" s="30"/>
      <c r="AY32" s="29"/>
      <c r="AZ32" s="30" t="n">
        <v>250000</v>
      </c>
      <c r="BA32" s="29"/>
      <c r="BB32" s="17" t="n">
        <v>16</v>
      </c>
    </row>
    <row r="33" s="14" customFormat="true" ht="8.25" hidden="false" customHeight="true" outlineLevel="0" collapsed="false">
      <c r="A33" s="17" t="n">
        <v>17</v>
      </c>
      <c r="B33" s="29"/>
      <c r="C33" s="30" t="n">
        <v>22901</v>
      </c>
      <c r="D33" s="13" t="s">
        <v>96</v>
      </c>
      <c r="E33" s="17" t="s">
        <v>112</v>
      </c>
      <c r="F33" s="29"/>
      <c r="G33" s="30" t="n">
        <f aca="false">'Exhibit B'!$BO33</f>
        <v>45066258</v>
      </c>
      <c r="H33" s="29"/>
      <c r="I33" s="33" t="n">
        <f aca="false">(G33/$C33)</f>
        <v>1967.87293131304</v>
      </c>
      <c r="J33" s="29"/>
      <c r="K33" s="33" t="n">
        <f aca="false">IF($AE33&lt;&gt;0,(G33/$AE33)*100,0)</f>
        <v>45.3533332612101</v>
      </c>
      <c r="L33" s="29"/>
      <c r="M33" s="30" t="n">
        <v>46747771</v>
      </c>
      <c r="N33" s="29"/>
      <c r="O33" s="33" t="n">
        <f aca="false">(M33/$C33)</f>
        <v>2041.29824025152</v>
      </c>
      <c r="P33" s="29"/>
      <c r="Q33" s="33" t="n">
        <f aca="false">IF($AE33&lt;&gt;0,(M33/$AE33)*100,0)</f>
        <v>47.0455576183347</v>
      </c>
      <c r="R33" s="29"/>
      <c r="S33" s="30" t="n">
        <v>5630209</v>
      </c>
      <c r="T33" s="29"/>
      <c r="U33" s="33" t="n">
        <f aca="false">(S33/$C33)</f>
        <v>245.849919217501</v>
      </c>
      <c r="V33" s="29"/>
      <c r="W33" s="33" t="n">
        <f aca="false">IF($AE33&lt;&gt;0,(S33/$AE33)*100,0)</f>
        <v>5.6660738308307</v>
      </c>
      <c r="X33" s="29"/>
      <c r="Y33" s="30" t="n">
        <v>1922787</v>
      </c>
      <c r="Z33" s="29"/>
      <c r="AA33" s="33" t="n">
        <f aca="false">(Y33/$C33)</f>
        <v>83.9608314047421</v>
      </c>
      <c r="AB33" s="29"/>
      <c r="AC33" s="33" t="n">
        <f aca="false">IF($AE33&lt;&gt;0,(Y33/$AE33)*100,0)</f>
        <v>1.9350352896245</v>
      </c>
      <c r="AD33" s="29"/>
      <c r="AE33" s="30" t="n">
        <f aca="false">(G33+M33+S33+Y33)</f>
        <v>99367025</v>
      </c>
      <c r="AF33" s="35"/>
      <c r="AG33" s="29"/>
      <c r="AH33" s="30" t="n">
        <v>0</v>
      </c>
      <c r="AI33" s="29"/>
      <c r="AJ33" s="30" t="n">
        <v>0</v>
      </c>
      <c r="AK33" s="29"/>
      <c r="AL33" s="30" t="n">
        <f aca="false">(AE33+AH33+AJ33)</f>
        <v>99367025</v>
      </c>
      <c r="AM33" s="29"/>
      <c r="AN33" s="30" t="n">
        <v>96463412</v>
      </c>
      <c r="AO33" s="29"/>
      <c r="AP33" s="33" t="n">
        <f aca="false">(AN33/$C33)</f>
        <v>4212.19213134798</v>
      </c>
      <c r="AQ33" s="29"/>
      <c r="AR33" s="33" t="n">
        <f aca="false">IF($AP$60&lt;&gt;0,(AP33/$AP$60)*100,0)</f>
        <v>112.386986189435</v>
      </c>
      <c r="AS33" s="29"/>
      <c r="AT33" s="30" t="n">
        <v>3345314</v>
      </c>
      <c r="AU33" s="29"/>
      <c r="AV33" s="30" t="n">
        <v>0</v>
      </c>
      <c r="AW33" s="29"/>
      <c r="AX33" s="30"/>
      <c r="AY33" s="29"/>
      <c r="AZ33" s="30" t="n">
        <v>0</v>
      </c>
      <c r="BA33" s="29"/>
      <c r="BB33" s="17" t="n">
        <v>17</v>
      </c>
    </row>
    <row r="34" s="14" customFormat="true" ht="8.25" hidden="false" customHeight="true" outlineLevel="0" collapsed="false">
      <c r="A34" s="17" t="n">
        <v>18</v>
      </c>
      <c r="B34" s="29"/>
      <c r="C34" s="30" t="n">
        <v>7301</v>
      </c>
      <c r="D34" s="13"/>
      <c r="E34" s="17" t="s">
        <v>113</v>
      </c>
      <c r="F34" s="29"/>
      <c r="G34" s="30" t="n">
        <f aca="false">'Exhibit B'!$BO34</f>
        <v>16142117</v>
      </c>
      <c r="H34" s="29"/>
      <c r="I34" s="33" t="n">
        <f aca="false">(G34/$C34)</f>
        <v>2210.94603478975</v>
      </c>
      <c r="J34" s="29"/>
      <c r="K34" s="33" t="n">
        <f aca="false">IF($AE34&lt;&gt;0,(G34/$AE34)*100,0)</f>
        <v>69.8972376891557</v>
      </c>
      <c r="L34" s="29"/>
      <c r="M34" s="30" t="n">
        <v>6331835</v>
      </c>
      <c r="N34" s="29"/>
      <c r="O34" s="33" t="n">
        <f aca="false">(M34/$C34)</f>
        <v>867.255855362279</v>
      </c>
      <c r="P34" s="29"/>
      <c r="Q34" s="33" t="n">
        <f aca="false">IF($AE34&lt;&gt;0,(M34/$AE34)*100,0)</f>
        <v>27.4175794911854</v>
      </c>
      <c r="R34" s="29"/>
      <c r="S34" s="30" t="n">
        <v>614357</v>
      </c>
      <c r="T34" s="29"/>
      <c r="U34" s="33" t="n">
        <f aca="false">(S34/$C34)</f>
        <v>84.146966169018</v>
      </c>
      <c r="V34" s="29"/>
      <c r="W34" s="33" t="n">
        <f aca="false">IF($AE34&lt;&gt;0,(S34/$AE34)*100,0)</f>
        <v>2.66023702188484</v>
      </c>
      <c r="X34" s="29"/>
      <c r="Y34" s="30" t="n">
        <v>5761</v>
      </c>
      <c r="Z34" s="29"/>
      <c r="AA34" s="33" t="n">
        <f aca="false">(Y34/$C34)</f>
        <v>0.789069990412272</v>
      </c>
      <c r="AB34" s="29"/>
      <c r="AC34" s="33" t="n">
        <f aca="false">IF($AE34&lt;&gt;0,(Y34/$AE34)*100,0)</f>
        <v>0.0249457977740606</v>
      </c>
      <c r="AD34" s="29"/>
      <c r="AE34" s="30" t="n">
        <f aca="false">(G34+M34+S34+Y34)</f>
        <v>23094070</v>
      </c>
      <c r="AF34" s="35"/>
      <c r="AG34" s="29"/>
      <c r="AH34" s="30" t="n">
        <v>325395</v>
      </c>
      <c r="AI34" s="29"/>
      <c r="AJ34" s="30" t="n">
        <v>178000</v>
      </c>
      <c r="AK34" s="29"/>
      <c r="AL34" s="30" t="n">
        <f aca="false">(AE34+AH34+AJ34)</f>
        <v>23597465</v>
      </c>
      <c r="AM34" s="29"/>
      <c r="AN34" s="30" t="n">
        <v>19547270</v>
      </c>
      <c r="AO34" s="29"/>
      <c r="AP34" s="33" t="n">
        <f aca="false">(AN34/$C34)</f>
        <v>2677.34146007396</v>
      </c>
      <c r="AQ34" s="29"/>
      <c r="AR34" s="33" t="n">
        <f aca="false">IF($AP$60&lt;&gt;0,(AP34/$AP$60)*100,0)</f>
        <v>71.4350932518931</v>
      </c>
      <c r="AS34" s="29"/>
      <c r="AT34" s="30" t="n">
        <v>2262997</v>
      </c>
      <c r="AU34" s="29"/>
      <c r="AV34" s="30" t="n">
        <v>2139917</v>
      </c>
      <c r="AW34" s="29"/>
      <c r="AX34" s="30"/>
      <c r="AY34" s="29"/>
      <c r="AZ34" s="30" t="n">
        <v>122415</v>
      </c>
      <c r="BA34" s="29"/>
      <c r="BB34" s="17" t="n">
        <v>18</v>
      </c>
    </row>
    <row r="35" s="14" customFormat="true" ht="8.25" hidden="false" customHeight="true" outlineLevel="0" collapsed="false">
      <c r="A35" s="17" t="n">
        <v>19</v>
      </c>
      <c r="B35" s="29"/>
      <c r="C35" s="30" t="n">
        <v>79531</v>
      </c>
      <c r="D35" s="13"/>
      <c r="E35" s="17" t="s">
        <v>114</v>
      </c>
      <c r="F35" s="29"/>
      <c r="G35" s="30" t="n">
        <f aca="false">'Exhibit B'!$BO35</f>
        <v>175532196</v>
      </c>
      <c r="H35" s="29"/>
      <c r="I35" s="33" t="n">
        <f aca="false">(G35/$C35)</f>
        <v>2207.0915240598</v>
      </c>
      <c r="J35" s="29"/>
      <c r="K35" s="33" t="n">
        <f aca="false">IF($AE35&lt;&gt;0,(G35/$AE35)*100,0)</f>
        <v>57.164434305598</v>
      </c>
      <c r="L35" s="29"/>
      <c r="M35" s="30" t="n">
        <v>104190394</v>
      </c>
      <c r="N35" s="29"/>
      <c r="O35" s="33" t="n">
        <f aca="false">(M35/$C35)</f>
        <v>1310.06015264488</v>
      </c>
      <c r="P35" s="29"/>
      <c r="Q35" s="33" t="n">
        <f aca="false">IF($AE35&lt;&gt;0,(M35/$AE35)*100,0)</f>
        <v>33.9310113404345</v>
      </c>
      <c r="R35" s="29"/>
      <c r="S35" s="30" t="n">
        <v>25319440</v>
      </c>
      <c r="T35" s="29"/>
      <c r="U35" s="33" t="n">
        <f aca="false">(S35/$C35)</f>
        <v>318.35938187625</v>
      </c>
      <c r="V35" s="29"/>
      <c r="W35" s="33" t="n">
        <f aca="false">IF($AE35&lt;&gt;0,(S35/$AE35)*100,0)</f>
        <v>8.24561816872917</v>
      </c>
      <c r="X35" s="29"/>
      <c r="Y35" s="30" t="n">
        <v>2023365</v>
      </c>
      <c r="Z35" s="29"/>
      <c r="AA35" s="33" t="n">
        <f aca="false">(Y35/$C35)</f>
        <v>25.4412116030227</v>
      </c>
      <c r="AB35" s="29"/>
      <c r="AC35" s="33" t="n">
        <f aca="false">IF($AE35&lt;&gt;0,(Y35/$AE35)*100,0)</f>
        <v>0.658936185238327</v>
      </c>
      <c r="AD35" s="29"/>
      <c r="AE35" s="30" t="n">
        <f aca="false">(G35+M35+S35+Y35)</f>
        <v>307065395</v>
      </c>
      <c r="AF35" s="35"/>
      <c r="AG35" s="29"/>
      <c r="AH35" s="30" t="n">
        <v>4000</v>
      </c>
      <c r="AI35" s="29"/>
      <c r="AJ35" s="30" t="n">
        <v>3735204</v>
      </c>
      <c r="AK35" s="29"/>
      <c r="AL35" s="30" t="n">
        <f aca="false">(AE35+AH35+AJ35)</f>
        <v>310804599</v>
      </c>
      <c r="AM35" s="29"/>
      <c r="AN35" s="30" t="n">
        <v>283243561</v>
      </c>
      <c r="AO35" s="29"/>
      <c r="AP35" s="33" t="n">
        <f aca="false">(AN35/$C35)</f>
        <v>3561.42335693</v>
      </c>
      <c r="AQ35" s="29"/>
      <c r="AR35" s="33" t="n">
        <f aca="false">IF($AP$60&lt;&gt;0,(AP35/$AP$60)*100,0)</f>
        <v>95.0235946388163</v>
      </c>
      <c r="AS35" s="29"/>
      <c r="AT35" s="30" t="n">
        <v>4902907</v>
      </c>
      <c r="AU35" s="29"/>
      <c r="AV35" s="30" t="n">
        <v>18476137</v>
      </c>
      <c r="AW35" s="29"/>
      <c r="AX35" s="30"/>
      <c r="AY35" s="29"/>
      <c r="AZ35" s="30" t="n">
        <v>640258</v>
      </c>
      <c r="BA35" s="29"/>
      <c r="BB35" s="17" t="n">
        <v>19</v>
      </c>
    </row>
    <row r="36" s="14" customFormat="true" ht="8.25" hidden="false" customHeight="true" outlineLevel="0" collapsed="false">
      <c r="A36" s="17" t="n">
        <v>20</v>
      </c>
      <c r="B36" s="29"/>
      <c r="C36" s="30" t="n">
        <v>41616</v>
      </c>
      <c r="D36" s="13"/>
      <c r="E36" s="17" t="s">
        <v>115</v>
      </c>
      <c r="F36" s="29"/>
      <c r="G36" s="30" t="n">
        <f aca="false">'Exhibit B'!$BO36</f>
        <v>112478418</v>
      </c>
      <c r="H36" s="29"/>
      <c r="I36" s="33" t="n">
        <f aca="false">(G36/$C36)</f>
        <v>2702.76859861592</v>
      </c>
      <c r="J36" s="29"/>
      <c r="K36" s="33" t="n">
        <f aca="false">IF($AE36&lt;&gt;0,(G36/$AE36)*100,0)</f>
        <v>59.5389574520516</v>
      </c>
      <c r="L36" s="29"/>
      <c r="M36" s="30" t="n">
        <v>67532368</v>
      </c>
      <c r="N36" s="29"/>
      <c r="O36" s="33" t="n">
        <f aca="false">(M36/$C36)</f>
        <v>1622.75009611688</v>
      </c>
      <c r="P36" s="29"/>
      <c r="Q36" s="33" t="n">
        <f aca="false">IF($AE36&lt;&gt;0,(M36/$AE36)*100,0)</f>
        <v>35.7473625294792</v>
      </c>
      <c r="R36" s="29"/>
      <c r="S36" s="30" t="n">
        <v>8828955</v>
      </c>
      <c r="T36" s="29"/>
      <c r="U36" s="33" t="n">
        <f aca="false">(S36/$C36)</f>
        <v>212.152897923875</v>
      </c>
      <c r="V36" s="29"/>
      <c r="W36" s="33" t="n">
        <f aca="false">IF($AE36&lt;&gt;0,(S36/$AE36)*100,0)</f>
        <v>4.67349012760011</v>
      </c>
      <c r="X36" s="29"/>
      <c r="Y36" s="30" t="n">
        <v>75925</v>
      </c>
      <c r="Z36" s="29"/>
      <c r="AA36" s="33" t="n">
        <f aca="false">(Y36/$C36)</f>
        <v>1.82441849288735</v>
      </c>
      <c r="AB36" s="29"/>
      <c r="AC36" s="33" t="n">
        <f aca="false">IF($AE36&lt;&gt;0,(Y36/$AE36)*100,0)</f>
        <v>0.0401898908690823</v>
      </c>
      <c r="AD36" s="29"/>
      <c r="AE36" s="30" t="n">
        <f aca="false">(G36+M36+S36+Y36)</f>
        <v>188915666</v>
      </c>
      <c r="AF36" s="35"/>
      <c r="AG36" s="29"/>
      <c r="AH36" s="30" t="n">
        <v>130471</v>
      </c>
      <c r="AI36" s="29"/>
      <c r="AJ36" s="30" t="n">
        <v>5195701</v>
      </c>
      <c r="AK36" s="29"/>
      <c r="AL36" s="30" t="n">
        <f aca="false">(AE36+AH36+AJ36)</f>
        <v>194241838</v>
      </c>
      <c r="AM36" s="29"/>
      <c r="AN36" s="30" t="n">
        <v>170816739</v>
      </c>
      <c r="AO36" s="29"/>
      <c r="AP36" s="33" t="n">
        <f aca="false">(AN36/$C36)</f>
        <v>4104.59292099193</v>
      </c>
      <c r="AQ36" s="29"/>
      <c r="AR36" s="33" t="n">
        <f aca="false">IF($AP$60&lt;&gt;0,(AP36/$AP$60)*100,0)</f>
        <v>109.516093649115</v>
      </c>
      <c r="AS36" s="29"/>
      <c r="AT36" s="30" t="n">
        <v>10039884</v>
      </c>
      <c r="AU36" s="29"/>
      <c r="AV36" s="30" t="n">
        <v>10088892</v>
      </c>
      <c r="AW36" s="29"/>
      <c r="AX36" s="30"/>
      <c r="AY36" s="29"/>
      <c r="AZ36" s="30" t="n">
        <v>0</v>
      </c>
      <c r="BA36" s="29"/>
      <c r="BB36" s="17" t="n">
        <v>20</v>
      </c>
    </row>
    <row r="37" s="14" customFormat="true" ht="8.25" hidden="false" customHeight="true" outlineLevel="0" collapsed="false">
      <c r="A37" s="36"/>
      <c r="B37" s="29"/>
      <c r="C37" s="36"/>
      <c r="D37" s="13"/>
      <c r="E37" s="17"/>
      <c r="F37" s="29"/>
      <c r="G37" s="29"/>
      <c r="H37" s="29"/>
      <c r="I37" s="37"/>
      <c r="J37" s="29"/>
      <c r="K37" s="37"/>
      <c r="L37" s="29"/>
      <c r="M37" s="29"/>
      <c r="N37" s="29"/>
      <c r="O37" s="37"/>
      <c r="P37" s="29"/>
      <c r="Q37" s="37"/>
      <c r="R37" s="29"/>
      <c r="S37" s="35"/>
      <c r="T37" s="29"/>
      <c r="U37" s="37"/>
      <c r="V37" s="29"/>
      <c r="W37" s="37"/>
      <c r="X37" s="29"/>
      <c r="Y37" s="29"/>
      <c r="Z37" s="29"/>
      <c r="AA37" s="37"/>
      <c r="AB37" s="29"/>
      <c r="AC37" s="37"/>
      <c r="AD37" s="29"/>
      <c r="AE37" s="29"/>
      <c r="AF37" s="35"/>
      <c r="AG37" s="29"/>
      <c r="AH37" s="29"/>
      <c r="AI37" s="29"/>
      <c r="AJ37" s="29"/>
      <c r="AK37" s="29"/>
      <c r="AL37" s="29"/>
      <c r="AM37" s="29"/>
      <c r="AN37" s="29"/>
      <c r="AO37" s="29"/>
      <c r="AP37" s="37"/>
      <c r="AQ37" s="29"/>
      <c r="AR37" s="37"/>
      <c r="AS37" s="29"/>
      <c r="AT37" s="29"/>
      <c r="AU37" s="29"/>
      <c r="AV37" s="29"/>
      <c r="AW37" s="29"/>
      <c r="AX37" s="29"/>
      <c r="AY37" s="29"/>
      <c r="AZ37" s="29"/>
      <c r="BA37" s="29"/>
      <c r="BB37" s="36"/>
    </row>
    <row r="38" s="14" customFormat="true" ht="8.25" hidden="false" customHeight="true" outlineLevel="0" collapsed="false">
      <c r="A38" s="17" t="n">
        <v>21</v>
      </c>
      <c r="B38" s="29"/>
      <c r="C38" s="30" t="n">
        <v>15802</v>
      </c>
      <c r="D38" s="13" t="s">
        <v>96</v>
      </c>
      <c r="E38" s="17" t="s">
        <v>116</v>
      </c>
      <c r="F38" s="29"/>
      <c r="G38" s="30" t="n">
        <f aca="false">'Exhibit B'!$BO38</f>
        <v>37371171</v>
      </c>
      <c r="H38" s="29"/>
      <c r="I38" s="33" t="n">
        <f aca="false">(G38/$C38)</f>
        <v>2364.96462473105</v>
      </c>
      <c r="J38" s="29"/>
      <c r="K38" s="33" t="n">
        <f aca="false">IF($AE38&lt;&gt;0,(G38/$AE38)*100,0)</f>
        <v>52.1103224483482</v>
      </c>
      <c r="L38" s="29"/>
      <c r="M38" s="30" t="n">
        <v>30488485</v>
      </c>
      <c r="N38" s="29"/>
      <c r="O38" s="33" t="n">
        <f aca="false">(M38/$C38)</f>
        <v>1929.40672066827</v>
      </c>
      <c r="P38" s="29"/>
      <c r="Q38" s="33" t="n">
        <f aca="false">IF($AE38&lt;&gt;0,(M38/$AE38)*100,0)</f>
        <v>42.5131121610192</v>
      </c>
      <c r="R38" s="29"/>
      <c r="S38" s="30" t="n">
        <v>3780626</v>
      </c>
      <c r="T38" s="29"/>
      <c r="U38" s="33" t="n">
        <f aca="false">(S38/$C38)</f>
        <v>239.249841792178</v>
      </c>
      <c r="V38" s="29"/>
      <c r="W38" s="33" t="n">
        <f aca="false">IF($AE38&lt;&gt;0,(S38/$AE38)*100,0)</f>
        <v>5.27170101029504</v>
      </c>
      <c r="X38" s="29"/>
      <c r="Y38" s="30" t="n">
        <v>75204</v>
      </c>
      <c r="Z38" s="29"/>
      <c r="AA38" s="33" t="n">
        <f aca="false">(Y38/$C38)</f>
        <v>4.75914441209973</v>
      </c>
      <c r="AB38" s="29"/>
      <c r="AC38" s="33" t="n">
        <f aca="false">IF($AE38&lt;&gt;0,(Y38/$AE38)*100,0)</f>
        <v>0.104864380337602</v>
      </c>
      <c r="AD38" s="29"/>
      <c r="AE38" s="30" t="n">
        <f aca="false">(G38+M38+S38+Y38)</f>
        <v>71715486</v>
      </c>
      <c r="AF38" s="35"/>
      <c r="AG38" s="29"/>
      <c r="AH38" s="30" t="n">
        <v>1498908</v>
      </c>
      <c r="AI38" s="29"/>
      <c r="AJ38" s="30" t="n">
        <v>1648950</v>
      </c>
      <c r="AK38" s="29"/>
      <c r="AL38" s="30" t="n">
        <f aca="false">(AE38+AH38+AJ38)</f>
        <v>74863344</v>
      </c>
      <c r="AM38" s="29"/>
      <c r="AN38" s="30" t="n">
        <v>62467276</v>
      </c>
      <c r="AO38" s="29"/>
      <c r="AP38" s="33" t="n">
        <f aca="false">(AN38/$C38)</f>
        <v>3953.12466776357</v>
      </c>
      <c r="AQ38" s="29"/>
      <c r="AR38" s="33" t="n">
        <f aca="false">IF($AP$60&lt;&gt;0,(AP38/$AP$60)*100,0)</f>
        <v>105.474715679429</v>
      </c>
      <c r="AS38" s="29"/>
      <c r="AT38" s="30" t="n">
        <v>2493331</v>
      </c>
      <c r="AU38" s="29"/>
      <c r="AV38" s="30" t="n">
        <v>7953293</v>
      </c>
      <c r="AW38" s="29"/>
      <c r="AX38" s="30"/>
      <c r="AY38" s="29"/>
      <c r="AZ38" s="30" t="n">
        <v>0</v>
      </c>
      <c r="BA38" s="29"/>
      <c r="BB38" s="17" t="n">
        <v>21</v>
      </c>
    </row>
    <row r="39" s="14" customFormat="true" ht="8.25" hidden="false" customHeight="true" outlineLevel="0" collapsed="false">
      <c r="A39" s="17" t="n">
        <v>22</v>
      </c>
      <c r="B39" s="29"/>
      <c r="C39" s="30" t="n">
        <v>13544</v>
      </c>
      <c r="D39" s="13"/>
      <c r="E39" s="17" t="s">
        <v>117</v>
      </c>
      <c r="F39" s="29"/>
      <c r="G39" s="30" t="n">
        <f aca="false">'Exhibit B'!$BO39</f>
        <v>25581299</v>
      </c>
      <c r="H39" s="29"/>
      <c r="I39" s="33" t="n">
        <f aca="false">(G39/$C39)</f>
        <v>1888.75509450679</v>
      </c>
      <c r="J39" s="29"/>
      <c r="K39" s="33" t="n">
        <f aca="false">IF($AE39&lt;&gt;0,(G39/$AE39)*100,0)</f>
        <v>44.6661074199907</v>
      </c>
      <c r="L39" s="29"/>
      <c r="M39" s="30" t="n">
        <v>26041975</v>
      </c>
      <c r="N39" s="29"/>
      <c r="O39" s="33" t="n">
        <f aca="false">(M39/$C39)</f>
        <v>1922.76838452451</v>
      </c>
      <c r="P39" s="29"/>
      <c r="Q39" s="33" t="n">
        <f aca="false">IF($AE39&lt;&gt;0,(M39/$AE39)*100,0)</f>
        <v>45.4704685942146</v>
      </c>
      <c r="R39" s="29"/>
      <c r="S39" s="30" t="n">
        <v>5005467</v>
      </c>
      <c r="T39" s="29"/>
      <c r="U39" s="33" t="n">
        <f aca="false">(S39/$C39)</f>
        <v>369.570806261075</v>
      </c>
      <c r="V39" s="29"/>
      <c r="W39" s="33" t="n">
        <f aca="false">IF($AE39&lt;&gt;0,(S39/$AE39)*100,0)</f>
        <v>8.73977223397524</v>
      </c>
      <c r="X39" s="29"/>
      <c r="Y39" s="30" t="n">
        <v>643541</v>
      </c>
      <c r="Z39" s="29"/>
      <c r="AA39" s="33" t="n">
        <f aca="false">(Y39/$C39)</f>
        <v>47.5148405197874</v>
      </c>
      <c r="AB39" s="29"/>
      <c r="AC39" s="33" t="n">
        <f aca="false">IF($AE39&lt;&gt;0,(Y39/$AE39)*100,0)</f>
        <v>1.12365175181949</v>
      </c>
      <c r="AD39" s="29"/>
      <c r="AE39" s="30" t="n">
        <f aca="false">(G39+M39+S39+Y39)</f>
        <v>57272282</v>
      </c>
      <c r="AF39" s="35"/>
      <c r="AG39" s="29"/>
      <c r="AH39" s="30" t="n">
        <v>0</v>
      </c>
      <c r="AI39" s="29"/>
      <c r="AJ39" s="30" t="n">
        <v>0</v>
      </c>
      <c r="AK39" s="29"/>
      <c r="AL39" s="30" t="n">
        <f aca="false">(AE39+AH39+AJ39)</f>
        <v>57272282</v>
      </c>
      <c r="AM39" s="29"/>
      <c r="AN39" s="30" t="n">
        <v>57003456</v>
      </c>
      <c r="AO39" s="29"/>
      <c r="AP39" s="33" t="n">
        <f aca="false">(AN39/$C39)</f>
        <v>4208.76077968104</v>
      </c>
      <c r="AQ39" s="29"/>
      <c r="AR39" s="33" t="n">
        <f aca="false">IF($AP$60&lt;&gt;0,(AP39/$AP$60)*100,0)</f>
        <v>112.295433083504</v>
      </c>
      <c r="AS39" s="29"/>
      <c r="AT39" s="30" t="n">
        <v>0</v>
      </c>
      <c r="AU39" s="29"/>
      <c r="AV39" s="30" t="n">
        <v>1643980</v>
      </c>
      <c r="AW39" s="29"/>
      <c r="AX39" s="30"/>
      <c r="AY39" s="29"/>
      <c r="AZ39" s="30" t="n">
        <v>0</v>
      </c>
      <c r="BA39" s="29"/>
      <c r="BB39" s="17" t="n">
        <v>22</v>
      </c>
    </row>
    <row r="40" s="14" customFormat="true" ht="8.25" hidden="false" customHeight="true" outlineLevel="0" collapsed="false">
      <c r="A40" s="17" t="n">
        <v>23</v>
      </c>
      <c r="B40" s="29"/>
      <c r="C40" s="30" t="n">
        <v>183218</v>
      </c>
      <c r="D40" s="13"/>
      <c r="E40" s="17" t="s">
        <v>118</v>
      </c>
      <c r="F40" s="29"/>
      <c r="G40" s="30" t="n">
        <f aca="false">'Exhibit B'!$BO40</f>
        <v>436212569</v>
      </c>
      <c r="H40" s="29"/>
      <c r="I40" s="33" t="n">
        <f aca="false">(G40/$C40)</f>
        <v>2380.83904965669</v>
      </c>
      <c r="J40" s="29"/>
      <c r="K40" s="33" t="n">
        <f aca="false">IF($AE40&lt;&gt;0,(G40/$AE40)*100,0)</f>
        <v>56.5194752336852</v>
      </c>
      <c r="L40" s="29"/>
      <c r="M40" s="30" t="n">
        <v>272661397</v>
      </c>
      <c r="N40" s="29"/>
      <c r="O40" s="33" t="n">
        <f aca="false">(M40/$C40)</f>
        <v>1488.18018426137</v>
      </c>
      <c r="P40" s="29"/>
      <c r="Q40" s="33" t="n">
        <f aca="false">IF($AE40&lt;&gt;0,(M40/$AE40)*100,0)</f>
        <v>35.3283700885829</v>
      </c>
      <c r="R40" s="29"/>
      <c r="S40" s="30" t="n">
        <v>55587990</v>
      </c>
      <c r="T40" s="29"/>
      <c r="U40" s="33" t="n">
        <f aca="false">(S40/$C40)</f>
        <v>303.398083157768</v>
      </c>
      <c r="V40" s="29"/>
      <c r="W40" s="33" t="n">
        <f aca="false">IF($AE40&lt;&gt;0,(S40/$AE40)*100,0)</f>
        <v>7.20246101871343</v>
      </c>
      <c r="X40" s="29"/>
      <c r="Y40" s="30" t="n">
        <v>7329656</v>
      </c>
      <c r="Z40" s="29"/>
      <c r="AA40" s="33" t="n">
        <f aca="false">(Y40/$C40)</f>
        <v>40.0051086683623</v>
      </c>
      <c r="AB40" s="29"/>
      <c r="AC40" s="33" t="n">
        <f aca="false">IF($AE40&lt;&gt;0,(Y40/$AE40)*100,0)</f>
        <v>0.949693659018414</v>
      </c>
      <c r="AD40" s="29"/>
      <c r="AE40" s="30" t="n">
        <f aca="false">(G40+M40+S40+Y40)</f>
        <v>771791612</v>
      </c>
      <c r="AF40" s="35"/>
      <c r="AG40" s="29"/>
      <c r="AH40" s="30" t="n">
        <v>0</v>
      </c>
      <c r="AI40" s="29"/>
      <c r="AJ40" s="30" t="n">
        <v>16129371</v>
      </c>
      <c r="AK40" s="29"/>
      <c r="AL40" s="30" t="n">
        <f aca="false">(AE40+AH40+AJ40)</f>
        <v>787920983</v>
      </c>
      <c r="AM40" s="29"/>
      <c r="AN40" s="30" t="n">
        <v>700851653</v>
      </c>
      <c r="AO40" s="29"/>
      <c r="AP40" s="33" t="n">
        <f aca="false">(AN40/$C40)</f>
        <v>3825.23361787597</v>
      </c>
      <c r="AQ40" s="29"/>
      <c r="AR40" s="33" t="n">
        <f aca="false">IF($AP$60&lt;&gt;0,(AP40/$AP$60)*100,0)</f>
        <v>102.062409400592</v>
      </c>
      <c r="AS40" s="29"/>
      <c r="AT40" s="30" t="n">
        <v>27157706</v>
      </c>
      <c r="AU40" s="29"/>
      <c r="AV40" s="30" t="n">
        <v>68884380</v>
      </c>
      <c r="AW40" s="29"/>
      <c r="AX40" s="30"/>
      <c r="AY40" s="29"/>
      <c r="AZ40" s="30" t="n">
        <v>0</v>
      </c>
      <c r="BA40" s="29"/>
      <c r="BB40" s="17" t="n">
        <v>23</v>
      </c>
    </row>
    <row r="41" s="14" customFormat="true" ht="8.25" hidden="false" customHeight="true" outlineLevel="0" collapsed="false">
      <c r="A41" s="17" t="n">
        <v>24</v>
      </c>
      <c r="B41" s="29"/>
      <c r="C41" s="30" t="n">
        <v>247087</v>
      </c>
      <c r="D41" s="13" t="s">
        <v>96</v>
      </c>
      <c r="E41" s="17" t="s">
        <v>119</v>
      </c>
      <c r="F41" s="29"/>
      <c r="G41" s="30" t="n">
        <f aca="false">'Exhibit B'!$BO41</f>
        <v>517133264</v>
      </c>
      <c r="H41" s="29"/>
      <c r="I41" s="33" t="n">
        <f aca="false">(G41/$C41)</f>
        <v>2092.91975700866</v>
      </c>
      <c r="J41" s="29"/>
      <c r="K41" s="33" t="n">
        <f aca="false">IF($AE41&lt;&gt;0,(G41/$AE41)*100,0)</f>
        <v>53.992371110811</v>
      </c>
      <c r="L41" s="29"/>
      <c r="M41" s="30" t="n">
        <v>338759600</v>
      </c>
      <c r="N41" s="29"/>
      <c r="O41" s="33" t="n">
        <f aca="false">(M41/$C41)</f>
        <v>1371.0134487043</v>
      </c>
      <c r="P41" s="29"/>
      <c r="Q41" s="33" t="n">
        <f aca="false">IF($AE41&lt;&gt;0,(M41/$AE41)*100,0)</f>
        <v>35.3688987226896</v>
      </c>
      <c r="R41" s="29"/>
      <c r="S41" s="30" t="n">
        <v>75747710</v>
      </c>
      <c r="T41" s="29"/>
      <c r="U41" s="33" t="n">
        <f aca="false">(S41/$C41)</f>
        <v>306.562911039431</v>
      </c>
      <c r="V41" s="29"/>
      <c r="W41" s="33" t="n">
        <f aca="false">IF($AE41&lt;&gt;0,(S41/$AE41)*100,0)</f>
        <v>7.90859678505247</v>
      </c>
      <c r="X41" s="29"/>
      <c r="Y41" s="30" t="n">
        <v>26148931</v>
      </c>
      <c r="Z41" s="29"/>
      <c r="AA41" s="33" t="n">
        <f aca="false">(Y41/$C41)</f>
        <v>105.828841663058</v>
      </c>
      <c r="AB41" s="29"/>
      <c r="AC41" s="33" t="n">
        <f aca="false">IF($AE41&lt;&gt;0,(Y41/$AE41)*100,0)</f>
        <v>2.7301333814469</v>
      </c>
      <c r="AD41" s="29"/>
      <c r="AE41" s="30" t="n">
        <f aca="false">(G41+M41+S41+Y41)</f>
        <v>957789505</v>
      </c>
      <c r="AF41" s="35"/>
      <c r="AG41" s="29"/>
      <c r="AH41" s="30" t="n">
        <v>6079646</v>
      </c>
      <c r="AI41" s="29"/>
      <c r="AJ41" s="30" t="n">
        <v>10000000</v>
      </c>
      <c r="AK41" s="29"/>
      <c r="AL41" s="30" t="n">
        <f aca="false">(AE41+AH41+AJ41)</f>
        <v>973869151</v>
      </c>
      <c r="AM41" s="29"/>
      <c r="AN41" s="30" t="n">
        <v>839154868</v>
      </c>
      <c r="AO41" s="29"/>
      <c r="AP41" s="33" t="n">
        <f aca="false">(AN41/$C41)</f>
        <v>3396.19190001902</v>
      </c>
      <c r="AQ41" s="29"/>
      <c r="AR41" s="33" t="n">
        <f aca="false">IF($AP$60&lt;&gt;0,(AP41/$AP$60)*100,0)</f>
        <v>90.614995769901</v>
      </c>
      <c r="AS41" s="29"/>
      <c r="AT41" s="30" t="n">
        <v>0</v>
      </c>
      <c r="AU41" s="29"/>
      <c r="AV41" s="30" t="n">
        <v>77812952</v>
      </c>
      <c r="AW41" s="29"/>
      <c r="AX41" s="30"/>
      <c r="AY41" s="29"/>
      <c r="AZ41" s="30" t="n">
        <v>0</v>
      </c>
      <c r="BA41" s="29"/>
      <c r="BB41" s="17" t="n">
        <v>24</v>
      </c>
    </row>
    <row r="42" s="14" customFormat="true" ht="8.25" hidden="false" customHeight="true" outlineLevel="0" collapsed="false">
      <c r="A42" s="17" t="n">
        <v>25</v>
      </c>
      <c r="B42" s="29"/>
      <c r="C42" s="30" t="n">
        <v>3857</v>
      </c>
      <c r="D42" s="13" t="s">
        <v>96</v>
      </c>
      <c r="E42" s="17" t="s">
        <v>120</v>
      </c>
      <c r="F42" s="29"/>
      <c r="G42" s="30" t="n">
        <f aca="false">'Exhibit B'!$BO42</f>
        <v>8912872</v>
      </c>
      <c r="H42" s="29"/>
      <c r="I42" s="33" t="n">
        <f aca="false">(G42/$C42)</f>
        <v>2310.83017889551</v>
      </c>
      <c r="J42" s="29"/>
      <c r="K42" s="33" t="n">
        <f aca="false">IF($AE42&lt;&gt;0,(G42/$AE42)*100,0)</f>
        <v>48.2334417379225</v>
      </c>
      <c r="L42" s="29"/>
      <c r="M42" s="30" t="n">
        <v>8119479</v>
      </c>
      <c r="N42" s="29"/>
      <c r="O42" s="33" t="n">
        <f aca="false">(M42/$C42)</f>
        <v>2105.12807881773</v>
      </c>
      <c r="P42" s="29"/>
      <c r="Q42" s="33" t="n">
        <f aca="false">IF($AE42&lt;&gt;0,(M42/$AE42)*100,0)</f>
        <v>43.9398677877103</v>
      </c>
      <c r="R42" s="29"/>
      <c r="S42" s="30" t="n">
        <v>1372519</v>
      </c>
      <c r="T42" s="29"/>
      <c r="U42" s="33" t="n">
        <f aca="false">(S42/$C42)</f>
        <v>355.851438942183</v>
      </c>
      <c r="V42" s="29"/>
      <c r="W42" s="33" t="n">
        <f aca="false">IF($AE42&lt;&gt;0,(S42/$AE42)*100,0)</f>
        <v>7.42760753443914</v>
      </c>
      <c r="X42" s="29"/>
      <c r="Y42" s="30" t="n">
        <v>73745</v>
      </c>
      <c r="Z42" s="29"/>
      <c r="AA42" s="33" t="n">
        <f aca="false">(Y42/$C42)</f>
        <v>19.1197822141561</v>
      </c>
      <c r="AB42" s="29"/>
      <c r="AC42" s="33" t="n">
        <f aca="false">IF($AE42&lt;&gt;0,(Y42/$AE42)*100,0)</f>
        <v>0.399082939928128</v>
      </c>
      <c r="AD42" s="29"/>
      <c r="AE42" s="30" t="n">
        <f aca="false">(G42+M42+S42+Y42)</f>
        <v>18478615</v>
      </c>
      <c r="AF42" s="35"/>
      <c r="AG42" s="29"/>
      <c r="AH42" s="30" t="n">
        <v>8452</v>
      </c>
      <c r="AI42" s="29"/>
      <c r="AJ42" s="30" t="n">
        <v>0</v>
      </c>
      <c r="AK42" s="29"/>
      <c r="AL42" s="30" t="n">
        <f aca="false">(AE42+AH42+AJ42)</f>
        <v>18487067</v>
      </c>
      <c r="AM42" s="29"/>
      <c r="AN42" s="30" t="n">
        <v>16729021</v>
      </c>
      <c r="AO42" s="29"/>
      <c r="AP42" s="33" t="n">
        <f aca="false">(AN42/$C42)</f>
        <v>4337.31423386051</v>
      </c>
      <c r="AQ42" s="29"/>
      <c r="AR42" s="33" t="n">
        <f aca="false">IF($AP$60&lt;&gt;0,(AP42/$AP$60)*100,0)</f>
        <v>115.725413205243</v>
      </c>
      <c r="AS42" s="29"/>
      <c r="AT42" s="30" t="n">
        <v>0</v>
      </c>
      <c r="AU42" s="29"/>
      <c r="AV42" s="30" t="n">
        <v>1109012</v>
      </c>
      <c r="AW42" s="29"/>
      <c r="AX42" s="30"/>
      <c r="AY42" s="29"/>
      <c r="AZ42" s="30" t="n">
        <v>150000</v>
      </c>
      <c r="BA42" s="29"/>
      <c r="BB42" s="17" t="n">
        <v>25</v>
      </c>
    </row>
    <row r="43" s="14" customFormat="true" ht="8.25" hidden="false" customHeight="true" outlineLevel="0" collapsed="false">
      <c r="A43" s="36"/>
      <c r="B43" s="29"/>
      <c r="C43" s="36"/>
      <c r="D43" s="13"/>
      <c r="E43" s="17"/>
      <c r="F43" s="29"/>
      <c r="G43" s="29"/>
      <c r="H43" s="29"/>
      <c r="I43" s="37"/>
      <c r="J43" s="29"/>
      <c r="K43" s="37"/>
      <c r="L43" s="29"/>
      <c r="M43" s="29"/>
      <c r="N43" s="29"/>
      <c r="O43" s="37"/>
      <c r="P43" s="29"/>
      <c r="Q43" s="37"/>
      <c r="R43" s="29"/>
      <c r="S43" s="35"/>
      <c r="T43" s="29"/>
      <c r="U43" s="37"/>
      <c r="V43" s="29"/>
      <c r="W43" s="37"/>
      <c r="X43" s="29"/>
      <c r="Y43" s="29"/>
      <c r="Z43" s="29"/>
      <c r="AA43" s="37"/>
      <c r="AB43" s="29"/>
      <c r="AC43" s="37"/>
      <c r="AD43" s="29"/>
      <c r="AE43" s="29"/>
      <c r="AF43" s="35"/>
      <c r="AG43" s="29"/>
      <c r="AH43" s="29"/>
      <c r="AI43" s="29"/>
      <c r="AJ43" s="29"/>
      <c r="AK43" s="29"/>
      <c r="AL43" s="29"/>
      <c r="AM43" s="29"/>
      <c r="AN43" s="29"/>
      <c r="AO43" s="29"/>
      <c r="AP43" s="37"/>
      <c r="AQ43" s="29"/>
      <c r="AR43" s="37"/>
      <c r="AS43" s="29"/>
      <c r="AT43" s="29"/>
      <c r="AU43" s="29"/>
      <c r="AV43" s="29"/>
      <c r="AW43" s="29"/>
      <c r="AX43" s="29"/>
      <c r="AY43" s="29"/>
      <c r="AZ43" s="29"/>
      <c r="BA43" s="29"/>
      <c r="BB43" s="36"/>
    </row>
    <row r="44" s="14" customFormat="true" ht="8.25" hidden="false" customHeight="true" outlineLevel="0" collapsed="false">
      <c r="A44" s="17" t="n">
        <v>26</v>
      </c>
      <c r="B44" s="29"/>
      <c r="C44" s="30" t="n">
        <v>32018</v>
      </c>
      <c r="D44" s="13"/>
      <c r="E44" s="17" t="s">
        <v>121</v>
      </c>
      <c r="F44" s="29"/>
      <c r="G44" s="30" t="n">
        <f aca="false">'Exhibit B'!$BO44</f>
        <v>58717014</v>
      </c>
      <c r="H44" s="29"/>
      <c r="I44" s="33" t="n">
        <f aca="false">(G44/$C44)</f>
        <v>1833.87513273784</v>
      </c>
      <c r="J44" s="29"/>
      <c r="K44" s="33" t="n">
        <f aca="false">IF($AE44&lt;&gt;0,(G44/$AE44)*100,0)</f>
        <v>44.667789848905</v>
      </c>
      <c r="L44" s="29"/>
      <c r="M44" s="30" t="n">
        <v>55209826</v>
      </c>
      <c r="N44" s="29"/>
      <c r="O44" s="33" t="n">
        <f aca="false">(M44/$C44)</f>
        <v>1724.33712286839</v>
      </c>
      <c r="P44" s="29"/>
      <c r="Q44" s="33" t="n">
        <f aca="false">IF($AE44&lt;&gt;0,(M44/$AE44)*100,0)</f>
        <v>41.9997669732084</v>
      </c>
      <c r="R44" s="29"/>
      <c r="S44" s="30" t="n">
        <v>17449950</v>
      </c>
      <c r="T44" s="29"/>
      <c r="U44" s="33" t="n">
        <f aca="false">(S44/$C44)</f>
        <v>545.004372540446</v>
      </c>
      <c r="V44" s="29"/>
      <c r="W44" s="33" t="n">
        <f aca="false">IF($AE44&lt;&gt;0,(S44/$AE44)*100,0)</f>
        <v>13.2746992119507</v>
      </c>
      <c r="X44" s="29"/>
      <c r="Y44" s="30" t="n">
        <v>75906</v>
      </c>
      <c r="Z44" s="29"/>
      <c r="AA44" s="33" t="n">
        <f aca="false">(Y44/$C44)</f>
        <v>2.37072896495721</v>
      </c>
      <c r="AB44" s="29"/>
      <c r="AC44" s="33" t="n">
        <f aca="false">IF($AE44&lt;&gt;0,(Y44/$AE44)*100,0)</f>
        <v>0.0577439659358527</v>
      </c>
      <c r="AD44" s="29"/>
      <c r="AE44" s="30" t="n">
        <f aca="false">(G44+M44+S44+Y44)</f>
        <v>131452696</v>
      </c>
      <c r="AF44" s="35"/>
      <c r="AG44" s="29"/>
      <c r="AH44" s="30" t="n">
        <v>0</v>
      </c>
      <c r="AI44" s="29"/>
      <c r="AJ44" s="30" t="n">
        <v>0</v>
      </c>
      <c r="AK44" s="29"/>
      <c r="AL44" s="30" t="n">
        <f aca="false">(AE44+AH44+AJ44)</f>
        <v>131452696</v>
      </c>
      <c r="AM44" s="29"/>
      <c r="AN44" s="30" t="n">
        <v>115390563</v>
      </c>
      <c r="AO44" s="29"/>
      <c r="AP44" s="33" t="n">
        <f aca="false">(AN44/$C44)</f>
        <v>3603.92788431507</v>
      </c>
      <c r="AQ44" s="29"/>
      <c r="AR44" s="33" t="n">
        <f aca="false">IF($AP$60&lt;&gt;0,(AP44/$AP$60)*100,0)</f>
        <v>96.1576729484602</v>
      </c>
      <c r="AS44" s="29"/>
      <c r="AT44" s="30" t="n">
        <v>0</v>
      </c>
      <c r="AU44" s="29"/>
      <c r="AV44" s="30" t="n">
        <v>0</v>
      </c>
      <c r="AW44" s="29"/>
      <c r="AX44" s="30"/>
      <c r="AY44" s="29"/>
      <c r="AZ44" s="30" t="n">
        <v>394888</v>
      </c>
      <c r="BA44" s="29"/>
      <c r="BB44" s="17" t="n">
        <v>26</v>
      </c>
    </row>
    <row r="45" s="14" customFormat="true" ht="8.25" hidden="false" customHeight="true" outlineLevel="0" collapsed="false">
      <c r="A45" s="17" t="n">
        <v>27</v>
      </c>
      <c r="B45" s="29"/>
      <c r="C45" s="30" t="n">
        <v>12287</v>
      </c>
      <c r="D45" s="13"/>
      <c r="E45" s="17" t="s">
        <v>122</v>
      </c>
      <c r="F45" s="29"/>
      <c r="G45" s="30" t="n">
        <f aca="false">'Exhibit B'!$BO45</f>
        <v>25571633</v>
      </c>
      <c r="H45" s="29"/>
      <c r="I45" s="33" t="n">
        <f aca="false">(G45/$C45)</f>
        <v>2081.19418898022</v>
      </c>
      <c r="J45" s="29"/>
      <c r="K45" s="33" t="n">
        <f aca="false">IF($AE45&lt;&gt;0,(G45/$AE45)*100,0)</f>
        <v>58.4742131924676</v>
      </c>
      <c r="L45" s="29"/>
      <c r="M45" s="30" t="n">
        <v>15978804</v>
      </c>
      <c r="N45" s="29"/>
      <c r="O45" s="33" t="n">
        <f aca="false">(M45/$C45)</f>
        <v>1300.46423048751</v>
      </c>
      <c r="P45" s="29"/>
      <c r="Q45" s="33" t="n">
        <f aca="false">IF($AE45&lt;&gt;0,(M45/$AE45)*100,0)</f>
        <v>36.5384561735519</v>
      </c>
      <c r="R45" s="29"/>
      <c r="S45" s="30" t="n">
        <v>1897635</v>
      </c>
      <c r="T45" s="29"/>
      <c r="U45" s="33" t="n">
        <f aca="false">(S45/$C45)</f>
        <v>154.442500203467</v>
      </c>
      <c r="V45" s="29"/>
      <c r="W45" s="33" t="n">
        <f aca="false">IF($AE45&lt;&gt;0,(S45/$AE45)*100,0)</f>
        <v>4.33928930356103</v>
      </c>
      <c r="X45" s="29"/>
      <c r="Y45" s="30" t="n">
        <v>283398</v>
      </c>
      <c r="Z45" s="29"/>
      <c r="AA45" s="33" t="n">
        <f aca="false">(Y45/$C45)</f>
        <v>23.0648653047937</v>
      </c>
      <c r="AB45" s="29"/>
      <c r="AC45" s="33" t="n">
        <f aca="false">IF($AE45&lt;&gt;0,(Y45/$AE45)*100,0)</f>
        <v>0.64804133041949</v>
      </c>
      <c r="AD45" s="29"/>
      <c r="AE45" s="30" t="n">
        <f aca="false">(G45+M45+S45+Y45)</f>
        <v>43731470</v>
      </c>
      <c r="AF45" s="35"/>
      <c r="AG45" s="29"/>
      <c r="AH45" s="30" t="n">
        <v>0</v>
      </c>
      <c r="AI45" s="29"/>
      <c r="AJ45" s="30" t="n">
        <v>150000</v>
      </c>
      <c r="AK45" s="29"/>
      <c r="AL45" s="30" t="n">
        <f aca="false">(AE45+AH45+AJ45)</f>
        <v>43881470</v>
      </c>
      <c r="AM45" s="29"/>
      <c r="AN45" s="30" t="n">
        <v>40369747</v>
      </c>
      <c r="AO45" s="29"/>
      <c r="AP45" s="33" t="n">
        <f aca="false">(AN45/$C45)</f>
        <v>3285.56580125336</v>
      </c>
      <c r="AQ45" s="29"/>
      <c r="AR45" s="33" t="n">
        <f aca="false">IF($AP$60&lt;&gt;0,(AP45/$AP$60)*100,0)</f>
        <v>87.6633417506934</v>
      </c>
      <c r="AS45" s="29"/>
      <c r="AT45" s="30" t="n">
        <v>133000</v>
      </c>
      <c r="AU45" s="29"/>
      <c r="AV45" s="30" t="n">
        <v>2888155</v>
      </c>
      <c r="AW45" s="29"/>
      <c r="AX45" s="30"/>
      <c r="AY45" s="29"/>
      <c r="AZ45" s="30" t="n">
        <v>0</v>
      </c>
      <c r="BA45" s="29"/>
      <c r="BB45" s="17" t="n">
        <v>27</v>
      </c>
    </row>
    <row r="46" s="14" customFormat="true" ht="8.25" hidden="false" customHeight="true" outlineLevel="0" collapsed="false">
      <c r="A46" s="17" t="n">
        <v>28</v>
      </c>
      <c r="B46" s="29"/>
      <c r="C46" s="30" t="n">
        <v>96179</v>
      </c>
      <c r="D46" s="13"/>
      <c r="E46" s="17" t="s">
        <v>123</v>
      </c>
      <c r="F46" s="29"/>
      <c r="G46" s="30" t="n">
        <f aca="false">'Exhibit B'!$BO46</f>
        <v>195011968</v>
      </c>
      <c r="H46" s="29"/>
      <c r="I46" s="33" t="n">
        <f aca="false">(G46/$C46)</f>
        <v>2027.59404859689</v>
      </c>
      <c r="J46" s="29"/>
      <c r="K46" s="33" t="n">
        <f aca="false">IF($AE46&lt;&gt;0,(G46/$AE46)*100,0)</f>
        <v>50.0119131324327</v>
      </c>
      <c r="L46" s="29"/>
      <c r="M46" s="30" t="n">
        <v>158535366</v>
      </c>
      <c r="N46" s="29"/>
      <c r="O46" s="33" t="n">
        <f aca="false">(M46/$C46)</f>
        <v>1648.33660154504</v>
      </c>
      <c r="P46" s="29"/>
      <c r="Q46" s="33" t="n">
        <f aca="false">IF($AE46&lt;&gt;0,(M46/$AE46)*100,0)</f>
        <v>40.6572839304428</v>
      </c>
      <c r="R46" s="29"/>
      <c r="S46" s="30" t="n">
        <v>32009215</v>
      </c>
      <c r="T46" s="29"/>
      <c r="U46" s="33" t="n">
        <f aca="false">(S46/$C46)</f>
        <v>332.808773224924</v>
      </c>
      <c r="V46" s="29"/>
      <c r="W46" s="33" t="n">
        <f aca="false">IF($AE46&lt;&gt;0,(S46/$AE46)*100,0)</f>
        <v>8.20894274559273</v>
      </c>
      <c r="X46" s="29"/>
      <c r="Y46" s="30" t="n">
        <v>4374481</v>
      </c>
      <c r="Z46" s="29"/>
      <c r="AA46" s="33" t="n">
        <f aca="false">(Y46/$C46)</f>
        <v>45.482704124601</v>
      </c>
      <c r="AB46" s="29"/>
      <c r="AC46" s="33" t="n">
        <f aca="false">IF($AE46&lt;&gt;0,(Y46/$AE46)*100,0)</f>
        <v>1.12186019153182</v>
      </c>
      <c r="AD46" s="29"/>
      <c r="AE46" s="30" t="n">
        <f aca="false">(G46+M46+S46+Y46)</f>
        <v>389931030</v>
      </c>
      <c r="AF46" s="35"/>
      <c r="AG46" s="29"/>
      <c r="AH46" s="30" t="n">
        <v>453394</v>
      </c>
      <c r="AI46" s="29"/>
      <c r="AJ46" s="30" t="n">
        <v>9385000</v>
      </c>
      <c r="AK46" s="29"/>
      <c r="AL46" s="30" t="n">
        <f aca="false">(AE46+AH46+AJ46)</f>
        <v>399769424</v>
      </c>
      <c r="AM46" s="29"/>
      <c r="AN46" s="30" t="n">
        <v>352759324</v>
      </c>
      <c r="AO46" s="29"/>
      <c r="AP46" s="33" t="n">
        <f aca="false">(AN46/$C46)</f>
        <v>3667.73748947275</v>
      </c>
      <c r="AQ46" s="29"/>
      <c r="AR46" s="33" t="n">
        <f aca="false">IF($AP$60&lt;&gt;0,(AP46/$AP$60)*100,0)</f>
        <v>97.8601995640527</v>
      </c>
      <c r="AS46" s="29"/>
      <c r="AT46" s="30" t="n">
        <v>8284275</v>
      </c>
      <c r="AU46" s="29"/>
      <c r="AV46" s="30" t="n">
        <v>37428933</v>
      </c>
      <c r="AW46" s="29"/>
      <c r="AX46" s="30"/>
      <c r="AY46" s="29"/>
      <c r="AZ46" s="30" t="n">
        <v>590179</v>
      </c>
      <c r="BA46" s="29"/>
      <c r="BB46" s="17" t="n">
        <v>28</v>
      </c>
    </row>
    <row r="47" s="14" customFormat="true" ht="8.25" hidden="false" customHeight="true" outlineLevel="0" collapsed="false">
      <c r="A47" s="17" t="n">
        <v>29</v>
      </c>
      <c r="B47" s="29"/>
      <c r="C47" s="30" t="n">
        <v>17228</v>
      </c>
      <c r="D47" s="13" t="s">
        <v>96</v>
      </c>
      <c r="E47" s="17" t="s">
        <v>124</v>
      </c>
      <c r="F47" s="29"/>
      <c r="G47" s="30" t="n">
        <f aca="false">'Exhibit B'!$BO47</f>
        <v>22675603</v>
      </c>
      <c r="H47" s="29"/>
      <c r="I47" s="33" t="n">
        <f aca="false">(G47/$C47)</f>
        <v>1316.2063501277</v>
      </c>
      <c r="J47" s="29"/>
      <c r="K47" s="33" t="n">
        <f aca="false">IF($AE47&lt;&gt;0,(G47/$AE47)*100,0)</f>
        <v>48.6987994599398</v>
      </c>
      <c r="L47" s="29"/>
      <c r="M47" s="30" t="n">
        <v>20826355</v>
      </c>
      <c r="N47" s="29"/>
      <c r="O47" s="33" t="n">
        <f aca="false">(M47/$C47)</f>
        <v>1208.86667053634</v>
      </c>
      <c r="P47" s="29"/>
      <c r="Q47" s="33" t="n">
        <f aca="false">IF($AE47&lt;&gt;0,(M47/$AE47)*100,0)</f>
        <v>44.7272994515963</v>
      </c>
      <c r="R47" s="29"/>
      <c r="S47" s="30" t="n">
        <v>3037564</v>
      </c>
      <c r="T47" s="29"/>
      <c r="U47" s="33" t="n">
        <f aca="false">(S47/$C47)</f>
        <v>176.315532853494</v>
      </c>
      <c r="V47" s="29"/>
      <c r="W47" s="33" t="n">
        <f aca="false">IF($AE47&lt;&gt;0,(S47/$AE47)*100,0)</f>
        <v>6.52356279490044</v>
      </c>
      <c r="X47" s="29"/>
      <c r="Y47" s="30" t="n">
        <v>23439</v>
      </c>
      <c r="Z47" s="29"/>
      <c r="AA47" s="33" t="n">
        <f aca="false">(Y47/$C47)</f>
        <v>1.36051776178314</v>
      </c>
      <c r="AB47" s="29"/>
      <c r="AC47" s="33" t="n">
        <f aca="false">IF($AE47&lt;&gt;0,(Y47/$AE47)*100,0)</f>
        <v>0.0503382935634184</v>
      </c>
      <c r="AD47" s="29"/>
      <c r="AE47" s="30" t="n">
        <f aca="false">(G47+M47+S47+Y47)</f>
        <v>46562961</v>
      </c>
      <c r="AF47" s="35"/>
      <c r="AG47" s="29"/>
      <c r="AH47" s="30" t="n">
        <v>0</v>
      </c>
      <c r="AI47" s="29"/>
      <c r="AJ47" s="30" t="n">
        <v>5878844</v>
      </c>
      <c r="AK47" s="29"/>
      <c r="AL47" s="30" t="n">
        <f aca="false">(AE47+AH47+AJ47)</f>
        <v>52441805</v>
      </c>
      <c r="AM47" s="29"/>
      <c r="AN47" s="30" t="n">
        <v>48922950</v>
      </c>
      <c r="AO47" s="29"/>
      <c r="AP47" s="33" t="n">
        <f aca="false">(AN47/$C47)</f>
        <v>2839.7347341537</v>
      </c>
      <c r="AQ47" s="29"/>
      <c r="AR47" s="33" t="n">
        <f aca="false">IF($AP$60&lt;&gt;0,(AP47/$AP$60)*100,0)</f>
        <v>75.7679655621161</v>
      </c>
      <c r="AS47" s="29"/>
      <c r="AT47" s="30" t="n">
        <v>2453761</v>
      </c>
      <c r="AU47" s="29"/>
      <c r="AV47" s="30" t="n">
        <v>1877765</v>
      </c>
      <c r="AW47" s="29"/>
      <c r="AX47" s="30"/>
      <c r="AY47" s="29"/>
      <c r="AZ47" s="30" t="n">
        <v>5768</v>
      </c>
      <c r="BA47" s="29"/>
      <c r="BB47" s="17" t="n">
        <v>29</v>
      </c>
    </row>
    <row r="48" s="14" customFormat="true" ht="8.25" hidden="false" customHeight="true" outlineLevel="0" collapsed="false">
      <c r="A48" s="17" t="n">
        <v>30</v>
      </c>
      <c r="B48" s="29"/>
      <c r="C48" s="30" t="n">
        <v>221679</v>
      </c>
      <c r="D48" s="13"/>
      <c r="E48" s="17" t="s">
        <v>125</v>
      </c>
      <c r="F48" s="29"/>
      <c r="G48" s="30" t="n">
        <f aca="false">'Exhibit B'!$BO48</f>
        <v>585745827</v>
      </c>
      <c r="H48" s="29"/>
      <c r="I48" s="33" t="n">
        <f aca="false">(G48/$C48)</f>
        <v>2642.31536140094</v>
      </c>
      <c r="J48" s="29"/>
      <c r="K48" s="33" t="n">
        <f aca="false">IF($AE48&lt;&gt;0,(G48/$AE48)*100,0)</f>
        <v>56.2945126802176</v>
      </c>
      <c r="L48" s="29"/>
      <c r="M48" s="30" t="n">
        <v>276612570</v>
      </c>
      <c r="N48" s="29"/>
      <c r="O48" s="33" t="n">
        <f aca="false">(M48/$C48)</f>
        <v>1247.80682879298</v>
      </c>
      <c r="P48" s="29"/>
      <c r="Q48" s="33" t="n">
        <f aca="false">IF($AE48&lt;&gt;0,(M48/$AE48)*100,0)</f>
        <v>26.5845168870022</v>
      </c>
      <c r="R48" s="29"/>
      <c r="S48" s="30" t="n">
        <v>100724304</v>
      </c>
      <c r="T48" s="29"/>
      <c r="U48" s="33" t="n">
        <f aca="false">(S48/$C48)</f>
        <v>454.370075649926</v>
      </c>
      <c r="V48" s="29"/>
      <c r="W48" s="33" t="n">
        <f aca="false">IF($AE48&lt;&gt;0,(S48/$AE48)*100,0)</f>
        <v>9.68035169413865</v>
      </c>
      <c r="X48" s="29"/>
      <c r="Y48" s="30" t="n">
        <v>77419826</v>
      </c>
      <c r="Z48" s="29"/>
      <c r="AA48" s="33" t="n">
        <f aca="false">(Y48/$C48)</f>
        <v>349.242941370179</v>
      </c>
      <c r="AB48" s="29"/>
      <c r="AC48" s="33" t="n">
        <f aca="false">IF($AE48&lt;&gt;0,(Y48/$AE48)*100,0)</f>
        <v>7.44061873864147</v>
      </c>
      <c r="AD48" s="29"/>
      <c r="AE48" s="30" t="n">
        <f aca="false">(G48+M48+S48+Y48)</f>
        <v>1040502527</v>
      </c>
      <c r="AF48" s="35"/>
      <c r="AG48" s="29"/>
      <c r="AH48" s="30" t="n">
        <v>589527</v>
      </c>
      <c r="AI48" s="29"/>
      <c r="AJ48" s="30" t="n">
        <v>6570562</v>
      </c>
      <c r="AK48" s="29"/>
      <c r="AL48" s="30" t="n">
        <f aca="false">(AE48+AH48+AJ48)</f>
        <v>1047662616</v>
      </c>
      <c r="AM48" s="29"/>
      <c r="AN48" s="30" t="n">
        <v>930593805</v>
      </c>
      <c r="AO48" s="29"/>
      <c r="AP48" s="33" t="n">
        <f aca="false">(AN48/$C48)</f>
        <v>4197.93397209479</v>
      </c>
      <c r="AQ48" s="29"/>
      <c r="AR48" s="33" t="n">
        <f aca="false">IF($AP$60&lt;&gt;0,(AP48/$AP$60)*100,0)</f>
        <v>112.006559205786</v>
      </c>
      <c r="AS48" s="29"/>
      <c r="AT48" s="30" t="n">
        <v>9000000</v>
      </c>
      <c r="AU48" s="29"/>
      <c r="AV48" s="30" t="n">
        <v>61094502</v>
      </c>
      <c r="AW48" s="29"/>
      <c r="AX48" s="30"/>
      <c r="AY48" s="29"/>
      <c r="AZ48" s="30" t="n">
        <v>1828433</v>
      </c>
      <c r="BA48" s="29"/>
      <c r="BB48" s="17" t="n">
        <v>30</v>
      </c>
    </row>
    <row r="49" s="14" customFormat="true" ht="8.25" hidden="false" customHeight="true" outlineLevel="0" collapsed="false">
      <c r="A49" s="36"/>
      <c r="B49" s="29"/>
      <c r="C49" s="36"/>
      <c r="D49" s="13"/>
      <c r="E49" s="17"/>
      <c r="F49" s="29"/>
      <c r="G49" s="29"/>
      <c r="H49" s="29"/>
      <c r="I49" s="37"/>
      <c r="J49" s="29"/>
      <c r="K49" s="37"/>
      <c r="L49" s="29"/>
      <c r="M49" s="29"/>
      <c r="N49" s="29"/>
      <c r="O49" s="37"/>
      <c r="P49" s="29"/>
      <c r="Q49" s="37"/>
      <c r="R49" s="29"/>
      <c r="S49" s="29"/>
      <c r="T49" s="29"/>
      <c r="U49" s="37"/>
      <c r="V49" s="29"/>
      <c r="W49" s="37"/>
      <c r="X49" s="29"/>
      <c r="Y49" s="29"/>
      <c r="Z49" s="29"/>
      <c r="AA49" s="37"/>
      <c r="AB49" s="29"/>
      <c r="AC49" s="37"/>
      <c r="AD49" s="29"/>
      <c r="AE49" s="29"/>
      <c r="AF49" s="35"/>
      <c r="AG49" s="29"/>
      <c r="AH49" s="29"/>
      <c r="AI49" s="29"/>
      <c r="AJ49" s="29"/>
      <c r="AK49" s="29"/>
      <c r="AL49" s="29"/>
      <c r="AM49" s="29"/>
      <c r="AN49" s="29"/>
      <c r="AO49" s="29"/>
      <c r="AP49" s="37"/>
      <c r="AQ49" s="29"/>
      <c r="AR49" s="37"/>
      <c r="AS49" s="29"/>
      <c r="AT49" s="29"/>
      <c r="AU49" s="29"/>
      <c r="AV49" s="29"/>
      <c r="AW49" s="29"/>
      <c r="AX49" s="29"/>
      <c r="AY49" s="29"/>
      <c r="AZ49" s="29"/>
      <c r="BA49" s="29"/>
      <c r="BB49" s="36"/>
    </row>
    <row r="50" s="14" customFormat="true" ht="8.25" hidden="false" customHeight="true" outlineLevel="0" collapsed="false">
      <c r="A50" s="17" t="n">
        <v>31</v>
      </c>
      <c r="B50" s="29"/>
      <c r="C50" s="30" t="n">
        <v>99644</v>
      </c>
      <c r="D50" s="13" t="s">
        <v>96</v>
      </c>
      <c r="E50" s="17" t="s">
        <v>126</v>
      </c>
      <c r="F50" s="29"/>
      <c r="G50" s="30" t="n">
        <f aca="false">'Exhibit B'!$BO50</f>
        <v>220273534</v>
      </c>
      <c r="H50" s="29"/>
      <c r="I50" s="33" t="n">
        <f aca="false">(G50/$C50)</f>
        <v>2210.60509413512</v>
      </c>
      <c r="J50" s="29"/>
      <c r="K50" s="33" t="n">
        <f aca="false">IF($AE50&lt;&gt;0,(G50/$AE50)*100,0)</f>
        <v>51.5492003925708</v>
      </c>
      <c r="L50" s="29"/>
      <c r="M50" s="30" t="n">
        <v>164070565</v>
      </c>
      <c r="N50" s="29"/>
      <c r="O50" s="33" t="n">
        <f aca="false">(M50/$C50)</f>
        <v>1646.56743005098</v>
      </c>
      <c r="P50" s="29"/>
      <c r="Q50" s="33" t="n">
        <f aca="false">IF($AE50&lt;&gt;0,(M50/$AE50)*100,0)</f>
        <v>38.3963805370613</v>
      </c>
      <c r="R50" s="29"/>
      <c r="S50" s="30" t="n">
        <v>40789893</v>
      </c>
      <c r="T50" s="29"/>
      <c r="U50" s="33" t="n">
        <f aca="false">(S50/$C50)</f>
        <v>409.356238208021</v>
      </c>
      <c r="V50" s="29"/>
      <c r="W50" s="33" t="n">
        <f aca="false">IF($AE50&lt;&gt;0,(S50/$AE50)*100,0)</f>
        <v>9.54579667409577</v>
      </c>
      <c r="X50" s="29"/>
      <c r="Y50" s="30" t="n">
        <v>2173381</v>
      </c>
      <c r="Z50" s="29"/>
      <c r="AA50" s="33" t="n">
        <f aca="false">(Y50/$C50)</f>
        <v>21.8114587933042</v>
      </c>
      <c r="AB50" s="29"/>
      <c r="AC50" s="33" t="n">
        <f aca="false">IF($AE50&lt;&gt;0,(Y50/$AE50)*100,0)</f>
        <v>0.508622396272109</v>
      </c>
      <c r="AD50" s="29"/>
      <c r="AE50" s="30" t="n">
        <f aca="false">(G50+M50+S50+Y50)</f>
        <v>427307373</v>
      </c>
      <c r="AF50" s="35"/>
      <c r="AG50" s="29"/>
      <c r="AH50" s="30" t="n">
        <v>0</v>
      </c>
      <c r="AI50" s="29"/>
      <c r="AJ50" s="30" t="n">
        <v>313222</v>
      </c>
      <c r="AK50" s="29"/>
      <c r="AL50" s="30" t="n">
        <f aca="false">(AE50+AH50+AJ50)</f>
        <v>427620595</v>
      </c>
      <c r="AM50" s="29"/>
      <c r="AN50" s="30" t="n">
        <v>395355579</v>
      </c>
      <c r="AO50" s="29"/>
      <c r="AP50" s="33" t="n">
        <f aca="false">(AN50/$C50)</f>
        <v>3967.68073341094</v>
      </c>
      <c r="AQ50" s="29"/>
      <c r="AR50" s="33" t="n">
        <f aca="false">IF($AP$60&lt;&gt;0,(AP50/$AP$60)*100,0)</f>
        <v>105.863091208814</v>
      </c>
      <c r="AS50" s="29"/>
      <c r="AT50" s="30" t="n">
        <v>2640846</v>
      </c>
      <c r="AU50" s="29"/>
      <c r="AV50" s="30" t="n">
        <v>25728895</v>
      </c>
      <c r="AW50" s="29"/>
      <c r="AX50" s="30"/>
      <c r="AY50" s="29"/>
      <c r="AZ50" s="30" t="n">
        <v>2294067</v>
      </c>
      <c r="BA50" s="29"/>
      <c r="BB50" s="17" t="n">
        <v>31</v>
      </c>
    </row>
    <row r="51" s="14" customFormat="true" ht="8.25" hidden="false" customHeight="true" outlineLevel="0" collapsed="false">
      <c r="A51" s="17" t="n">
        <v>32</v>
      </c>
      <c r="B51" s="29"/>
      <c r="C51" s="30" t="n">
        <v>25476</v>
      </c>
      <c r="D51" s="13"/>
      <c r="E51" s="17" t="s">
        <v>127</v>
      </c>
      <c r="F51" s="29"/>
      <c r="G51" s="30" t="n">
        <f aca="false">'Exhibit B'!$BO51</f>
        <v>71773842</v>
      </c>
      <c r="H51" s="29"/>
      <c r="I51" s="33" t="n">
        <f aca="false">(G51/$C51)</f>
        <v>2817.31205840791</v>
      </c>
      <c r="J51" s="29"/>
      <c r="K51" s="33" t="n">
        <f aca="false">IF($AE51&lt;&gt;0,(G51/$AE51)*100,0)</f>
        <v>65.273900891639</v>
      </c>
      <c r="L51" s="29"/>
      <c r="M51" s="30" t="n">
        <v>34443666</v>
      </c>
      <c r="N51" s="29"/>
      <c r="O51" s="33" t="n">
        <f aca="false">(M51/$C51)</f>
        <v>1352.00447479981</v>
      </c>
      <c r="P51" s="29"/>
      <c r="Q51" s="33" t="n">
        <f aca="false">IF($AE51&lt;&gt;0,(M51/$AE51)*100,0)</f>
        <v>31.3243986692076</v>
      </c>
      <c r="R51" s="29"/>
      <c r="S51" s="30" t="n">
        <v>3669135</v>
      </c>
      <c r="T51" s="29"/>
      <c r="U51" s="33" t="n">
        <f aca="false">(S51/$C51)</f>
        <v>144.023198304286</v>
      </c>
      <c r="V51" s="29"/>
      <c r="W51" s="33" t="n">
        <f aca="false">IF($AE51&lt;&gt;0,(S51/$AE51)*100,0)</f>
        <v>3.33685292126405</v>
      </c>
      <c r="X51" s="29"/>
      <c r="Y51" s="30" t="n">
        <v>71305</v>
      </c>
      <c r="Z51" s="29"/>
      <c r="AA51" s="33" t="n">
        <f aca="false">(Y51/$C51)</f>
        <v>2.79890877688805</v>
      </c>
      <c r="AB51" s="29"/>
      <c r="AC51" s="33" t="n">
        <f aca="false">IF($AE51&lt;&gt;0,(Y51/$AE51)*100,0)</f>
        <v>0.0648475178892935</v>
      </c>
      <c r="AD51" s="29"/>
      <c r="AE51" s="30" t="n">
        <f aca="false">(G51+M51+S51+Y51)</f>
        <v>109957948</v>
      </c>
      <c r="AF51" s="35"/>
      <c r="AG51" s="29"/>
      <c r="AH51" s="30" t="n">
        <v>0</v>
      </c>
      <c r="AI51" s="29"/>
      <c r="AJ51" s="30" t="n">
        <v>3464466</v>
      </c>
      <c r="AK51" s="29"/>
      <c r="AL51" s="30" t="n">
        <f aca="false">(AE51+AH51+AJ51)</f>
        <v>113422414</v>
      </c>
      <c r="AM51" s="29"/>
      <c r="AN51" s="30" t="n">
        <v>95480787</v>
      </c>
      <c r="AO51" s="29"/>
      <c r="AP51" s="33" t="n">
        <f aca="false">(AN51/$C51)</f>
        <v>3747.87199717381</v>
      </c>
      <c r="AQ51" s="29"/>
      <c r="AR51" s="33" t="n">
        <f aca="false">IF($AP$60&lt;&gt;0,(AP51/$AP$60)*100,0)</f>
        <v>99.9982966710842</v>
      </c>
      <c r="AS51" s="29"/>
      <c r="AT51" s="30" t="n">
        <v>2621857</v>
      </c>
      <c r="AU51" s="29"/>
      <c r="AV51" s="30" t="n">
        <v>3791503</v>
      </c>
      <c r="AW51" s="29"/>
      <c r="AX51" s="30"/>
      <c r="AY51" s="29"/>
      <c r="AZ51" s="30" t="n">
        <v>1111344</v>
      </c>
      <c r="BA51" s="29"/>
      <c r="BB51" s="17" t="n">
        <v>32</v>
      </c>
    </row>
    <row r="52" s="14" customFormat="true" ht="8.25" hidden="false" customHeight="true" outlineLevel="0" collapsed="false">
      <c r="A52" s="17" t="n">
        <v>33</v>
      </c>
      <c r="B52" s="29"/>
      <c r="C52" s="30" t="n">
        <v>24453</v>
      </c>
      <c r="D52" s="13"/>
      <c r="E52" s="17" t="s">
        <v>128</v>
      </c>
      <c r="F52" s="29"/>
      <c r="G52" s="30" t="n">
        <f aca="false">'Exhibit B'!$BO52</f>
        <v>48554951</v>
      </c>
      <c r="H52" s="29"/>
      <c r="I52" s="33" t="n">
        <f aca="false">(G52/$C52)</f>
        <v>1985.64392917025</v>
      </c>
      <c r="J52" s="29"/>
      <c r="K52" s="33" t="n">
        <f aca="false">IF($AE52&lt;&gt;0,(G52/$AE52)*100,0)</f>
        <v>54.6064583754977</v>
      </c>
      <c r="L52" s="29"/>
      <c r="M52" s="30" t="n">
        <v>35288683</v>
      </c>
      <c r="N52" s="29"/>
      <c r="O52" s="33" t="n">
        <f aca="false">(M52/$C52)</f>
        <v>1443.12284791232</v>
      </c>
      <c r="P52" s="29"/>
      <c r="Q52" s="33" t="n">
        <f aca="false">IF($AE52&lt;&gt;0,(M52/$AE52)*100,0)</f>
        <v>39.6867870253979</v>
      </c>
      <c r="R52" s="29"/>
      <c r="S52" s="30" t="n">
        <v>4193122</v>
      </c>
      <c r="T52" s="29"/>
      <c r="U52" s="33" t="n">
        <f aca="false">(S52/$C52)</f>
        <v>171.476792213634</v>
      </c>
      <c r="V52" s="29"/>
      <c r="W52" s="33" t="n">
        <f aca="false">IF($AE52&lt;&gt;0,(S52/$AE52)*100,0)</f>
        <v>4.71571976164457</v>
      </c>
      <c r="X52" s="29"/>
      <c r="Y52" s="30" t="n">
        <v>881208</v>
      </c>
      <c r="Z52" s="29"/>
      <c r="AA52" s="33" t="n">
        <f aca="false">(Y52/$C52)</f>
        <v>36.0368052999632</v>
      </c>
      <c r="AB52" s="29"/>
      <c r="AC52" s="33" t="n">
        <f aca="false">IF($AE52&lt;&gt;0,(Y52/$AE52)*100,0)</f>
        <v>0.991034837459841</v>
      </c>
      <c r="AD52" s="29"/>
      <c r="AE52" s="30" t="n">
        <f aca="false">(G52+M52+S52+Y52)</f>
        <v>88917964</v>
      </c>
      <c r="AF52" s="35"/>
      <c r="AG52" s="29"/>
      <c r="AH52" s="30" t="n">
        <v>0</v>
      </c>
      <c r="AI52" s="29"/>
      <c r="AJ52" s="30" t="n">
        <v>1595549</v>
      </c>
      <c r="AK52" s="29"/>
      <c r="AL52" s="30" t="n">
        <f aca="false">(AE52+AH52+AJ52)</f>
        <v>90513513</v>
      </c>
      <c r="AM52" s="29"/>
      <c r="AN52" s="30" t="n">
        <v>80209330</v>
      </c>
      <c r="AO52" s="29"/>
      <c r="AP52" s="33" t="n">
        <f aca="false">(AN52/$C52)</f>
        <v>3280.1427227743</v>
      </c>
      <c r="AQ52" s="29"/>
      <c r="AR52" s="33" t="n">
        <f aca="false">IF($AP$60&lt;&gt;0,(AP52/$AP$60)*100,0)</f>
        <v>87.5186466781221</v>
      </c>
      <c r="AS52" s="29"/>
      <c r="AT52" s="30" t="n">
        <v>2782750</v>
      </c>
      <c r="AU52" s="29"/>
      <c r="AV52" s="30" t="n">
        <v>4140358</v>
      </c>
      <c r="AW52" s="29"/>
      <c r="AX52" s="30"/>
      <c r="AY52" s="29"/>
      <c r="AZ52" s="30" t="n">
        <v>1019000</v>
      </c>
      <c r="BA52" s="29"/>
      <c r="BB52" s="17" t="n">
        <v>33</v>
      </c>
    </row>
    <row r="53" s="14" customFormat="true" ht="8.25" hidden="false" customHeight="true" outlineLevel="0" collapsed="false">
      <c r="A53" s="17" t="n">
        <v>34</v>
      </c>
      <c r="B53" s="29"/>
      <c r="C53" s="30" t="n">
        <v>91722</v>
      </c>
      <c r="D53" s="13" t="s">
        <v>96</v>
      </c>
      <c r="E53" s="17" t="s">
        <v>129</v>
      </c>
      <c r="F53" s="29"/>
      <c r="G53" s="30" t="n">
        <f aca="false">'Exhibit B'!$BO53</f>
        <v>206357830</v>
      </c>
      <c r="H53" s="29"/>
      <c r="I53" s="33" t="n">
        <f aca="false">(G53/$C53)</f>
        <v>2249.81825516234</v>
      </c>
      <c r="J53" s="29"/>
      <c r="K53" s="33" t="n">
        <f aca="false">IF($AE53&lt;&gt;0,(G53/$AE53)*100,0)</f>
        <v>56.0493670067869</v>
      </c>
      <c r="L53" s="29"/>
      <c r="M53" s="30" t="n">
        <v>140668668</v>
      </c>
      <c r="N53" s="29"/>
      <c r="O53" s="33" t="n">
        <f aca="false">(M53/$C53)</f>
        <v>1533.64152547917</v>
      </c>
      <c r="P53" s="29"/>
      <c r="Q53" s="33" t="n">
        <f aca="false">IF($AE53&lt;&gt;0,(M53/$AE53)*100,0)</f>
        <v>38.2073692046862</v>
      </c>
      <c r="R53" s="29"/>
      <c r="S53" s="30" t="n">
        <v>19277383</v>
      </c>
      <c r="T53" s="29"/>
      <c r="U53" s="33" t="n">
        <f aca="false">(S53/$C53)</f>
        <v>210.171856261311</v>
      </c>
      <c r="V53" s="29"/>
      <c r="W53" s="33" t="n">
        <f aca="false">IF($AE53&lt;&gt;0,(S53/$AE53)*100,0)</f>
        <v>5.23597827471531</v>
      </c>
      <c r="X53" s="29"/>
      <c r="Y53" s="30" t="n">
        <v>1867681</v>
      </c>
      <c r="Z53" s="29"/>
      <c r="AA53" s="33" t="n">
        <f aca="false">(Y53/$C53)</f>
        <v>20.3624103268572</v>
      </c>
      <c r="AB53" s="29"/>
      <c r="AC53" s="33" t="n">
        <f aca="false">IF($AE53&lt;&gt;0,(Y53/$AE53)*100,0)</f>
        <v>0.507285513811629</v>
      </c>
      <c r="AD53" s="29"/>
      <c r="AE53" s="30" t="n">
        <f aca="false">(G53+M53+S53+Y53)</f>
        <v>368171562</v>
      </c>
      <c r="AF53" s="35"/>
      <c r="AG53" s="29"/>
      <c r="AH53" s="30" t="n">
        <v>1600532</v>
      </c>
      <c r="AI53" s="29"/>
      <c r="AJ53" s="30" t="n">
        <v>736737</v>
      </c>
      <c r="AK53" s="29"/>
      <c r="AL53" s="30" t="n">
        <f aca="false">(AE53+AH53+AJ53)</f>
        <v>370508831</v>
      </c>
      <c r="AM53" s="29"/>
      <c r="AN53" s="30" t="n">
        <v>331637186</v>
      </c>
      <c r="AO53" s="29"/>
      <c r="AP53" s="33" t="n">
        <f aca="false">(AN53/$C53)</f>
        <v>3615.6776563965</v>
      </c>
      <c r="AQ53" s="29"/>
      <c r="AR53" s="33" t="n">
        <f aca="false">IF($AP$60&lt;&gt;0,(AP53/$AP$60)*100,0)</f>
        <v>96.471172767905</v>
      </c>
      <c r="AS53" s="29"/>
      <c r="AT53" s="30" t="n">
        <v>6892928</v>
      </c>
      <c r="AU53" s="29"/>
      <c r="AV53" s="30" t="n">
        <v>25828204</v>
      </c>
      <c r="AW53" s="29"/>
      <c r="AX53" s="30"/>
      <c r="AY53" s="29"/>
      <c r="AZ53" s="30" t="n">
        <v>919692</v>
      </c>
      <c r="BA53" s="29"/>
      <c r="BB53" s="17" t="n">
        <v>34</v>
      </c>
    </row>
    <row r="54" s="14" customFormat="true" ht="8.25" hidden="false" customHeight="true" outlineLevel="0" collapsed="false">
      <c r="A54" s="17" t="n">
        <v>35</v>
      </c>
      <c r="B54" s="29"/>
      <c r="C54" s="30" t="n">
        <v>453628</v>
      </c>
      <c r="D54" s="13"/>
      <c r="E54" s="17" t="s">
        <v>130</v>
      </c>
      <c r="F54" s="29"/>
      <c r="G54" s="30" t="n">
        <f aca="false">'Exhibit B'!$BO54</f>
        <v>1104117717</v>
      </c>
      <c r="H54" s="29"/>
      <c r="I54" s="33" t="n">
        <f aca="false">(G54/$C54)</f>
        <v>2433.97170589117</v>
      </c>
      <c r="J54" s="29"/>
      <c r="K54" s="33" t="n">
        <f aca="false">IF($AE54&lt;&gt;0,(G54/$AE54)*100,0)</f>
        <v>62.3369400202713</v>
      </c>
      <c r="L54" s="29"/>
      <c r="M54" s="30" t="n">
        <v>550278494</v>
      </c>
      <c r="N54" s="29"/>
      <c r="O54" s="33" t="n">
        <f aca="false">(M54/$C54)</f>
        <v>1213.06112938355</v>
      </c>
      <c r="P54" s="29"/>
      <c r="Q54" s="33" t="n">
        <f aca="false">IF($AE54&lt;&gt;0,(M54/$AE54)*100,0)</f>
        <v>31.0679531238092</v>
      </c>
      <c r="R54" s="29"/>
      <c r="S54" s="30" t="n">
        <v>79820474</v>
      </c>
      <c r="T54" s="29"/>
      <c r="U54" s="33" t="n">
        <f aca="false">(S54/$C54)</f>
        <v>175.960200869435</v>
      </c>
      <c r="V54" s="29"/>
      <c r="W54" s="33" t="n">
        <f aca="false">IF($AE54&lt;&gt;0,(S54/$AE54)*100,0)</f>
        <v>4.50655217601913</v>
      </c>
      <c r="X54" s="29"/>
      <c r="Y54" s="30" t="n">
        <v>36992676</v>
      </c>
      <c r="Z54" s="29"/>
      <c r="AA54" s="33" t="n">
        <f aca="false">(Y54/$C54)</f>
        <v>81.5484846614407</v>
      </c>
      <c r="AB54" s="29"/>
      <c r="AC54" s="33" t="n">
        <f aca="false">IF($AE54&lt;&gt;0,(Y54/$AE54)*100,0)</f>
        <v>2.08855467990043</v>
      </c>
      <c r="AD54" s="29"/>
      <c r="AE54" s="30" t="n">
        <f aca="false">(G54+M54+S54+Y54)</f>
        <v>1771209361</v>
      </c>
      <c r="AF54" s="35"/>
      <c r="AG54" s="29"/>
      <c r="AH54" s="30" t="n">
        <v>0</v>
      </c>
      <c r="AI54" s="29"/>
      <c r="AJ54" s="30" t="n">
        <v>1155001</v>
      </c>
      <c r="AK54" s="29"/>
      <c r="AL54" s="30" t="n">
        <f aca="false">(AE54+AH54+AJ54)</f>
        <v>1772364362</v>
      </c>
      <c r="AM54" s="29"/>
      <c r="AN54" s="30" t="n">
        <v>1535565761</v>
      </c>
      <c r="AO54" s="29"/>
      <c r="AP54" s="33" t="n">
        <f aca="false">(AN54/$C54)</f>
        <v>3385.07711384659</v>
      </c>
      <c r="AQ54" s="29"/>
      <c r="AR54" s="33" t="n">
        <f aca="false">IF($AP$60&lt;&gt;0,(AP54/$AP$60)*100,0)</f>
        <v>90.3184382337992</v>
      </c>
      <c r="AS54" s="29"/>
      <c r="AT54" s="30" t="n">
        <v>9511933</v>
      </c>
      <c r="AU54" s="29"/>
      <c r="AV54" s="30" t="n">
        <v>141503174</v>
      </c>
      <c r="AW54" s="29"/>
      <c r="AX54" s="30"/>
      <c r="AY54" s="29"/>
      <c r="AZ54" s="30" t="n">
        <v>41679</v>
      </c>
      <c r="BA54" s="29"/>
      <c r="BB54" s="17" t="n">
        <v>35</v>
      </c>
    </row>
    <row r="55" s="14" customFormat="true" ht="8.25" hidden="false" customHeight="true" outlineLevel="0" collapsed="false">
      <c r="A55" s="36"/>
      <c r="B55" s="29"/>
      <c r="C55" s="36"/>
      <c r="D55" s="13"/>
      <c r="E55" s="17"/>
      <c r="F55" s="29"/>
      <c r="G55" s="29"/>
      <c r="H55" s="29"/>
      <c r="I55" s="37"/>
      <c r="J55" s="29"/>
      <c r="K55" s="37"/>
      <c r="L55" s="29"/>
      <c r="M55" s="29"/>
      <c r="N55" s="29"/>
      <c r="O55" s="37"/>
      <c r="P55" s="29"/>
      <c r="Q55" s="37"/>
      <c r="R55" s="29"/>
      <c r="S55" s="29"/>
      <c r="T55" s="29"/>
      <c r="U55" s="37"/>
      <c r="V55" s="29"/>
      <c r="W55" s="37"/>
      <c r="X55" s="29"/>
      <c r="Y55" s="29"/>
      <c r="Z55" s="29"/>
      <c r="AA55" s="37"/>
      <c r="AB55" s="29"/>
      <c r="AC55" s="37"/>
      <c r="AD55" s="29"/>
      <c r="AE55" s="29"/>
      <c r="AF55" s="35"/>
      <c r="AG55" s="29"/>
      <c r="AH55" s="29"/>
      <c r="AI55" s="29"/>
      <c r="AJ55" s="29"/>
      <c r="AK55" s="29"/>
      <c r="AL55" s="29"/>
      <c r="AM55" s="29"/>
      <c r="AN55" s="29"/>
      <c r="AO55" s="29"/>
      <c r="AP55" s="37"/>
      <c r="AQ55" s="29"/>
      <c r="AR55" s="37"/>
      <c r="AS55" s="29"/>
      <c r="AT55" s="29"/>
      <c r="AU55" s="29"/>
      <c r="AV55" s="29"/>
      <c r="AW55" s="29"/>
      <c r="AX55" s="29"/>
      <c r="AY55" s="29"/>
      <c r="AZ55" s="29"/>
      <c r="BA55" s="29"/>
      <c r="BB55" s="36"/>
    </row>
    <row r="56" s="14" customFormat="true" ht="8.25" hidden="false" customHeight="true" outlineLevel="0" collapsed="false">
      <c r="A56" s="17" t="n">
        <v>36</v>
      </c>
      <c r="B56" s="29"/>
      <c r="C56" s="30" t="n">
        <v>21837</v>
      </c>
      <c r="D56" s="13"/>
      <c r="E56" s="17" t="s">
        <v>131</v>
      </c>
      <c r="F56" s="29"/>
      <c r="G56" s="30" t="n">
        <f aca="false">'Exhibit B'!$BO56</f>
        <v>53423122</v>
      </c>
      <c r="H56" s="29"/>
      <c r="I56" s="33" t="n">
        <f aca="false">(G56/$C56)</f>
        <v>2446.44969547099</v>
      </c>
      <c r="J56" s="29"/>
      <c r="K56" s="33" t="n">
        <f aca="false">IF($AE56&lt;&gt;0,(G56/$AE56)*100,0)</f>
        <v>58.0492735208088</v>
      </c>
      <c r="L56" s="29"/>
      <c r="M56" s="30" t="n">
        <v>32992377</v>
      </c>
      <c r="N56" s="29"/>
      <c r="O56" s="33" t="n">
        <f aca="false">(M56/$C56)</f>
        <v>1510.84750652562</v>
      </c>
      <c r="P56" s="29"/>
      <c r="Q56" s="33" t="n">
        <f aca="false">IF($AE56&lt;&gt;0,(M56/$AE56)*100,0)</f>
        <v>35.849337232194</v>
      </c>
      <c r="R56" s="29"/>
      <c r="S56" s="30" t="n">
        <v>4863155</v>
      </c>
      <c r="T56" s="29"/>
      <c r="U56" s="33" t="n">
        <f aca="false">(S56/$C56)</f>
        <v>222.702523240372</v>
      </c>
      <c r="V56" s="29"/>
      <c r="W56" s="33" t="n">
        <f aca="false">IF($AE56&lt;&gt;0,(S56/$AE56)*100,0)</f>
        <v>5.28427774717263</v>
      </c>
      <c r="X56" s="29"/>
      <c r="Y56" s="30" t="n">
        <v>751993</v>
      </c>
      <c r="Z56" s="29"/>
      <c r="AA56" s="33" t="n">
        <f aca="false">(Y56/$C56)</f>
        <v>34.436644227687</v>
      </c>
      <c r="AB56" s="29"/>
      <c r="AC56" s="33" t="n">
        <f aca="false">IF($AE56&lt;&gt;0,(Y56/$AE56)*100,0)</f>
        <v>0.817111499824618</v>
      </c>
      <c r="AD56" s="29"/>
      <c r="AE56" s="30" t="n">
        <f aca="false">(G56+M56+S56+Y56)</f>
        <v>92030647</v>
      </c>
      <c r="AF56" s="35"/>
      <c r="AG56" s="29"/>
      <c r="AH56" s="30" t="n">
        <v>115450</v>
      </c>
      <c r="AI56" s="29"/>
      <c r="AJ56" s="30" t="n">
        <v>3275272</v>
      </c>
      <c r="AK56" s="29"/>
      <c r="AL56" s="30" t="n">
        <f aca="false">(AE56+AH56+AJ56)</f>
        <v>95421369</v>
      </c>
      <c r="AM56" s="29"/>
      <c r="AN56" s="30" t="n">
        <v>89327870</v>
      </c>
      <c r="AO56" s="29"/>
      <c r="AP56" s="33" t="n">
        <f aca="false">(AN56/$C56)</f>
        <v>4090.66584237762</v>
      </c>
      <c r="AQ56" s="29"/>
      <c r="AR56" s="33" t="n">
        <f aca="false">IF($AP$60&lt;&gt;0,(AP56/$AP$60)*100,0)</f>
        <v>109.144500344945</v>
      </c>
      <c r="AS56" s="29"/>
      <c r="AT56" s="30" t="n">
        <v>0</v>
      </c>
      <c r="AU56" s="29"/>
      <c r="AV56" s="30" t="n">
        <v>3598911</v>
      </c>
      <c r="AW56" s="29"/>
      <c r="AX56" s="30"/>
      <c r="AY56" s="29"/>
      <c r="AZ56" s="30" t="n">
        <v>224808</v>
      </c>
      <c r="BA56" s="29"/>
      <c r="BB56" s="17" t="n">
        <v>36</v>
      </c>
    </row>
    <row r="57" s="14" customFormat="true" ht="8.25" hidden="false" customHeight="true" outlineLevel="0" collapsed="false">
      <c r="A57" s="17" t="n">
        <v>37</v>
      </c>
      <c r="B57" s="29"/>
      <c r="C57" s="30" t="n">
        <v>15429</v>
      </c>
      <c r="D57" s="13"/>
      <c r="E57" s="17" t="s">
        <v>132</v>
      </c>
      <c r="F57" s="29"/>
      <c r="G57" s="30" t="n">
        <f aca="false">'Exhibit B'!$BO57</f>
        <v>36209466</v>
      </c>
      <c r="H57" s="29"/>
      <c r="I57" s="33" t="n">
        <f aca="false">(G57/$C57)</f>
        <v>2346.84464320436</v>
      </c>
      <c r="J57" s="29"/>
      <c r="K57" s="33" t="n">
        <f aca="false">IF($AE57&lt;&gt;0,(G57/$AE57)*100,0)</f>
        <v>77.1328079107859</v>
      </c>
      <c r="L57" s="29"/>
      <c r="M57" s="30" t="n">
        <v>8962018</v>
      </c>
      <c r="N57" s="29"/>
      <c r="O57" s="33" t="n">
        <f aca="false">(M57/$C57)</f>
        <v>580.855402164755</v>
      </c>
      <c r="P57" s="29"/>
      <c r="Q57" s="33" t="n">
        <f aca="false">IF($AE57&lt;&gt;0,(M57/$AE57)*100,0)</f>
        <v>19.0907430915166</v>
      </c>
      <c r="R57" s="29"/>
      <c r="S57" s="30" t="n">
        <v>1764824</v>
      </c>
      <c r="T57" s="29"/>
      <c r="U57" s="33" t="n">
        <f aca="false">(S57/$C57)</f>
        <v>114.383563419535</v>
      </c>
      <c r="V57" s="29"/>
      <c r="W57" s="33" t="n">
        <f aca="false">IF($AE57&lt;&gt;0,(S57/$AE57)*100,0)</f>
        <v>3.75939900876596</v>
      </c>
      <c r="X57" s="29"/>
      <c r="Y57" s="30" t="n">
        <v>8004</v>
      </c>
      <c r="Z57" s="29"/>
      <c r="AA57" s="33" t="n">
        <f aca="false">(Y57/$C57)</f>
        <v>0.518763367684231</v>
      </c>
      <c r="AB57" s="29"/>
      <c r="AC57" s="33" t="n">
        <f aca="false">IF($AE57&lt;&gt;0,(Y57/$AE57)*100,0)</f>
        <v>0.0170499889315664</v>
      </c>
      <c r="AD57" s="29"/>
      <c r="AE57" s="30" t="n">
        <f aca="false">(G57+M57+S57+Y57)</f>
        <v>46944312</v>
      </c>
      <c r="AF57" s="35"/>
      <c r="AG57" s="29"/>
      <c r="AH57" s="30" t="n">
        <v>0</v>
      </c>
      <c r="AI57" s="29"/>
      <c r="AJ57" s="30" t="n">
        <v>0</v>
      </c>
      <c r="AK57" s="29"/>
      <c r="AL57" s="30" t="n">
        <f aca="false">(AE57+AH57+AJ57)</f>
        <v>46944312</v>
      </c>
      <c r="AM57" s="29"/>
      <c r="AN57" s="30" t="n">
        <v>38627516</v>
      </c>
      <c r="AO57" s="29"/>
      <c r="AP57" s="33" t="n">
        <f aca="false">(AN57/$C57)</f>
        <v>2503.56575280316</v>
      </c>
      <c r="AQ57" s="29"/>
      <c r="AR57" s="33" t="n">
        <f aca="false">IF($AP$60&lt;&gt;0,(AP57/$AP$60)*100,0)</f>
        <v>66.7985222209196</v>
      </c>
      <c r="AS57" s="29"/>
      <c r="AT57" s="30" t="n">
        <v>1207425</v>
      </c>
      <c r="AU57" s="29"/>
      <c r="AV57" s="30" t="n">
        <v>0</v>
      </c>
      <c r="AW57" s="29"/>
      <c r="AX57" s="30"/>
      <c r="AY57" s="29"/>
      <c r="AZ57" s="30" t="n">
        <v>0</v>
      </c>
      <c r="BA57" s="29"/>
      <c r="BB57" s="17" t="n">
        <v>37</v>
      </c>
    </row>
    <row r="58" s="14" customFormat="true" ht="8.25" hidden="false" customHeight="true" outlineLevel="0" collapsed="false">
      <c r="A58" s="28" t="n">
        <v>38</v>
      </c>
      <c r="B58" s="29"/>
      <c r="C58" s="38" t="n">
        <v>27531</v>
      </c>
      <c r="D58" s="13"/>
      <c r="E58" s="17" t="s">
        <v>133</v>
      </c>
      <c r="F58" s="29"/>
      <c r="G58" s="38" t="n">
        <f aca="false">'Exhibit B'!$BO58</f>
        <v>79096936</v>
      </c>
      <c r="H58" s="29"/>
      <c r="I58" s="33" t="n">
        <f aca="false">(G58/$C58)</f>
        <v>2873.01354836366</v>
      </c>
      <c r="J58" s="37"/>
      <c r="K58" s="33" t="n">
        <f aca="false">IF($AE58&lt;&gt;0,(G58/$AE58)*100,0)</f>
        <v>60.5205533886292</v>
      </c>
      <c r="L58" s="29"/>
      <c r="M58" s="38" t="n">
        <v>42559370</v>
      </c>
      <c r="N58" s="29"/>
      <c r="O58" s="33" t="n">
        <f aca="false">(M58/$C58)</f>
        <v>1545.87083651157</v>
      </c>
      <c r="P58" s="37"/>
      <c r="Q58" s="33" t="n">
        <f aca="false">IF($AE58&lt;&gt;0,(M58/$AE58)*100,0)</f>
        <v>32.5640505755043</v>
      </c>
      <c r="R58" s="29"/>
      <c r="S58" s="38" t="n">
        <v>7909798</v>
      </c>
      <c r="T58" s="29"/>
      <c r="U58" s="33" t="n">
        <f aca="false">(S58/$C58)</f>
        <v>287.305146925284</v>
      </c>
      <c r="V58" s="37"/>
      <c r="W58" s="33" t="n">
        <f aca="false">IF($AE58&lt;&gt;0,(S58/$AE58)*100,0)</f>
        <v>6.05213521990628</v>
      </c>
      <c r="X58" s="29"/>
      <c r="Y58" s="38" t="n">
        <v>1128233</v>
      </c>
      <c r="Z58" s="29"/>
      <c r="AA58" s="33" t="n">
        <f aca="false">(Y58/$C58)</f>
        <v>40.9804583923577</v>
      </c>
      <c r="AB58" s="37"/>
      <c r="AC58" s="33" t="n">
        <f aca="false">IF($AE58&lt;&gt;0,(Y58/$AE58)*100,0)</f>
        <v>0.86326081596022</v>
      </c>
      <c r="AD58" s="29"/>
      <c r="AE58" s="38" t="n">
        <f aca="false">(G58+M58+S58+Y58)</f>
        <v>130694337</v>
      </c>
      <c r="AF58" s="39"/>
      <c r="AG58" s="29"/>
      <c r="AH58" s="38" t="n">
        <v>51170</v>
      </c>
      <c r="AI58" s="29"/>
      <c r="AJ58" s="38" t="n">
        <v>1600000</v>
      </c>
      <c r="AK58" s="29"/>
      <c r="AL58" s="38" t="n">
        <f aca="false">(AE58+AH58+AJ58)</f>
        <v>132345507</v>
      </c>
      <c r="AM58" s="29"/>
      <c r="AN58" s="38" t="n">
        <v>118086468</v>
      </c>
      <c r="AO58" s="29"/>
      <c r="AP58" s="33" t="n">
        <f aca="false">(AN58/$C58)</f>
        <v>4289.21826304893</v>
      </c>
      <c r="AQ58" s="37"/>
      <c r="AR58" s="33" t="n">
        <f aca="false">IF($AP$60&lt;&gt;0,(AP58/$AP$60)*100,0)</f>
        <v>114.442147618391</v>
      </c>
      <c r="AS58" s="29"/>
      <c r="AT58" s="38" t="n">
        <v>603856</v>
      </c>
      <c r="AU58" s="29"/>
      <c r="AV58" s="38" t="n">
        <v>0</v>
      </c>
      <c r="AW58" s="29"/>
      <c r="AX58" s="38"/>
      <c r="AY58" s="29"/>
      <c r="AZ58" s="38" t="n">
        <v>0</v>
      </c>
      <c r="BA58" s="29"/>
      <c r="BB58" s="28" t="n">
        <v>38</v>
      </c>
    </row>
    <row r="59" s="14" customFormat="true" ht="8.25" hidden="false" customHeight="true" outlineLevel="0" collapsed="false">
      <c r="A59" s="29"/>
      <c r="B59" s="29"/>
      <c r="C59" s="29"/>
      <c r="D59" s="13"/>
      <c r="E59" s="17"/>
      <c r="F59" s="29"/>
      <c r="G59" s="29"/>
      <c r="H59" s="29"/>
      <c r="I59" s="37"/>
      <c r="J59" s="37"/>
      <c r="K59" s="37"/>
      <c r="L59" s="29"/>
      <c r="M59" s="29"/>
      <c r="N59" s="29"/>
      <c r="O59" s="37"/>
      <c r="P59" s="37"/>
      <c r="Q59" s="37"/>
      <c r="R59" s="29"/>
      <c r="S59" s="29"/>
      <c r="T59" s="29"/>
      <c r="U59" s="37"/>
      <c r="V59" s="37"/>
      <c r="W59" s="37"/>
      <c r="X59" s="29"/>
      <c r="Y59" s="29"/>
      <c r="Z59" s="29"/>
      <c r="AA59" s="37"/>
      <c r="AB59" s="37"/>
      <c r="AC59" s="37"/>
      <c r="AD59" s="29"/>
      <c r="AE59" s="29"/>
      <c r="AF59" s="35"/>
      <c r="AG59" s="29"/>
      <c r="AH59" s="29"/>
      <c r="AI59" s="29"/>
      <c r="AJ59" s="29"/>
      <c r="AK59" s="29"/>
      <c r="AL59" s="29"/>
      <c r="AM59" s="29"/>
      <c r="AN59" s="29"/>
      <c r="AO59" s="29"/>
      <c r="AP59" s="37"/>
      <c r="AQ59" s="37"/>
      <c r="AR59" s="37"/>
      <c r="AS59" s="29"/>
      <c r="AT59" s="29"/>
      <c r="AU59" s="29"/>
      <c r="AV59" s="29"/>
      <c r="AW59" s="29"/>
      <c r="AX59" s="29"/>
      <c r="AY59" s="29"/>
      <c r="AZ59" s="29"/>
      <c r="BA59" s="29"/>
      <c r="BB59" s="29"/>
    </row>
    <row r="60" s="14" customFormat="true" ht="8.25" hidden="false" customHeight="true" outlineLevel="0" collapsed="false">
      <c r="A60" s="28" t="n">
        <f aca="false">A58</f>
        <v>38</v>
      </c>
      <c r="B60" s="29"/>
      <c r="C60" s="38" t="n">
        <f aca="false">SUM(C14:C58)</f>
        <v>2569933</v>
      </c>
      <c r="D60" s="13"/>
      <c r="E60" s="27" t="s">
        <v>75</v>
      </c>
      <c r="F60" s="29"/>
      <c r="G60" s="40" t="n">
        <f aca="false">SUM(G14:G58)</f>
        <v>6373126685</v>
      </c>
      <c r="H60" s="29"/>
      <c r="I60" s="32" t="n">
        <f aca="false">(G60/$C60)</f>
        <v>2479.88048131994</v>
      </c>
      <c r="J60" s="37"/>
      <c r="K60" s="33" t="n">
        <f aca="false">IF($AE60&lt;&gt;0,(G60/$AE60)*100,0)</f>
        <v>59.2798041445366</v>
      </c>
      <c r="L60" s="29"/>
      <c r="M60" s="40" t="n">
        <f aca="false">SUM(M14:M58)</f>
        <v>3507565587</v>
      </c>
      <c r="N60" s="29"/>
      <c r="O60" s="32" t="n">
        <f aca="false">(M60/$C60)</f>
        <v>1364.84709406821</v>
      </c>
      <c r="P60" s="37"/>
      <c r="Q60" s="33" t="n">
        <f aca="false">IF($AE60&lt;&gt;0,(M60/$AE60)*100,0)</f>
        <v>32.6257128248937</v>
      </c>
      <c r="R60" s="29"/>
      <c r="S60" s="40" t="n">
        <f aca="false">SUM(S14:S58)</f>
        <v>681350843</v>
      </c>
      <c r="T60" s="29"/>
      <c r="U60" s="32" t="n">
        <f aca="false">(S60/$C60)</f>
        <v>265.123971325322</v>
      </c>
      <c r="V60" s="37"/>
      <c r="W60" s="33" t="n">
        <f aca="false">IF($AE60&lt;&gt;0,(S60/$AE60)*100,0)</f>
        <v>6.3376026435845</v>
      </c>
      <c r="X60" s="29"/>
      <c r="Y60" s="40" t="n">
        <f aca="false">SUM(Y14:Y58)</f>
        <v>188880875</v>
      </c>
      <c r="Z60" s="29"/>
      <c r="AA60" s="32" t="n">
        <f aca="false">(Y60/$C60)</f>
        <v>73.4964199455784</v>
      </c>
      <c r="AB60" s="37"/>
      <c r="AC60" s="33" t="n">
        <f aca="false">IF($AE60&lt;&gt;0,(Y60/$AE60)*100,0)</f>
        <v>1.75688038698523</v>
      </c>
      <c r="AD60" s="29"/>
      <c r="AE60" s="40" t="n">
        <f aca="false">(G60+M60+S60+Y60)</f>
        <v>10750923990</v>
      </c>
      <c r="AF60" s="39"/>
      <c r="AG60" s="29"/>
      <c r="AH60" s="40" t="n">
        <f aca="false">SUM(AH14:AH58)</f>
        <v>15041010</v>
      </c>
      <c r="AI60" s="29"/>
      <c r="AJ60" s="40" t="n">
        <f aca="false">SUM(AJ14:AJ58)</f>
        <v>142275633</v>
      </c>
      <c r="AK60" s="29"/>
      <c r="AL60" s="40" t="n">
        <f aca="false">(AE60+AH60+AJ60)</f>
        <v>10908240633</v>
      </c>
      <c r="AM60" s="29"/>
      <c r="AN60" s="40" t="n">
        <f aca="false">SUM(AN14:AN58)</f>
        <v>9631943989</v>
      </c>
      <c r="AO60" s="29"/>
      <c r="AP60" s="32" t="n">
        <f aca="false">(AN60/$C60)</f>
        <v>3747.93583684866</v>
      </c>
      <c r="AQ60" s="37"/>
      <c r="AR60" s="33" t="n">
        <f aca="false">IF($AP$60&lt;&gt;0,(AP60/$AP$60)*100,0)</f>
        <v>100</v>
      </c>
      <c r="AS60" s="29"/>
      <c r="AT60" s="40" t="n">
        <f aca="false">SUM(AT14:AT58)</f>
        <v>237979441</v>
      </c>
      <c r="AU60" s="29"/>
      <c r="AV60" s="40" t="n">
        <f aca="false">SUM(AV14:AV58)</f>
        <v>680955193</v>
      </c>
      <c r="AW60" s="29"/>
      <c r="AX60" s="40"/>
      <c r="AY60" s="29"/>
      <c r="AZ60" s="40" t="n">
        <f aca="false">SUM(AZ14:AZ58)</f>
        <v>27188137</v>
      </c>
      <c r="BA60" s="29"/>
      <c r="BB60" s="28" t="n">
        <f aca="false">BB58</f>
        <v>38</v>
      </c>
    </row>
    <row r="61" s="14" customFormat="true" ht="8.25" hidden="false" customHeight="true" outlineLevel="0" collapsed="false">
      <c r="A61" s="29"/>
      <c r="B61" s="29"/>
      <c r="C61" s="29"/>
      <c r="D61" s="13"/>
      <c r="E61" s="17"/>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row>
    <row r="62" s="14" customFormat="true" ht="8.25" hidden="false" customHeight="true" outlineLevel="0" collapsed="false">
      <c r="A62" s="29"/>
      <c r="B62" s="29"/>
      <c r="C62" s="13"/>
      <c r="D62" s="13"/>
      <c r="E62" s="13"/>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row>
    <row r="63" s="14" customFormat="true" ht="36.75" hidden="false" customHeight="true" outlineLevel="0" collapsed="false">
      <c r="A63" s="29"/>
      <c r="B63" s="29"/>
      <c r="C63" s="41" t="s">
        <v>134</v>
      </c>
      <c r="D63" s="13"/>
      <c r="E63" s="42" t="s">
        <v>135</v>
      </c>
      <c r="F63" s="42"/>
      <c r="G63" s="42"/>
      <c r="H63" s="42"/>
      <c r="I63" s="42"/>
      <c r="J63" s="42"/>
      <c r="K63" s="42"/>
      <c r="L63" s="42"/>
      <c r="M63" s="42"/>
      <c r="N63" s="42"/>
      <c r="O63" s="42"/>
      <c r="P63" s="42"/>
      <c r="Q63" s="42"/>
      <c r="R63" s="42"/>
      <c r="S63" s="42"/>
      <c r="T63" s="42"/>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row>
    <row r="64" s="14" customFormat="true" ht="11.25" hidden="false" customHeight="false" outlineLevel="0" collapsed="false">
      <c r="A64" s="29"/>
      <c r="B64" s="29"/>
      <c r="C64" s="29"/>
      <c r="D64" s="13"/>
      <c r="E64" s="42"/>
      <c r="F64" s="42"/>
      <c r="G64" s="42"/>
      <c r="H64" s="42"/>
      <c r="I64" s="42"/>
      <c r="J64" s="42"/>
      <c r="K64" s="42"/>
      <c r="L64" s="42"/>
      <c r="M64" s="42"/>
      <c r="N64" s="42"/>
      <c r="O64" s="42"/>
      <c r="P64" s="42"/>
      <c r="Q64" s="42"/>
      <c r="R64" s="42"/>
      <c r="S64" s="42"/>
      <c r="T64" s="42"/>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row>
    <row r="65" customFormat="false" ht="11.25" hidden="false" customHeight="false" outlineLevel="0" collapsed="false">
      <c r="A65" s="29"/>
      <c r="B65" s="29"/>
      <c r="C65" s="29"/>
      <c r="E65" s="17"/>
      <c r="F65" s="17"/>
      <c r="G65" s="17"/>
      <c r="H65" s="17"/>
      <c r="I65" s="17"/>
      <c r="J65" s="17"/>
      <c r="K65" s="17"/>
      <c r="L65" s="17"/>
      <c r="M65" s="17"/>
      <c r="N65" s="17"/>
      <c r="O65" s="17"/>
      <c r="P65" s="17"/>
      <c r="Q65" s="17"/>
      <c r="R65" s="17"/>
      <c r="S65" s="17"/>
      <c r="T65" s="17"/>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row>
    <row r="66" customFormat="false" ht="11.25" hidden="false" customHeight="false" outlineLevel="0" collapsed="false">
      <c r="A66" s="29"/>
      <c r="B66" s="29"/>
      <c r="C66" s="29"/>
      <c r="E66" s="43"/>
      <c r="F66" s="17"/>
      <c r="G66" s="17"/>
      <c r="H66" s="17"/>
      <c r="I66" s="17"/>
      <c r="J66" s="17"/>
      <c r="K66" s="17"/>
      <c r="L66" s="17"/>
      <c r="M66" s="17"/>
      <c r="N66" s="17"/>
      <c r="O66" s="17"/>
      <c r="P66" s="17"/>
      <c r="Q66" s="17"/>
      <c r="R66" s="17"/>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row>
    <row r="67" customFormat="false" ht="8.25" hidden="false" customHeight="true" outlineLevel="0" collapsed="false">
      <c r="A67" s="29"/>
      <c r="B67" s="29"/>
      <c r="C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row>
    <row r="68" customFormat="false" ht="8.25" hidden="false" customHeight="true" outlineLevel="0" collapsed="false">
      <c r="A68" s="29"/>
      <c r="B68" s="29"/>
      <c r="C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row>
    <row r="69" customFormat="false" ht="8.25" hidden="false" customHeight="true" outlineLevel="0" collapsed="false">
      <c r="A69" s="29"/>
      <c r="B69" s="29"/>
      <c r="C69" s="29"/>
      <c r="E69" s="17"/>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row>
    <row r="70" customFormat="false" ht="8.25" hidden="false" customHeight="true" outlineLevel="0" collapsed="false">
      <c r="A70" s="29"/>
      <c r="B70" s="29"/>
      <c r="C70" s="29"/>
      <c r="E70" s="17"/>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row>
    <row r="71" customFormat="false" ht="8.25" hidden="false" customHeight="true" outlineLevel="0" collapsed="false">
      <c r="A71" s="29"/>
      <c r="B71" s="29"/>
      <c r="C71" s="29"/>
      <c r="E71" s="17"/>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row>
    <row r="72" customFormat="false" ht="8.25" hidden="false" customHeight="true" outlineLevel="0" collapsed="false">
      <c r="A72" s="29"/>
      <c r="B72" s="29"/>
      <c r="C72" s="29"/>
      <c r="E72" s="17"/>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row>
    <row r="73" customFormat="false" ht="8.25" hidden="false" customHeight="true" outlineLevel="0" collapsed="false">
      <c r="A73" s="29"/>
      <c r="B73" s="29"/>
      <c r="C73" s="29"/>
      <c r="E73" s="17"/>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row>
    <row r="74" customFormat="false" ht="3" hidden="false" customHeight="true" outlineLevel="0" collapsed="false">
      <c r="A74" s="29"/>
      <c r="B74" s="29"/>
      <c r="C74" s="29"/>
      <c r="E74" s="17"/>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row>
    <row r="75" customFormat="false" ht="12.75" hidden="false" customHeight="true" outlineLevel="0" collapsed="false">
      <c r="A75" s="23" t="n">
        <v>2</v>
      </c>
      <c r="B75" s="29"/>
      <c r="C75" s="29"/>
      <c r="E75" s="17"/>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18" t="n">
        <v>3</v>
      </c>
    </row>
    <row r="76" s="20" customFormat="true" ht="10.5" hidden="false" customHeight="true" outlineLevel="0" collapsed="false">
      <c r="A76" s="15"/>
      <c r="B76" s="15"/>
      <c r="C76" s="15"/>
      <c r="D76" s="13"/>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8" t="s">
        <v>52</v>
      </c>
      <c r="AF76" s="15"/>
      <c r="AG76" s="15"/>
      <c r="AH76" s="15" t="s">
        <v>53</v>
      </c>
      <c r="AI76" s="15"/>
      <c r="AJ76" s="15"/>
      <c r="AK76" s="15"/>
      <c r="AL76" s="15"/>
      <c r="AM76" s="15"/>
      <c r="AN76" s="15"/>
      <c r="AO76" s="15"/>
      <c r="AP76" s="15"/>
      <c r="AQ76" s="15"/>
      <c r="AR76" s="15"/>
      <c r="AS76" s="15"/>
      <c r="AT76" s="15"/>
      <c r="AU76" s="15"/>
      <c r="AV76" s="15"/>
      <c r="AW76" s="15"/>
      <c r="AX76" s="15"/>
      <c r="AY76" s="15"/>
      <c r="AZ76" s="15"/>
      <c r="BA76" s="15"/>
      <c r="BB76" s="18" t="s">
        <v>54</v>
      </c>
      <c r="BC76" s="19"/>
    </row>
    <row r="77" s="20" customFormat="true" ht="10.5" hidden="false" customHeight="true" outlineLevel="0" collapsed="false">
      <c r="A77" s="21"/>
      <c r="B77" s="15"/>
      <c r="C77" s="15"/>
      <c r="D77" s="13"/>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8" t="s">
        <v>55</v>
      </c>
      <c r="AF77" s="15"/>
      <c r="AG77" s="15"/>
      <c r="AH77" s="15" t="s">
        <v>56</v>
      </c>
      <c r="AI77" s="15"/>
      <c r="AJ77" s="15"/>
      <c r="AK77" s="15"/>
      <c r="AL77" s="15"/>
      <c r="AM77" s="15"/>
      <c r="AN77" s="15"/>
      <c r="AO77" s="15"/>
      <c r="AP77" s="15"/>
      <c r="AQ77" s="15"/>
      <c r="AR77" s="15"/>
      <c r="AS77" s="15"/>
      <c r="AT77" s="15"/>
      <c r="AU77" s="15"/>
      <c r="AV77" s="15"/>
      <c r="AW77" s="15"/>
      <c r="AX77" s="15"/>
      <c r="AY77" s="15"/>
      <c r="AZ77" s="15"/>
      <c r="BA77" s="15"/>
      <c r="BB77" s="18" t="s">
        <v>136</v>
      </c>
      <c r="BC77" s="19"/>
    </row>
    <row r="78" s="20" customFormat="true" ht="10.5" hidden="false" customHeight="true" outlineLevel="0" collapsed="false">
      <c r="A78" s="22"/>
      <c r="B78" s="15"/>
      <c r="C78" s="15"/>
      <c r="D78" s="13"/>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8" t="s">
        <v>58</v>
      </c>
      <c r="AF78" s="15"/>
      <c r="AG78" s="15"/>
      <c r="AH78" s="23" t="s">
        <v>59</v>
      </c>
      <c r="AI78" s="15"/>
      <c r="AJ78" s="15"/>
      <c r="AK78" s="15"/>
      <c r="AL78" s="15"/>
      <c r="AM78" s="15"/>
      <c r="AN78" s="15"/>
      <c r="AO78" s="15"/>
      <c r="AP78" s="15"/>
      <c r="AQ78" s="15"/>
      <c r="AR78" s="15"/>
      <c r="AS78" s="15"/>
      <c r="AT78" s="15"/>
      <c r="AU78" s="15"/>
      <c r="AV78" s="15"/>
      <c r="AW78" s="15"/>
      <c r="AX78" s="15"/>
      <c r="AY78" s="15"/>
      <c r="AZ78" s="15"/>
      <c r="BA78" s="15"/>
      <c r="BB78" s="15"/>
      <c r="BC78" s="19"/>
    </row>
    <row r="79" customFormat="false" ht="6.75" hidden="false" customHeight="true" outlineLevel="0" collapsed="false">
      <c r="A79" s="17"/>
      <c r="B79" s="17"/>
      <c r="C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row>
    <row r="80" customFormat="false" ht="9" hidden="false" customHeight="true" outlineLevel="0" collapsed="false">
      <c r="A80" s="17"/>
      <c r="B80" s="17"/>
      <c r="C80" s="17"/>
      <c r="E80" s="17"/>
      <c r="F80" s="17"/>
      <c r="G80" s="24" t="s">
        <v>60</v>
      </c>
      <c r="H80" s="24"/>
      <c r="I80" s="24"/>
      <c r="J80" s="24"/>
      <c r="K80" s="24"/>
      <c r="L80" s="24"/>
      <c r="M80" s="24"/>
      <c r="N80" s="24"/>
      <c r="O80" s="24"/>
      <c r="P80" s="24"/>
      <c r="Q80" s="24"/>
      <c r="R80" s="24"/>
      <c r="S80" s="24"/>
      <c r="T80" s="24"/>
      <c r="U80" s="24"/>
      <c r="V80" s="24"/>
      <c r="W80" s="24"/>
      <c r="X80" s="24"/>
      <c r="Y80" s="24"/>
      <c r="Z80" s="24"/>
      <c r="AA80" s="24"/>
      <c r="AB80" s="24"/>
      <c r="AC80" s="24"/>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row>
    <row r="81" customFormat="false" ht="9" hidden="false" customHeight="true" outlineLevel="0" collapsed="false">
      <c r="A81" s="17"/>
      <c r="B81" s="17"/>
      <c r="C81" s="17"/>
      <c r="E81" s="17"/>
      <c r="F81" s="17"/>
      <c r="G81" s="25" t="s">
        <v>17</v>
      </c>
      <c r="H81" s="25"/>
      <c r="I81" s="25"/>
      <c r="J81" s="25"/>
      <c r="K81" s="25"/>
      <c r="L81" s="17"/>
      <c r="M81" s="25" t="s">
        <v>61</v>
      </c>
      <c r="N81" s="25"/>
      <c r="O81" s="25"/>
      <c r="P81" s="25"/>
      <c r="Q81" s="25"/>
      <c r="R81" s="17"/>
      <c r="S81" s="25" t="s">
        <v>62</v>
      </c>
      <c r="T81" s="25"/>
      <c r="U81" s="25"/>
      <c r="V81" s="25"/>
      <c r="W81" s="25"/>
      <c r="X81" s="25"/>
      <c r="Y81" s="25"/>
      <c r="Z81" s="25"/>
      <c r="AA81" s="25"/>
      <c r="AB81" s="25"/>
      <c r="AC81" s="25"/>
      <c r="AD81" s="17"/>
      <c r="AE81" s="17"/>
      <c r="AF81" s="17"/>
      <c r="AG81" s="17"/>
      <c r="AH81" s="17"/>
      <c r="AI81" s="17"/>
      <c r="AJ81" s="17"/>
      <c r="AK81" s="17"/>
      <c r="AL81" s="17"/>
      <c r="AM81" s="17"/>
      <c r="AN81" s="24" t="s">
        <v>63</v>
      </c>
      <c r="AO81" s="24"/>
      <c r="AP81" s="24"/>
      <c r="AQ81" s="24"/>
      <c r="AR81" s="24"/>
      <c r="AS81" s="24"/>
      <c r="AT81" s="24"/>
      <c r="AU81" s="24"/>
      <c r="AV81" s="24"/>
      <c r="AW81" s="24"/>
      <c r="AX81" s="24"/>
      <c r="AY81" s="24"/>
      <c r="AZ81" s="24"/>
      <c r="BA81" s="17"/>
      <c r="BB81" s="17"/>
    </row>
    <row r="82" customFormat="false" ht="9" hidden="false" customHeight="true" outlineLevel="0" collapsed="false">
      <c r="A82" s="17"/>
      <c r="B82" s="17"/>
      <c r="C82" s="17"/>
      <c r="E82" s="17"/>
      <c r="F82" s="17"/>
      <c r="G82" s="24" t="s">
        <v>64</v>
      </c>
      <c r="H82" s="24"/>
      <c r="I82" s="24"/>
      <c r="J82" s="24"/>
      <c r="K82" s="24"/>
      <c r="L82" s="17"/>
      <c r="M82" s="24" t="s">
        <v>65</v>
      </c>
      <c r="N82" s="24"/>
      <c r="O82" s="24"/>
      <c r="P82" s="24"/>
      <c r="Q82" s="24"/>
      <c r="R82" s="17"/>
      <c r="S82" s="24" t="s">
        <v>65</v>
      </c>
      <c r="T82" s="24"/>
      <c r="U82" s="24"/>
      <c r="V82" s="24"/>
      <c r="W82" s="24"/>
      <c r="X82" s="24"/>
      <c r="Y82" s="24"/>
      <c r="Z82" s="24"/>
      <c r="AA82" s="24"/>
      <c r="AB82" s="24"/>
      <c r="AC82" s="24"/>
      <c r="AD82" s="17"/>
      <c r="AE82" s="17"/>
      <c r="AF82" s="17"/>
      <c r="AG82" s="17"/>
      <c r="AH82" s="17"/>
      <c r="AI82" s="17"/>
      <c r="AJ82" s="17"/>
      <c r="AK82" s="17"/>
      <c r="AL82" s="17"/>
      <c r="AM82" s="17"/>
      <c r="AN82" s="25" t="s">
        <v>66</v>
      </c>
      <c r="AO82" s="25"/>
      <c r="AP82" s="25"/>
      <c r="AQ82" s="25"/>
      <c r="AR82" s="25"/>
      <c r="AS82" s="17"/>
      <c r="AT82" s="26"/>
      <c r="AU82" s="26"/>
      <c r="AV82" s="26"/>
      <c r="AW82" s="26"/>
      <c r="AX82" s="26"/>
      <c r="AY82" s="26"/>
      <c r="AZ82" s="26"/>
      <c r="BA82" s="17"/>
      <c r="BB82" s="17"/>
    </row>
    <row r="83" customFormat="false" ht="7.5" hidden="false" customHeight="true" outlineLevel="0" collapsed="false">
      <c r="A83" s="17"/>
      <c r="B83" s="17"/>
      <c r="C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24" t="s">
        <v>67</v>
      </c>
      <c r="AO83" s="24"/>
      <c r="AP83" s="24"/>
      <c r="AQ83" s="24"/>
      <c r="AR83" s="24"/>
      <c r="AS83" s="17"/>
      <c r="AT83" s="24" t="s">
        <v>68</v>
      </c>
      <c r="AU83" s="24"/>
      <c r="AV83" s="24"/>
      <c r="AW83" s="24"/>
      <c r="AX83" s="24"/>
      <c r="AY83" s="24"/>
      <c r="AZ83" s="24"/>
      <c r="BA83" s="17"/>
      <c r="BB83" s="17"/>
    </row>
    <row r="84" customFormat="false" ht="9" hidden="false" customHeight="true" outlineLevel="0" collapsed="false">
      <c r="A84" s="17"/>
      <c r="B84" s="17"/>
      <c r="C84" s="17"/>
      <c r="E84" s="17"/>
      <c r="F84" s="17"/>
      <c r="G84" s="17"/>
      <c r="H84" s="17"/>
      <c r="I84" s="17"/>
      <c r="J84" s="17"/>
      <c r="K84" s="27"/>
      <c r="L84" s="17"/>
      <c r="M84" s="17"/>
      <c r="N84" s="17"/>
      <c r="O84" s="17"/>
      <c r="P84" s="17"/>
      <c r="Q84" s="27"/>
      <c r="R84" s="17"/>
      <c r="S84" s="24" t="s">
        <v>69</v>
      </c>
      <c r="T84" s="24"/>
      <c r="U84" s="24"/>
      <c r="V84" s="24"/>
      <c r="W84" s="24"/>
      <c r="X84" s="17"/>
      <c r="Y84" s="24" t="s">
        <v>70</v>
      </c>
      <c r="Z84" s="24"/>
      <c r="AA84" s="24"/>
      <c r="AB84" s="24"/>
      <c r="AC84" s="24"/>
      <c r="AD84" s="17"/>
      <c r="AE84" s="17"/>
      <c r="AF84" s="17"/>
      <c r="AG84" s="17"/>
      <c r="AH84" s="17"/>
      <c r="AI84" s="17"/>
      <c r="AJ84" s="27"/>
      <c r="AK84" s="17"/>
      <c r="AL84" s="17"/>
      <c r="AM84" s="17"/>
      <c r="AN84" s="17"/>
      <c r="AO84" s="17"/>
      <c r="AP84" s="17"/>
      <c r="AQ84" s="17"/>
      <c r="AR84" s="27"/>
      <c r="AS84" s="17"/>
      <c r="AT84" s="27" t="s">
        <v>71</v>
      </c>
      <c r="AU84" s="17"/>
      <c r="AV84" s="27" t="s">
        <v>71</v>
      </c>
      <c r="AW84" s="17"/>
      <c r="AX84" s="27"/>
      <c r="AY84" s="17"/>
      <c r="AZ84" s="17"/>
      <c r="BA84" s="17"/>
      <c r="BB84" s="17"/>
    </row>
    <row r="85" customFormat="false" ht="9" hidden="false" customHeight="true" outlineLevel="0" collapsed="false">
      <c r="A85" s="17"/>
      <c r="B85" s="17"/>
      <c r="C85" s="27" t="s">
        <v>72</v>
      </c>
      <c r="E85" s="17"/>
      <c r="F85" s="17"/>
      <c r="G85" s="17"/>
      <c r="H85" s="17"/>
      <c r="I85" s="27" t="s">
        <v>73</v>
      </c>
      <c r="J85" s="17"/>
      <c r="K85" s="27" t="s">
        <v>74</v>
      </c>
      <c r="L85" s="17"/>
      <c r="M85" s="17"/>
      <c r="N85" s="17"/>
      <c r="O85" s="27" t="s">
        <v>73</v>
      </c>
      <c r="P85" s="17"/>
      <c r="Q85" s="27" t="s">
        <v>74</v>
      </c>
      <c r="R85" s="17"/>
      <c r="S85" s="17"/>
      <c r="T85" s="17"/>
      <c r="U85" s="27" t="s">
        <v>73</v>
      </c>
      <c r="V85" s="17"/>
      <c r="W85" s="27" t="s">
        <v>74</v>
      </c>
      <c r="X85" s="17"/>
      <c r="Y85" s="17"/>
      <c r="Z85" s="17"/>
      <c r="AA85" s="27" t="s">
        <v>73</v>
      </c>
      <c r="AB85" s="17"/>
      <c r="AC85" s="27" t="s">
        <v>74</v>
      </c>
      <c r="AD85" s="17"/>
      <c r="AE85" s="27" t="s">
        <v>75</v>
      </c>
      <c r="AF85" s="27"/>
      <c r="AG85" s="17"/>
      <c r="AH85" s="27" t="s">
        <v>76</v>
      </c>
      <c r="AI85" s="17"/>
      <c r="AJ85" s="27" t="s">
        <v>77</v>
      </c>
      <c r="AK85" s="17"/>
      <c r="AL85" s="27" t="s">
        <v>78</v>
      </c>
      <c r="AM85" s="17"/>
      <c r="AN85" s="17"/>
      <c r="AO85" s="17"/>
      <c r="AP85" s="27" t="s">
        <v>73</v>
      </c>
      <c r="AQ85" s="17"/>
      <c r="AR85" s="27" t="s">
        <v>74</v>
      </c>
      <c r="AS85" s="17"/>
      <c r="AT85" s="27" t="s">
        <v>79</v>
      </c>
      <c r="AU85" s="17"/>
      <c r="AV85" s="27" t="s">
        <v>79</v>
      </c>
      <c r="AW85" s="17"/>
      <c r="AX85" s="27"/>
      <c r="AY85" s="17"/>
      <c r="AZ85" s="27" t="s">
        <v>80</v>
      </c>
      <c r="BA85" s="17"/>
      <c r="BB85" s="17"/>
    </row>
    <row r="86" customFormat="false" ht="9" hidden="false" customHeight="true" outlineLevel="0" collapsed="false">
      <c r="A86" s="24" t="s">
        <v>81</v>
      </c>
      <c r="B86" s="17"/>
      <c r="C86" s="24" t="s">
        <v>82</v>
      </c>
      <c r="E86" s="24" t="s">
        <v>83</v>
      </c>
      <c r="F86" s="17"/>
      <c r="G86" s="24" t="s">
        <v>84</v>
      </c>
      <c r="H86" s="17"/>
      <c r="I86" s="24" t="s">
        <v>85</v>
      </c>
      <c r="J86" s="17"/>
      <c r="K86" s="24" t="s">
        <v>86</v>
      </c>
      <c r="L86" s="17"/>
      <c r="M86" s="24" t="s">
        <v>84</v>
      </c>
      <c r="N86" s="17"/>
      <c r="O86" s="24" t="s">
        <v>85</v>
      </c>
      <c r="P86" s="17"/>
      <c r="Q86" s="24" t="s">
        <v>86</v>
      </c>
      <c r="R86" s="17"/>
      <c r="S86" s="24" t="s">
        <v>84</v>
      </c>
      <c r="T86" s="17"/>
      <c r="U86" s="24" t="s">
        <v>85</v>
      </c>
      <c r="V86" s="17"/>
      <c r="W86" s="24" t="s">
        <v>86</v>
      </c>
      <c r="X86" s="17"/>
      <c r="Y86" s="24" t="s">
        <v>84</v>
      </c>
      <c r="Z86" s="17"/>
      <c r="AA86" s="24" t="s">
        <v>85</v>
      </c>
      <c r="AB86" s="17"/>
      <c r="AC86" s="24" t="s">
        <v>86</v>
      </c>
      <c r="AD86" s="17"/>
      <c r="AE86" s="24" t="s">
        <v>60</v>
      </c>
      <c r="AF86" s="25"/>
      <c r="AG86" s="17"/>
      <c r="AH86" s="24" t="s">
        <v>87</v>
      </c>
      <c r="AI86" s="17"/>
      <c r="AJ86" s="24" t="s">
        <v>88</v>
      </c>
      <c r="AK86" s="17"/>
      <c r="AL86" s="24" t="s">
        <v>89</v>
      </c>
      <c r="AM86" s="17"/>
      <c r="AN86" s="24" t="s">
        <v>84</v>
      </c>
      <c r="AO86" s="17"/>
      <c r="AP86" s="24" t="s">
        <v>85</v>
      </c>
      <c r="AQ86" s="17"/>
      <c r="AR86" s="24" t="s">
        <v>90</v>
      </c>
      <c r="AS86" s="17"/>
      <c r="AT86" s="24" t="s">
        <v>91</v>
      </c>
      <c r="AU86" s="17"/>
      <c r="AV86" s="24" t="s">
        <v>92</v>
      </c>
      <c r="AW86" s="17"/>
      <c r="AX86" s="24"/>
      <c r="AY86" s="17"/>
      <c r="AZ86" s="24" t="s">
        <v>93</v>
      </c>
      <c r="BA86" s="17"/>
      <c r="BB86" s="28" t="s">
        <v>81</v>
      </c>
    </row>
    <row r="88" customFormat="false" ht="8.25" hidden="false" customHeight="true" outlineLevel="0" collapsed="false">
      <c r="A88" s="17"/>
      <c r="B88" s="17"/>
      <c r="C88" s="17"/>
      <c r="D88" s="44" t="s">
        <v>137</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row>
    <row r="89" customFormat="false" ht="8.25" hidden="false" customHeight="true" outlineLevel="0" collapsed="false">
      <c r="A89" s="17" t="n">
        <v>1</v>
      </c>
      <c r="B89" s="29"/>
      <c r="C89" s="30" t="n">
        <v>33330</v>
      </c>
      <c r="D89" s="13" t="s">
        <v>96</v>
      </c>
      <c r="E89" s="17" t="s">
        <v>138</v>
      </c>
      <c r="F89" s="29"/>
      <c r="G89" s="31" t="n">
        <f aca="false">'Exhibit B'!$BO89</f>
        <v>52260603</v>
      </c>
      <c r="H89" s="29"/>
      <c r="I89" s="32" t="n">
        <f aca="false">(G89/$C89)</f>
        <v>1567.97488748875</v>
      </c>
      <c r="J89" s="29"/>
      <c r="K89" s="33" t="n">
        <f aca="false">IF($AE89&lt;&gt;0,(G89/$AE89)*100,0)</f>
        <v>48.8059030217351</v>
      </c>
      <c r="L89" s="29"/>
      <c r="M89" s="31" t="n">
        <v>45028257</v>
      </c>
      <c r="N89" s="29"/>
      <c r="O89" s="32" t="n">
        <f aca="false">(M89/$C89)</f>
        <v>1350.98280828083</v>
      </c>
      <c r="P89" s="29"/>
      <c r="Q89" s="33" t="n">
        <f aca="false">IF($AE89&lt;&gt;0,(M89/$AE89)*100,0)</f>
        <v>42.0516530278031</v>
      </c>
      <c r="R89" s="29"/>
      <c r="S89" s="31" t="n">
        <v>9506042</v>
      </c>
      <c r="T89" s="29"/>
      <c r="U89" s="32" t="n">
        <f aca="false">(S89/$C89)</f>
        <v>285.209780978098</v>
      </c>
      <c r="V89" s="29"/>
      <c r="W89" s="33" t="n">
        <f aca="false">IF($AE89&lt;&gt;0,(S89/$AE89)*100,0)</f>
        <v>8.87764276222646</v>
      </c>
      <c r="X89" s="29"/>
      <c r="Y89" s="31" t="n">
        <v>283545</v>
      </c>
      <c r="Z89" s="29"/>
      <c r="AA89" s="32" t="n">
        <f aca="false">(Y89/$C89)</f>
        <v>8.50720072007201</v>
      </c>
      <c r="AB89" s="29"/>
      <c r="AC89" s="33" t="n">
        <f aca="false">IF($AE89&lt;&gt;0,(Y89/$AE89)*100,0)</f>
        <v>0.264801188235388</v>
      </c>
      <c r="AD89" s="29"/>
      <c r="AE89" s="31" t="n">
        <f aca="false">(G89+M89+S89+Y89)</f>
        <v>107078447</v>
      </c>
      <c r="AF89" s="34"/>
      <c r="AG89" s="29"/>
      <c r="AH89" s="31" t="n">
        <v>141192</v>
      </c>
      <c r="AI89" s="29"/>
      <c r="AJ89" s="31" t="n">
        <v>0</v>
      </c>
      <c r="AK89" s="29"/>
      <c r="AL89" s="31" t="n">
        <f aca="false">(AE89+AH89+AJ89)</f>
        <v>107219639</v>
      </c>
      <c r="AM89" s="29"/>
      <c r="AN89" s="31" t="n">
        <v>103882746</v>
      </c>
      <c r="AO89" s="29"/>
      <c r="AP89" s="32" t="n">
        <f aca="false">(AN89/$C89)</f>
        <v>3116.79405940594</v>
      </c>
      <c r="AQ89" s="29"/>
      <c r="AR89" s="33" t="n">
        <f aca="false">IF($AP$219&lt;&gt;0,(AP89/$AP$219)*100,0)</f>
        <v>93.8301083657824</v>
      </c>
      <c r="AS89" s="29"/>
      <c r="AT89" s="31" t="n">
        <v>2032836</v>
      </c>
      <c r="AU89" s="29"/>
      <c r="AV89" s="31" t="n">
        <v>5000091</v>
      </c>
      <c r="AW89" s="29"/>
      <c r="AX89" s="31"/>
      <c r="AY89" s="29"/>
      <c r="AZ89" s="31" t="n">
        <v>193732</v>
      </c>
      <c r="BA89" s="29"/>
      <c r="BB89" s="17" t="n">
        <v>1</v>
      </c>
    </row>
    <row r="90" customFormat="false" ht="8.25" hidden="false" customHeight="true" outlineLevel="0" collapsed="false">
      <c r="A90" s="17" t="n">
        <v>2</v>
      </c>
      <c r="B90" s="29"/>
      <c r="C90" s="30" t="n">
        <v>105715</v>
      </c>
      <c r="E90" s="17" t="s">
        <v>139</v>
      </c>
      <c r="F90" s="29"/>
      <c r="G90" s="30" t="n">
        <f aca="false">'Exhibit B'!$BO90</f>
        <v>256139488</v>
      </c>
      <c r="H90" s="29"/>
      <c r="I90" s="33" t="n">
        <f aca="false">(G90/$C90)</f>
        <v>2422.92473158965</v>
      </c>
      <c r="J90" s="29"/>
      <c r="K90" s="33" t="n">
        <f aca="false">IF($AE90&lt;&gt;0,(G90/$AE90)*100,0)</f>
        <v>69.597659079389</v>
      </c>
      <c r="L90" s="29"/>
      <c r="M90" s="30" t="n">
        <v>90768256</v>
      </c>
      <c r="N90" s="29"/>
      <c r="O90" s="33" t="n">
        <f aca="false">(M90/$C90)</f>
        <v>858.612836399754</v>
      </c>
      <c r="P90" s="29"/>
      <c r="Q90" s="33" t="n">
        <f aca="false">IF($AE90&lt;&gt;0,(M90/$AE90)*100,0)</f>
        <v>24.6633511515362</v>
      </c>
      <c r="R90" s="29"/>
      <c r="S90" s="30" t="n">
        <v>17712774</v>
      </c>
      <c r="T90" s="29"/>
      <c r="U90" s="33" t="n">
        <f aca="false">(S90/$C90)</f>
        <v>167.552135458544</v>
      </c>
      <c r="V90" s="29"/>
      <c r="W90" s="33" t="n">
        <f aca="false">IF($AE90&lt;&gt;0,(S90/$AE90)*100,0)</f>
        <v>4.81287604589209</v>
      </c>
      <c r="X90" s="29"/>
      <c r="Y90" s="30" t="n">
        <v>3408366</v>
      </c>
      <c r="Z90" s="29"/>
      <c r="AA90" s="33" t="n">
        <f aca="false">(Y90/$C90)</f>
        <v>32.2410821548503</v>
      </c>
      <c r="AB90" s="29"/>
      <c r="AC90" s="33" t="n">
        <f aca="false">IF($AE90&lt;&gt;0,(Y90/$AE90)*100,0)</f>
        <v>0.926113723182662</v>
      </c>
      <c r="AD90" s="29"/>
      <c r="AE90" s="30" t="n">
        <f aca="false">(G90+M90+S90+Y90)</f>
        <v>368028884</v>
      </c>
      <c r="AF90" s="35"/>
      <c r="AG90" s="29"/>
      <c r="AH90" s="30" t="n">
        <v>0</v>
      </c>
      <c r="AI90" s="29"/>
      <c r="AJ90" s="30" t="n">
        <v>0</v>
      </c>
      <c r="AK90" s="29"/>
      <c r="AL90" s="30" t="n">
        <f aca="false">(AE90+AH90+AJ90)</f>
        <v>368028884</v>
      </c>
      <c r="AM90" s="29"/>
      <c r="AN90" s="30" t="n">
        <v>328818455</v>
      </c>
      <c r="AO90" s="29"/>
      <c r="AP90" s="33" t="n">
        <f aca="false">(AN90/$C90)</f>
        <v>3110.42382821738</v>
      </c>
      <c r="AQ90" s="29"/>
      <c r="AR90" s="33" t="n">
        <f aca="false">IF($AP$219&lt;&gt;0,(AP90/$AP$219)*100,0)</f>
        <v>93.6383345522594</v>
      </c>
      <c r="AS90" s="29"/>
      <c r="AT90" s="30" t="n">
        <v>0</v>
      </c>
      <c r="AU90" s="29"/>
      <c r="AV90" s="30" t="n">
        <v>22031481</v>
      </c>
      <c r="AW90" s="29"/>
      <c r="AX90" s="30"/>
      <c r="AY90" s="29"/>
      <c r="AZ90" s="30" t="n">
        <v>0</v>
      </c>
      <c r="BA90" s="29"/>
      <c r="BB90" s="17" t="n">
        <v>2</v>
      </c>
    </row>
    <row r="91" customFormat="false" ht="8.25" hidden="false" customHeight="true" outlineLevel="0" collapsed="false">
      <c r="A91" s="17" t="n">
        <v>3</v>
      </c>
      <c r="B91" s="29"/>
      <c r="C91" s="30" t="n">
        <v>15561</v>
      </c>
      <c r="E91" s="17" t="s">
        <v>140</v>
      </c>
      <c r="F91" s="29"/>
      <c r="G91" s="30" t="n">
        <f aca="false">'Exhibit B'!$BO91</f>
        <v>26112317</v>
      </c>
      <c r="H91" s="29"/>
      <c r="I91" s="33" t="n">
        <f aca="false">(G91/$C91)</f>
        <v>1678.06162843005</v>
      </c>
      <c r="J91" s="29"/>
      <c r="K91" s="33" t="n">
        <f aca="false">IF($AE91&lt;&gt;0,(G91/$AE91)*100,0)</f>
        <v>46.610760375387</v>
      </c>
      <c r="L91" s="29"/>
      <c r="M91" s="30" t="n">
        <v>23882840</v>
      </c>
      <c r="N91" s="29"/>
      <c r="O91" s="33" t="n">
        <f aca="false">(M91/$C91)</f>
        <v>1534.78825268299</v>
      </c>
      <c r="P91" s="29"/>
      <c r="Q91" s="33" t="n">
        <f aca="false">IF($AE91&lt;&gt;0,(M91/$AE91)*100,0)</f>
        <v>42.631120490905</v>
      </c>
      <c r="R91" s="29"/>
      <c r="S91" s="30" t="n">
        <v>5783796</v>
      </c>
      <c r="T91" s="29"/>
      <c r="U91" s="33" t="n">
        <f aca="false">(S91/$C91)</f>
        <v>371.685367264315</v>
      </c>
      <c r="V91" s="29"/>
      <c r="W91" s="33" t="n">
        <f aca="false">IF($AE91&lt;&gt;0,(S91/$AE91)*100,0)</f>
        <v>10.3241366676164</v>
      </c>
      <c r="X91" s="29"/>
      <c r="Y91" s="30" t="n">
        <v>243126</v>
      </c>
      <c r="Z91" s="29"/>
      <c r="AA91" s="33" t="n">
        <f aca="false">(Y91/$C91)</f>
        <v>15.6240601503759</v>
      </c>
      <c r="AB91" s="29"/>
      <c r="AC91" s="33" t="n">
        <f aca="false">IF($AE91&lt;&gt;0,(Y91/$AE91)*100,0)</f>
        <v>0.433982466091628</v>
      </c>
      <c r="AD91" s="29"/>
      <c r="AE91" s="30" t="n">
        <f aca="false">(G91+M91+S91+Y91)</f>
        <v>56022079</v>
      </c>
      <c r="AF91" s="35"/>
      <c r="AG91" s="29"/>
      <c r="AH91" s="30" t="n">
        <v>0</v>
      </c>
      <c r="AI91" s="29"/>
      <c r="AJ91" s="30" t="n">
        <v>100000</v>
      </c>
      <c r="AK91" s="29"/>
      <c r="AL91" s="30" t="n">
        <f aca="false">(AE91+AH91+AJ91)</f>
        <v>56122079</v>
      </c>
      <c r="AM91" s="29"/>
      <c r="AN91" s="30" t="n">
        <v>53568176</v>
      </c>
      <c r="AO91" s="29"/>
      <c r="AP91" s="33" t="n">
        <f aca="false">(AN91/$C91)</f>
        <v>3442.46359488465</v>
      </c>
      <c r="AQ91" s="29"/>
      <c r="AR91" s="33" t="n">
        <f aca="false">IF($AP$219&lt;&gt;0,(AP91/$AP$219)*100,0)</f>
        <v>103.634287667647</v>
      </c>
      <c r="AS91" s="29"/>
      <c r="AT91" s="30" t="n">
        <v>458621</v>
      </c>
      <c r="AU91" s="29"/>
      <c r="AV91" s="30" t="n">
        <v>1890373</v>
      </c>
      <c r="AW91" s="29"/>
      <c r="AX91" s="30"/>
      <c r="AY91" s="29"/>
      <c r="AZ91" s="30" t="n">
        <v>0</v>
      </c>
      <c r="BA91" s="29"/>
      <c r="BB91" s="17" t="n">
        <v>3</v>
      </c>
    </row>
    <row r="92" customFormat="false" ht="8.25" hidden="false" customHeight="true" outlineLevel="0" collapsed="false">
      <c r="A92" s="17" t="n">
        <v>4</v>
      </c>
      <c r="B92" s="29"/>
      <c r="C92" s="30" t="n">
        <v>12856</v>
      </c>
      <c r="E92" s="17" t="s">
        <v>141</v>
      </c>
      <c r="F92" s="29"/>
      <c r="G92" s="30" t="n">
        <f aca="false">'Exhibit B'!$BO92</f>
        <v>18275079</v>
      </c>
      <c r="H92" s="29"/>
      <c r="I92" s="33" t="n">
        <f aca="false">(G92/$C92)</f>
        <v>1421.52139079029</v>
      </c>
      <c r="J92" s="29"/>
      <c r="K92" s="33" t="n">
        <f aca="false">IF($AE92&lt;&gt;0,(G92/$AE92)*100,0)</f>
        <v>50.7623274216796</v>
      </c>
      <c r="L92" s="29"/>
      <c r="M92" s="30" t="n">
        <v>15472727</v>
      </c>
      <c r="N92" s="29"/>
      <c r="O92" s="33" t="n">
        <f aca="false">(M92/$C92)</f>
        <v>1203.54130367144</v>
      </c>
      <c r="P92" s="29"/>
      <c r="Q92" s="33" t="n">
        <f aca="false">IF($AE92&lt;&gt;0,(M92/$AE92)*100,0)</f>
        <v>42.9782894005691</v>
      </c>
      <c r="R92" s="29"/>
      <c r="S92" s="30" t="n">
        <v>2253166</v>
      </c>
      <c r="T92" s="29"/>
      <c r="U92" s="33" t="n">
        <f aca="false">(S92/$C92)</f>
        <v>175.26182327318</v>
      </c>
      <c r="V92" s="29"/>
      <c r="W92" s="33" t="n">
        <f aca="false">IF($AE92&lt;&gt;0,(S92/$AE92)*100,0)</f>
        <v>6.25857487277599</v>
      </c>
      <c r="X92" s="29"/>
      <c r="Y92" s="30" t="n">
        <v>291</v>
      </c>
      <c r="Z92" s="29"/>
      <c r="AA92" s="33" t="n">
        <f aca="false">(Y92/$C92)</f>
        <v>0.0226353453640324</v>
      </c>
      <c r="AB92" s="29"/>
      <c r="AC92" s="33" t="n">
        <f aca="false">IF($AE92&lt;&gt;0,(Y92/$AE92)*100,0)</f>
        <v>0.00080830497530045</v>
      </c>
      <c r="AD92" s="29"/>
      <c r="AE92" s="30" t="n">
        <f aca="false">(G92+M92+S92+Y92)</f>
        <v>36001263</v>
      </c>
      <c r="AF92" s="35"/>
      <c r="AG92" s="29"/>
      <c r="AH92" s="30" t="n">
        <v>0</v>
      </c>
      <c r="AI92" s="29"/>
      <c r="AJ92" s="30" t="n">
        <v>0</v>
      </c>
      <c r="AK92" s="29"/>
      <c r="AL92" s="30" t="n">
        <f aca="false">(AE92+AH92+AJ92)</f>
        <v>36001263</v>
      </c>
      <c r="AM92" s="29"/>
      <c r="AN92" s="30" t="n">
        <v>33277761</v>
      </c>
      <c r="AO92" s="29"/>
      <c r="AP92" s="33" t="n">
        <f aca="false">(AN92/$C92)</f>
        <v>2588.50038892346</v>
      </c>
      <c r="AQ92" s="29"/>
      <c r="AR92" s="33" t="n">
        <f aca="false">IF($AP$219&lt;&gt;0,(AP92/$AP$219)*100,0)</f>
        <v>77.9259929813427</v>
      </c>
      <c r="AS92" s="29"/>
      <c r="AT92" s="30" t="n">
        <v>0</v>
      </c>
      <c r="AU92" s="29"/>
      <c r="AV92" s="30" t="n">
        <v>0</v>
      </c>
      <c r="AW92" s="29"/>
      <c r="AX92" s="30"/>
      <c r="AY92" s="29"/>
      <c r="AZ92" s="30" t="n">
        <v>171839</v>
      </c>
      <c r="BA92" s="29"/>
      <c r="BB92" s="17" t="n">
        <v>4</v>
      </c>
    </row>
    <row r="93" customFormat="false" ht="8.25" hidden="false" customHeight="true" outlineLevel="0" collapsed="false">
      <c r="A93" s="17" t="n">
        <v>5</v>
      </c>
      <c r="B93" s="29"/>
      <c r="C93" s="30" t="n">
        <v>32140</v>
      </c>
      <c r="E93" s="17" t="s">
        <v>142</v>
      </c>
      <c r="F93" s="29"/>
      <c r="G93" s="30" t="n">
        <f aca="false">'Exhibit B'!$BO93</f>
        <v>38646668</v>
      </c>
      <c r="H93" s="29"/>
      <c r="I93" s="33" t="n">
        <f aca="false">(G93/$C93)</f>
        <v>1202.44766645924</v>
      </c>
      <c r="J93" s="29"/>
      <c r="K93" s="33" t="n">
        <f aca="false">IF($AE93&lt;&gt;0,(G93/$AE93)*100,0)</f>
        <v>47.3750523898024</v>
      </c>
      <c r="L93" s="29"/>
      <c r="M93" s="30" t="n">
        <v>37219105</v>
      </c>
      <c r="N93" s="29"/>
      <c r="O93" s="33" t="n">
        <f aca="false">(M93/$C93)</f>
        <v>1158.03064716864</v>
      </c>
      <c r="P93" s="29"/>
      <c r="Q93" s="33" t="n">
        <f aca="false">IF($AE93&lt;&gt;0,(M93/$AE93)*100,0)</f>
        <v>45.6250730147437</v>
      </c>
      <c r="R93" s="29"/>
      <c r="S93" s="30" t="n">
        <v>5653394</v>
      </c>
      <c r="T93" s="29"/>
      <c r="U93" s="33" t="n">
        <f aca="false">(S93/$C93)</f>
        <v>175.899004355943</v>
      </c>
      <c r="V93" s="29"/>
      <c r="W93" s="33" t="n">
        <f aca="false">IF($AE93&lt;&gt;0,(S93/$AE93)*100,0)</f>
        <v>6.9302180702925</v>
      </c>
      <c r="X93" s="29"/>
      <c r="Y93" s="30" t="n">
        <v>56823</v>
      </c>
      <c r="Z93" s="29"/>
      <c r="AA93" s="33" t="n">
        <f aca="false">(Y93/$C93)</f>
        <v>1.76798382078407</v>
      </c>
      <c r="AB93" s="29"/>
      <c r="AC93" s="33" t="n">
        <f aca="false">IF($AE93&lt;&gt;0,(Y93/$AE93)*100,0)</f>
        <v>0.0696565251613863</v>
      </c>
      <c r="AD93" s="29"/>
      <c r="AE93" s="30" t="n">
        <f aca="false">(G93+M93+S93+Y93)</f>
        <v>81575990</v>
      </c>
      <c r="AF93" s="35"/>
      <c r="AG93" s="29"/>
      <c r="AH93" s="30" t="n">
        <v>292938</v>
      </c>
      <c r="AI93" s="29"/>
      <c r="AJ93" s="30" t="n">
        <v>0</v>
      </c>
      <c r="AK93" s="29"/>
      <c r="AL93" s="30" t="n">
        <f aca="false">(AE93+AH93+AJ93)</f>
        <v>81868928</v>
      </c>
      <c r="AM93" s="29"/>
      <c r="AN93" s="30" t="n">
        <v>78234244</v>
      </c>
      <c r="AO93" s="29"/>
      <c r="AP93" s="33" t="n">
        <f aca="false">(AN93/$C93)</f>
        <v>2434.17062850031</v>
      </c>
      <c r="AQ93" s="29"/>
      <c r="AR93" s="33" t="n">
        <f aca="false">IF($AP$219&lt;&gt;0,(AP93/$AP$219)*100,0)</f>
        <v>73.2799439102247</v>
      </c>
      <c r="AS93" s="29"/>
      <c r="AT93" s="30" t="n">
        <v>485313</v>
      </c>
      <c r="AU93" s="29"/>
      <c r="AV93" s="30" t="n">
        <v>2706936</v>
      </c>
      <c r="AW93" s="29"/>
      <c r="AX93" s="30"/>
      <c r="AY93" s="29"/>
      <c r="AZ93" s="30" t="n">
        <v>0</v>
      </c>
      <c r="BA93" s="29"/>
      <c r="BB93" s="17" t="n">
        <v>5</v>
      </c>
    </row>
    <row r="94" customFormat="false" ht="8.25" hidden="false" customHeight="true" outlineLevel="0" collapsed="false">
      <c r="A94" s="36"/>
      <c r="B94" s="29"/>
      <c r="C94" s="36"/>
      <c r="E94" s="17"/>
      <c r="F94" s="29"/>
      <c r="G94" s="29"/>
      <c r="H94" s="29"/>
      <c r="I94" s="37"/>
      <c r="J94" s="29"/>
      <c r="K94" s="37"/>
      <c r="L94" s="29"/>
      <c r="M94" s="29"/>
      <c r="N94" s="29"/>
      <c r="O94" s="37"/>
      <c r="P94" s="29"/>
      <c r="Q94" s="37"/>
      <c r="R94" s="29"/>
      <c r="S94" s="29"/>
      <c r="T94" s="29"/>
      <c r="U94" s="37"/>
      <c r="V94" s="29"/>
      <c r="W94" s="37"/>
      <c r="X94" s="29"/>
      <c r="Y94" s="29"/>
      <c r="Z94" s="29"/>
      <c r="AA94" s="37"/>
      <c r="AB94" s="29"/>
      <c r="AC94" s="37"/>
      <c r="AD94" s="29"/>
      <c r="AE94" s="29"/>
      <c r="AF94" s="35"/>
      <c r="AG94" s="29"/>
      <c r="AH94" s="29"/>
      <c r="AI94" s="29"/>
      <c r="AJ94" s="29"/>
      <c r="AK94" s="29"/>
      <c r="AL94" s="29"/>
      <c r="AM94" s="29"/>
      <c r="AN94" s="29"/>
      <c r="AO94" s="29"/>
      <c r="AP94" s="37"/>
      <c r="AQ94" s="29"/>
      <c r="AR94" s="37"/>
      <c r="AS94" s="29"/>
      <c r="AT94" s="29"/>
      <c r="AU94" s="29"/>
      <c r="AV94" s="29"/>
      <c r="AW94" s="29"/>
      <c r="AX94" s="29"/>
      <c r="AY94" s="29"/>
      <c r="AZ94" s="29"/>
      <c r="BA94" s="29"/>
      <c r="BB94" s="36"/>
    </row>
    <row r="95" customFormat="false" ht="8.25" hidden="false" customHeight="true" outlineLevel="0" collapsed="false">
      <c r="A95" s="17" t="n">
        <v>6</v>
      </c>
      <c r="B95" s="29"/>
      <c r="C95" s="30" t="n">
        <v>15388</v>
      </c>
      <c r="E95" s="17" t="s">
        <v>143</v>
      </c>
      <c r="F95" s="29"/>
      <c r="G95" s="30" t="n">
        <f aca="false">'Exhibit B'!$BO95</f>
        <v>18732214</v>
      </c>
      <c r="H95" s="29"/>
      <c r="I95" s="33" t="n">
        <f aca="false">(G95/$C95)</f>
        <v>1217.32609825838</v>
      </c>
      <c r="J95" s="29"/>
      <c r="K95" s="33" t="n">
        <f aca="false">IF($AE95&lt;&gt;0,(G95/$AE95)*100,0)</f>
        <v>44.0184131721928</v>
      </c>
      <c r="L95" s="29"/>
      <c r="M95" s="30" t="n">
        <v>20736021</v>
      </c>
      <c r="N95" s="29"/>
      <c r="O95" s="33" t="n">
        <f aca="false">(M95/$C95)</f>
        <v>1347.54490512087</v>
      </c>
      <c r="P95" s="29"/>
      <c r="Q95" s="33" t="n">
        <f aca="false">IF($AE95&lt;&gt;0,(M95/$AE95)*100,0)</f>
        <v>48.7271146873118</v>
      </c>
      <c r="R95" s="29"/>
      <c r="S95" s="30" t="n">
        <v>3082696</v>
      </c>
      <c r="T95" s="29"/>
      <c r="U95" s="33" t="n">
        <f aca="false">(S95/$C95)</f>
        <v>200.331167143228</v>
      </c>
      <c r="V95" s="29"/>
      <c r="W95" s="33" t="n">
        <f aca="false">IF($AE95&lt;&gt;0,(S95/$AE95)*100,0)</f>
        <v>7.24395878737378</v>
      </c>
      <c r="X95" s="29"/>
      <c r="Y95" s="30" t="n">
        <v>4474</v>
      </c>
      <c r="Z95" s="29"/>
      <c r="AA95" s="33" t="n">
        <f aca="false">(Y95/$C95)</f>
        <v>0.290746035872108</v>
      </c>
      <c r="AB95" s="29"/>
      <c r="AC95" s="33" t="n">
        <f aca="false">IF($AE95&lt;&gt;0,(Y95/$AE95)*100,0)</f>
        <v>0.010513353121654</v>
      </c>
      <c r="AD95" s="29"/>
      <c r="AE95" s="30" t="n">
        <f aca="false">(G95+M95+S95+Y95)</f>
        <v>42555405</v>
      </c>
      <c r="AF95" s="35"/>
      <c r="AG95" s="29"/>
      <c r="AH95" s="30" t="n">
        <v>0</v>
      </c>
      <c r="AI95" s="29"/>
      <c r="AJ95" s="30" t="n">
        <v>0</v>
      </c>
      <c r="AK95" s="29"/>
      <c r="AL95" s="30" t="n">
        <f aca="false">(AE95+AH95+AJ95)</f>
        <v>42555405</v>
      </c>
      <c r="AM95" s="29"/>
      <c r="AN95" s="30" t="n">
        <v>37158822</v>
      </c>
      <c r="AO95" s="29"/>
      <c r="AP95" s="33" t="n">
        <f aca="false">(AN95/$C95)</f>
        <v>2414.79217572134</v>
      </c>
      <c r="AQ95" s="29"/>
      <c r="AR95" s="33" t="n">
        <f aca="false">IF($AP$219&lt;&gt;0,(AP95/$AP$219)*100,0)</f>
        <v>72.6965616624548</v>
      </c>
      <c r="AS95" s="29"/>
      <c r="AT95" s="30" t="n">
        <v>0</v>
      </c>
      <c r="AU95" s="29"/>
      <c r="AV95" s="30" t="n">
        <v>0</v>
      </c>
      <c r="AW95" s="29"/>
      <c r="AX95" s="30"/>
      <c r="AY95" s="29"/>
      <c r="AZ95" s="30" t="n">
        <v>229617</v>
      </c>
      <c r="BA95" s="29"/>
      <c r="BB95" s="17" t="n">
        <v>6</v>
      </c>
    </row>
    <row r="96" customFormat="false" ht="8.25" hidden="false" customHeight="true" outlineLevel="0" collapsed="false">
      <c r="A96" s="17" t="n">
        <v>7</v>
      </c>
      <c r="B96" s="29"/>
      <c r="C96" s="30" t="n">
        <v>236691</v>
      </c>
      <c r="E96" s="17" t="s">
        <v>144</v>
      </c>
      <c r="F96" s="29"/>
      <c r="G96" s="30" t="n">
        <f aca="false">'Exhibit B'!$BO96</f>
        <v>1180615644</v>
      </c>
      <c r="H96" s="29"/>
      <c r="I96" s="33" t="n">
        <f aca="false">(G96/$C96)</f>
        <v>4988.00395452299</v>
      </c>
      <c r="J96" s="29"/>
      <c r="K96" s="33" t="n">
        <f aca="false">IF($AE96&lt;&gt;0,(G96/$AE96)*100,0)</f>
        <v>83.9778825929957</v>
      </c>
      <c r="L96" s="29"/>
      <c r="M96" s="30" t="n">
        <v>169318050</v>
      </c>
      <c r="N96" s="29"/>
      <c r="O96" s="33" t="n">
        <f aca="false">(M96/$C96)</f>
        <v>715.354829714691</v>
      </c>
      <c r="P96" s="29"/>
      <c r="Q96" s="33" t="n">
        <f aca="false">IF($AE96&lt;&gt;0,(M96/$AE96)*100,0)</f>
        <v>12.0436921160897</v>
      </c>
      <c r="R96" s="29"/>
      <c r="S96" s="30" t="n">
        <v>33518250</v>
      </c>
      <c r="T96" s="29"/>
      <c r="U96" s="33" t="n">
        <f aca="false">(S96/$C96)</f>
        <v>141.611848359253</v>
      </c>
      <c r="V96" s="29"/>
      <c r="W96" s="33" t="n">
        <f aca="false">IF($AE96&lt;&gt;0,(S96/$AE96)*100,0)</f>
        <v>2.38417276403859</v>
      </c>
      <c r="X96" s="29"/>
      <c r="Y96" s="30" t="n">
        <v>22413038</v>
      </c>
      <c r="Z96" s="29"/>
      <c r="AA96" s="33" t="n">
        <f aca="false">(Y96/$C96)</f>
        <v>94.6932413991238</v>
      </c>
      <c r="AB96" s="29"/>
      <c r="AC96" s="33" t="n">
        <f aca="false">IF($AE96&lt;&gt;0,(Y96/$AE96)*100,0)</f>
        <v>1.59425252687601</v>
      </c>
      <c r="AD96" s="29"/>
      <c r="AE96" s="30" t="n">
        <f aca="false">(G96+M96+S96+Y96)</f>
        <v>1405864982</v>
      </c>
      <c r="AF96" s="35"/>
      <c r="AG96" s="29"/>
      <c r="AH96" s="30" t="n">
        <v>4257312</v>
      </c>
      <c r="AI96" s="29"/>
      <c r="AJ96" s="30" t="n">
        <v>84597173</v>
      </c>
      <c r="AK96" s="29"/>
      <c r="AL96" s="30" t="n">
        <f aca="false">(AE96+AH96+AJ96)</f>
        <v>1494719467</v>
      </c>
      <c r="AM96" s="29"/>
      <c r="AN96" s="30" t="n">
        <v>1204957133</v>
      </c>
      <c r="AO96" s="29"/>
      <c r="AP96" s="33" t="n">
        <f aca="false">(AN96/$C96)</f>
        <v>5090.84474272364</v>
      </c>
      <c r="AQ96" s="29"/>
      <c r="AR96" s="33" t="n">
        <f aca="false">IF($AP$219&lt;&gt;0,(AP96/$AP$219)*100,0)</f>
        <v>153.258285526307</v>
      </c>
      <c r="AS96" s="29"/>
      <c r="AT96" s="30" t="n">
        <v>583154</v>
      </c>
      <c r="AU96" s="29"/>
      <c r="AV96" s="30" t="n">
        <v>106495283</v>
      </c>
      <c r="AW96" s="29"/>
      <c r="AX96" s="30"/>
      <c r="AY96" s="29"/>
      <c r="AZ96" s="30" t="n">
        <v>400000</v>
      </c>
      <c r="BA96" s="29"/>
      <c r="BB96" s="17" t="n">
        <v>7</v>
      </c>
    </row>
    <row r="97" s="14" customFormat="true" ht="8.25" hidden="false" customHeight="true" outlineLevel="0" collapsed="false">
      <c r="A97" s="17" t="n">
        <v>8</v>
      </c>
      <c r="B97" s="29"/>
      <c r="C97" s="30" t="n">
        <v>74809</v>
      </c>
      <c r="D97" s="13"/>
      <c r="E97" s="17" t="s">
        <v>145</v>
      </c>
      <c r="F97" s="29"/>
      <c r="G97" s="30" t="n">
        <f aca="false">'Exhibit B'!$BO97</f>
        <v>90030534</v>
      </c>
      <c r="H97" s="29"/>
      <c r="I97" s="33" t="n">
        <f aca="false">(G97/$C97)</f>
        <v>1203.47196192971</v>
      </c>
      <c r="J97" s="29"/>
      <c r="K97" s="33" t="n">
        <f aca="false">IF($AE97&lt;&gt;0,(G97/$AE97)*100,0)</f>
        <v>47.8390473804244</v>
      </c>
      <c r="L97" s="29"/>
      <c r="M97" s="30" t="n">
        <v>78652474</v>
      </c>
      <c r="N97" s="29"/>
      <c r="O97" s="33" t="n">
        <f aca="false">(M97/$C97)</f>
        <v>1051.37716050208</v>
      </c>
      <c r="P97" s="29"/>
      <c r="Q97" s="33" t="n">
        <f aca="false">IF($AE97&lt;&gt;0,(M97/$AE97)*100,0)</f>
        <v>41.7931479810349</v>
      </c>
      <c r="R97" s="29"/>
      <c r="S97" s="30" t="n">
        <v>15234710</v>
      </c>
      <c r="T97" s="29"/>
      <c r="U97" s="33" t="n">
        <f aca="false">(S97/$C97)</f>
        <v>203.648090470398</v>
      </c>
      <c r="V97" s="29"/>
      <c r="W97" s="33" t="n">
        <f aca="false">IF($AE97&lt;&gt;0,(S97/$AE97)*100,0)</f>
        <v>8.09518705639384</v>
      </c>
      <c r="X97" s="29"/>
      <c r="Y97" s="30" t="n">
        <v>4276945</v>
      </c>
      <c r="Z97" s="29"/>
      <c r="AA97" s="33" t="n">
        <f aca="false">(Y97/$C97)</f>
        <v>57.171530163483</v>
      </c>
      <c r="AB97" s="29"/>
      <c r="AC97" s="33" t="n">
        <f aca="false">IF($AE97&lt;&gt;0,(Y97/$AE97)*100,0)</f>
        <v>2.27261758214684</v>
      </c>
      <c r="AD97" s="29"/>
      <c r="AE97" s="30" t="n">
        <f aca="false">(G97+M97+S97+Y97)</f>
        <v>188194663</v>
      </c>
      <c r="AF97" s="35"/>
      <c r="AG97" s="29"/>
      <c r="AH97" s="30" t="n">
        <v>0</v>
      </c>
      <c r="AI97" s="29"/>
      <c r="AJ97" s="30" t="n">
        <v>1363714</v>
      </c>
      <c r="AK97" s="29"/>
      <c r="AL97" s="30" t="n">
        <f aca="false">(AE97+AH97+AJ97)</f>
        <v>189558377</v>
      </c>
      <c r="AM97" s="29"/>
      <c r="AN97" s="30" t="n">
        <v>179113292</v>
      </c>
      <c r="AO97" s="29"/>
      <c r="AP97" s="33" t="n">
        <f aca="false">(AN97/$C97)</f>
        <v>2394.27464609873</v>
      </c>
      <c r="AQ97" s="29"/>
      <c r="AR97" s="33" t="n">
        <f aca="false">IF($AP$219&lt;&gt;0,(AP97/$AP$219)*100,0)</f>
        <v>72.07888786329</v>
      </c>
      <c r="AS97" s="29"/>
      <c r="AT97" s="30" t="n">
        <v>5598508</v>
      </c>
      <c r="AU97" s="29"/>
      <c r="AV97" s="30" t="n">
        <v>0</v>
      </c>
      <c r="AW97" s="29"/>
      <c r="AX97" s="30"/>
      <c r="AY97" s="29"/>
      <c r="AZ97" s="30" t="n">
        <v>0</v>
      </c>
      <c r="BA97" s="29"/>
      <c r="BB97" s="17" t="n">
        <v>8</v>
      </c>
    </row>
    <row r="98" s="14" customFormat="true" ht="8.25" hidden="false" customHeight="true" outlineLevel="0" collapsed="false">
      <c r="A98" s="17" t="n">
        <v>9</v>
      </c>
      <c r="B98" s="29"/>
      <c r="C98" s="30" t="n">
        <v>4652</v>
      </c>
      <c r="D98" s="13" t="s">
        <v>96</v>
      </c>
      <c r="E98" s="17" t="s">
        <v>146</v>
      </c>
      <c r="F98" s="29"/>
      <c r="G98" s="30" t="n">
        <f aca="false">'Exhibit B'!$BO98</f>
        <v>15570347</v>
      </c>
      <c r="H98" s="29"/>
      <c r="I98" s="33" t="n">
        <f aca="false">(G98/$C98)</f>
        <v>3347.02214101462</v>
      </c>
      <c r="J98" s="29"/>
      <c r="K98" s="33" t="n">
        <f aca="false">IF($AE98&lt;&gt;0,(G98/$AE98)*100,0)</f>
        <v>74.6425924343053</v>
      </c>
      <c r="L98" s="29"/>
      <c r="M98" s="30" t="n">
        <v>3883426</v>
      </c>
      <c r="N98" s="29"/>
      <c r="O98" s="33" t="n">
        <f aca="false">(M98/$C98)</f>
        <v>834.786328460877</v>
      </c>
      <c r="P98" s="29"/>
      <c r="Q98" s="33" t="n">
        <f aca="false">IF($AE98&lt;&gt;0,(M98/$AE98)*100,0)</f>
        <v>18.6167324444847</v>
      </c>
      <c r="R98" s="29"/>
      <c r="S98" s="30" t="n">
        <v>964764</v>
      </c>
      <c r="T98" s="29"/>
      <c r="U98" s="33" t="n">
        <f aca="false">(S98/$C98)</f>
        <v>207.386930352537</v>
      </c>
      <c r="V98" s="29"/>
      <c r="W98" s="33" t="n">
        <f aca="false">IF($AE98&lt;&gt;0,(S98/$AE98)*100,0)</f>
        <v>4.62497631217147</v>
      </c>
      <c r="X98" s="29"/>
      <c r="Y98" s="30" t="n">
        <v>441332</v>
      </c>
      <c r="Z98" s="29"/>
      <c r="AA98" s="33" t="n">
        <f aca="false">(Y98/$C98)</f>
        <v>94.8693035253654</v>
      </c>
      <c r="AB98" s="29"/>
      <c r="AC98" s="33" t="n">
        <f aca="false">IF($AE98&lt;&gt;0,(Y98/$AE98)*100,0)</f>
        <v>2.11569880903854</v>
      </c>
      <c r="AD98" s="29"/>
      <c r="AE98" s="30" t="n">
        <f aca="false">(G98+M98+S98+Y98)</f>
        <v>20859869</v>
      </c>
      <c r="AF98" s="35"/>
      <c r="AG98" s="29"/>
      <c r="AH98" s="30" t="n">
        <v>0</v>
      </c>
      <c r="AI98" s="29"/>
      <c r="AJ98" s="30" t="n">
        <v>298707</v>
      </c>
      <c r="AK98" s="29"/>
      <c r="AL98" s="30" t="n">
        <f aca="false">(AE98+AH98+AJ98)</f>
        <v>21158576</v>
      </c>
      <c r="AM98" s="29"/>
      <c r="AN98" s="30" t="n">
        <v>20224881</v>
      </c>
      <c r="AO98" s="29"/>
      <c r="AP98" s="33" t="n">
        <f aca="false">(AN98/$C98)</f>
        <v>4347.56685296647</v>
      </c>
      <c r="AQ98" s="29"/>
      <c r="AR98" s="33" t="n">
        <f aca="false">IF($AP$219&lt;&gt;0,(AP98/$AP$219)*100,0)</f>
        <v>130.882137595924</v>
      </c>
      <c r="AS98" s="29"/>
      <c r="AT98" s="30" t="n">
        <v>0</v>
      </c>
      <c r="AU98" s="29"/>
      <c r="AV98" s="30" t="n">
        <v>185606</v>
      </c>
      <c r="AW98" s="29"/>
      <c r="AX98" s="30"/>
      <c r="AY98" s="29"/>
      <c r="AZ98" s="30" t="n">
        <v>0</v>
      </c>
      <c r="BA98" s="29"/>
      <c r="BB98" s="17" t="n">
        <v>9</v>
      </c>
    </row>
    <row r="99" s="14" customFormat="true" ht="8.25" hidden="false" customHeight="true" outlineLevel="0" collapsed="false">
      <c r="A99" s="17" t="n">
        <v>10</v>
      </c>
      <c r="B99" s="29"/>
      <c r="C99" s="30" t="n">
        <v>77465</v>
      </c>
      <c r="D99" s="13"/>
      <c r="E99" s="17" t="s">
        <v>147</v>
      </c>
      <c r="F99" s="29"/>
      <c r="G99" s="30" t="n">
        <f aca="false">'Exhibit B'!$BO99</f>
        <v>91390417</v>
      </c>
      <c r="H99" s="29"/>
      <c r="I99" s="33" t="n">
        <f aca="false">(G99/$C99)</f>
        <v>1179.76398373459</v>
      </c>
      <c r="J99" s="29"/>
      <c r="K99" s="33" t="n">
        <f aca="false">IF($AE99&lt;&gt;0,(G99/$AE99)*100,0)</f>
        <v>50.1550934504107</v>
      </c>
      <c r="L99" s="29"/>
      <c r="M99" s="30" t="n">
        <v>78512110</v>
      </c>
      <c r="N99" s="29"/>
      <c r="O99" s="33" t="n">
        <f aca="false">(M99/$C99)</f>
        <v>1013.51720131672</v>
      </c>
      <c r="P99" s="29"/>
      <c r="Q99" s="33" t="n">
        <f aca="false">IF($AE99&lt;&gt;0,(M99/$AE99)*100,0)</f>
        <v>43.0874739748581</v>
      </c>
      <c r="R99" s="29"/>
      <c r="S99" s="30" t="n">
        <v>11985232</v>
      </c>
      <c r="T99" s="29"/>
      <c r="U99" s="33" t="n">
        <f aca="false">(S99/$C99)</f>
        <v>154.718027496289</v>
      </c>
      <c r="V99" s="29"/>
      <c r="W99" s="33" t="n">
        <f aca="false">IF($AE99&lt;&gt;0,(S99/$AE99)*100,0)</f>
        <v>6.57749959697474</v>
      </c>
      <c r="X99" s="29"/>
      <c r="Y99" s="30" t="n">
        <v>327866</v>
      </c>
      <c r="Z99" s="29"/>
      <c r="AA99" s="33" t="n">
        <f aca="false">(Y99/$C99)</f>
        <v>4.23244045698057</v>
      </c>
      <c r="AB99" s="29"/>
      <c r="AC99" s="33" t="n">
        <f aca="false">IF($AE99&lt;&gt;0,(Y99/$AE99)*100,0)</f>
        <v>0.179932977756436</v>
      </c>
      <c r="AD99" s="29"/>
      <c r="AE99" s="30" t="n">
        <f aca="false">(G99+M99+S99+Y99)</f>
        <v>182215625</v>
      </c>
      <c r="AF99" s="35"/>
      <c r="AG99" s="29"/>
      <c r="AH99" s="30" t="n">
        <v>1305270</v>
      </c>
      <c r="AI99" s="29"/>
      <c r="AJ99" s="30" t="n">
        <v>0</v>
      </c>
      <c r="AK99" s="29"/>
      <c r="AL99" s="30" t="n">
        <f aca="false">(AE99+AH99+AJ99)</f>
        <v>183520895</v>
      </c>
      <c r="AM99" s="29"/>
      <c r="AN99" s="30" t="n">
        <v>168257157</v>
      </c>
      <c r="AO99" s="29"/>
      <c r="AP99" s="33" t="n">
        <f aca="false">(AN99/$C99)</f>
        <v>2172.04101206997</v>
      </c>
      <c r="AQ99" s="29"/>
      <c r="AR99" s="33" t="n">
        <f aca="false">IF($AP$219&lt;&gt;0,(AP99/$AP$219)*100,0)</f>
        <v>65.3886139581174</v>
      </c>
      <c r="AS99" s="29"/>
      <c r="AT99" s="30" t="n">
        <v>0</v>
      </c>
      <c r="AU99" s="29"/>
      <c r="AV99" s="30" t="n">
        <v>8788367</v>
      </c>
      <c r="AW99" s="29"/>
      <c r="AX99" s="30"/>
      <c r="AY99" s="29"/>
      <c r="AZ99" s="30" t="n">
        <v>0</v>
      </c>
      <c r="BA99" s="29"/>
      <c r="BB99" s="17" t="n">
        <v>10</v>
      </c>
    </row>
    <row r="100" s="14" customFormat="true" ht="8.25" hidden="false" customHeight="true" outlineLevel="0" collapsed="false">
      <c r="A100" s="36"/>
      <c r="B100" s="29"/>
      <c r="C100" s="36"/>
      <c r="D100" s="13"/>
      <c r="E100" s="17"/>
      <c r="F100" s="29"/>
      <c r="G100" s="29"/>
      <c r="H100" s="29"/>
      <c r="I100" s="37"/>
      <c r="J100" s="29"/>
      <c r="K100" s="37"/>
      <c r="L100" s="29"/>
      <c r="M100" s="29"/>
      <c r="N100" s="29"/>
      <c r="O100" s="37"/>
      <c r="P100" s="29"/>
      <c r="Q100" s="37"/>
      <c r="R100" s="29"/>
      <c r="S100" s="29"/>
      <c r="T100" s="29"/>
      <c r="U100" s="37"/>
      <c r="V100" s="29"/>
      <c r="W100" s="37"/>
      <c r="X100" s="29"/>
      <c r="Y100" s="29"/>
      <c r="Z100" s="29"/>
      <c r="AA100" s="37"/>
      <c r="AB100" s="29"/>
      <c r="AC100" s="37"/>
      <c r="AD100" s="29"/>
      <c r="AE100" s="29"/>
      <c r="AF100" s="35"/>
      <c r="AG100" s="29"/>
      <c r="AH100" s="29"/>
      <c r="AI100" s="29"/>
      <c r="AJ100" s="29"/>
      <c r="AK100" s="29"/>
      <c r="AL100" s="29"/>
      <c r="AM100" s="29"/>
      <c r="AN100" s="29"/>
      <c r="AO100" s="29"/>
      <c r="AP100" s="37"/>
      <c r="AQ100" s="29"/>
      <c r="AR100" s="37"/>
      <c r="AS100" s="29"/>
      <c r="AT100" s="29"/>
      <c r="AU100" s="29"/>
      <c r="AV100" s="29"/>
      <c r="AW100" s="29"/>
      <c r="AX100" s="29"/>
      <c r="AY100" s="29"/>
      <c r="AZ100" s="29"/>
      <c r="BA100" s="29"/>
      <c r="BB100" s="36"/>
    </row>
    <row r="101" s="14" customFormat="true" ht="8.25" hidden="false" customHeight="true" outlineLevel="0" collapsed="false">
      <c r="A101" s="17" t="n">
        <v>11</v>
      </c>
      <c r="B101" s="29"/>
      <c r="C101" s="30" t="n">
        <v>6571</v>
      </c>
      <c r="D101" s="13" t="s">
        <v>96</v>
      </c>
      <c r="E101" s="17" t="s">
        <v>148</v>
      </c>
      <c r="F101" s="29"/>
      <c r="G101" s="30" t="n">
        <f aca="false">'Exhibit B'!$BO101</f>
        <v>9599579</v>
      </c>
      <c r="H101" s="29"/>
      <c r="I101" s="33" t="n">
        <f aca="false">(G101/$C101)</f>
        <v>1460.90077613757</v>
      </c>
      <c r="J101" s="29"/>
      <c r="K101" s="33" t="n">
        <f aca="false">IF($AE101&lt;&gt;0,(G101/$AE101)*100,0)</f>
        <v>50.0511430409697</v>
      </c>
      <c r="L101" s="29"/>
      <c r="M101" s="30" t="n">
        <v>7946216</v>
      </c>
      <c r="N101" s="29"/>
      <c r="O101" s="33" t="n">
        <f aca="false">(M101/$C101)</f>
        <v>1209.28564906407</v>
      </c>
      <c r="P101" s="29"/>
      <c r="Q101" s="33" t="n">
        <f aca="false">IF($AE101&lt;&gt;0,(M101/$AE101)*100,0)</f>
        <v>41.4306912470268</v>
      </c>
      <c r="R101" s="29"/>
      <c r="S101" s="30" t="n">
        <v>1515251</v>
      </c>
      <c r="T101" s="29"/>
      <c r="U101" s="33" t="n">
        <f aca="false">(S101/$C101)</f>
        <v>230.596712829098</v>
      </c>
      <c r="V101" s="29"/>
      <c r="W101" s="33" t="n">
        <f aca="false">IF($AE101&lt;&gt;0,(S101/$AE101)*100,0)</f>
        <v>7.90035110331113</v>
      </c>
      <c r="X101" s="29"/>
      <c r="Y101" s="30" t="n">
        <v>118494</v>
      </c>
      <c r="Z101" s="29"/>
      <c r="AA101" s="33" t="n">
        <f aca="false">(Y101/$C101)</f>
        <v>18.0328717090245</v>
      </c>
      <c r="AB101" s="29"/>
      <c r="AC101" s="33" t="n">
        <f aca="false">IF($AE101&lt;&gt;0,(Y101/$AE101)*100,0)</f>
        <v>0.617814608692388</v>
      </c>
      <c r="AD101" s="29"/>
      <c r="AE101" s="30" t="n">
        <f aca="false">(G101+M101+S101+Y101)</f>
        <v>19179540</v>
      </c>
      <c r="AF101" s="35"/>
      <c r="AG101" s="29"/>
      <c r="AH101" s="30" t="n">
        <v>0</v>
      </c>
      <c r="AI101" s="29"/>
      <c r="AJ101" s="30" t="n">
        <v>0</v>
      </c>
      <c r="AK101" s="29"/>
      <c r="AL101" s="30" t="n">
        <f aca="false">(AE101+AH101+AJ101)</f>
        <v>19179540</v>
      </c>
      <c r="AM101" s="29"/>
      <c r="AN101" s="30" t="n">
        <v>18467173</v>
      </c>
      <c r="AO101" s="29"/>
      <c r="AP101" s="33" t="n">
        <f aca="false">(AN101/$C101)</f>
        <v>2810.4052655608</v>
      </c>
      <c r="AQ101" s="29"/>
      <c r="AR101" s="33" t="n">
        <f aca="false">IF($AP$219&lt;&gt;0,(AP101/$AP$219)*100,0)</f>
        <v>84.6063697482779</v>
      </c>
      <c r="AS101" s="29"/>
      <c r="AT101" s="30" t="n">
        <v>13002</v>
      </c>
      <c r="AU101" s="29"/>
      <c r="AV101" s="30" t="n">
        <v>192413</v>
      </c>
      <c r="AW101" s="29"/>
      <c r="AX101" s="30"/>
      <c r="AY101" s="29"/>
      <c r="AZ101" s="30" t="n">
        <v>0</v>
      </c>
      <c r="BA101" s="29"/>
      <c r="BB101" s="17" t="n">
        <v>11</v>
      </c>
    </row>
    <row r="102" s="14" customFormat="true" ht="8.25" hidden="false" customHeight="true" outlineLevel="0" collapsed="false">
      <c r="A102" s="17" t="n">
        <v>12</v>
      </c>
      <c r="B102" s="29"/>
      <c r="C102" s="30" t="n">
        <v>33176</v>
      </c>
      <c r="D102" s="13" t="s">
        <v>96</v>
      </c>
      <c r="E102" s="17" t="s">
        <v>149</v>
      </c>
      <c r="F102" s="29"/>
      <c r="G102" s="30" t="n">
        <f aca="false">'Exhibit B'!$BO102</f>
        <v>50452285</v>
      </c>
      <c r="H102" s="29"/>
      <c r="I102" s="33" t="n">
        <f aca="false">(G102/$C102)</f>
        <v>1520.74647335423</v>
      </c>
      <c r="J102" s="29"/>
      <c r="K102" s="33" t="n">
        <f aca="false">IF($AE102&lt;&gt;0,(G102/$AE102)*100,0)</f>
        <v>54.0277461514711</v>
      </c>
      <c r="L102" s="29"/>
      <c r="M102" s="30" t="n">
        <v>39457411</v>
      </c>
      <c r="N102" s="29"/>
      <c r="O102" s="33" t="n">
        <f aca="false">(M102/$C102)</f>
        <v>1189.33599590065</v>
      </c>
      <c r="P102" s="29"/>
      <c r="Q102" s="33" t="n">
        <f aca="false">IF($AE102&lt;&gt;0,(M102/$AE102)*100,0)</f>
        <v>42.2536855427314</v>
      </c>
      <c r="R102" s="29"/>
      <c r="S102" s="30" t="n">
        <v>3298313</v>
      </c>
      <c r="T102" s="29"/>
      <c r="U102" s="33" t="n">
        <f aca="false">(S102/$C102)</f>
        <v>99.4186460091633</v>
      </c>
      <c r="V102" s="29"/>
      <c r="W102" s="33" t="n">
        <f aca="false">IF($AE102&lt;&gt;0,(S102/$AE102)*100,0)</f>
        <v>3.53205840909083</v>
      </c>
      <c r="X102" s="29"/>
      <c r="Y102" s="30" t="n">
        <v>174167</v>
      </c>
      <c r="Z102" s="29"/>
      <c r="AA102" s="33" t="n">
        <f aca="false">(Y102/$C102)</f>
        <v>5.24978900409935</v>
      </c>
      <c r="AB102" s="29"/>
      <c r="AC102" s="33" t="n">
        <f aca="false">IF($AE102&lt;&gt;0,(Y102/$AE102)*100,0)</f>
        <v>0.186509896706626</v>
      </c>
      <c r="AD102" s="29"/>
      <c r="AE102" s="30" t="n">
        <f aca="false">(G102+M102+S102+Y102)</f>
        <v>93382176</v>
      </c>
      <c r="AF102" s="35"/>
      <c r="AG102" s="29"/>
      <c r="AH102" s="30" t="n">
        <v>505586</v>
      </c>
      <c r="AI102" s="29"/>
      <c r="AJ102" s="30" t="n">
        <v>0</v>
      </c>
      <c r="AK102" s="29"/>
      <c r="AL102" s="30" t="n">
        <f aca="false">(AE102+AH102+AJ102)</f>
        <v>93887762</v>
      </c>
      <c r="AM102" s="29"/>
      <c r="AN102" s="30" t="n">
        <v>87858931</v>
      </c>
      <c r="AO102" s="29"/>
      <c r="AP102" s="33" t="n">
        <f aca="false">(AN102/$C102)</f>
        <v>2648.26775379793</v>
      </c>
      <c r="AQ102" s="29"/>
      <c r="AR102" s="33" t="n">
        <f aca="false">IF($AP$219&lt;&gt;0,(AP102/$AP$219)*100,0)</f>
        <v>79.7252707700001</v>
      </c>
      <c r="AS102" s="29"/>
      <c r="AT102" s="30" t="n">
        <v>1035549</v>
      </c>
      <c r="AU102" s="29"/>
      <c r="AV102" s="30" t="n">
        <v>3474022</v>
      </c>
      <c r="AW102" s="29"/>
      <c r="AX102" s="30"/>
      <c r="AY102" s="29"/>
      <c r="AZ102" s="30" t="n">
        <v>0</v>
      </c>
      <c r="BA102" s="29"/>
      <c r="BB102" s="17" t="n">
        <v>12</v>
      </c>
    </row>
    <row r="103" s="14" customFormat="true" ht="8.25" hidden="false" customHeight="true" outlineLevel="0" collapsed="false">
      <c r="A103" s="17" t="n">
        <v>13</v>
      </c>
      <c r="B103" s="29"/>
      <c r="C103" s="30" t="n">
        <v>16687</v>
      </c>
      <c r="D103" s="13" t="s">
        <v>96</v>
      </c>
      <c r="E103" s="17" t="s">
        <v>150</v>
      </c>
      <c r="F103" s="29"/>
      <c r="G103" s="30" t="n">
        <f aca="false">'Exhibit B'!$BO103</f>
        <v>21258963</v>
      </c>
      <c r="H103" s="29"/>
      <c r="I103" s="33" t="n">
        <f aca="false">(G103/$C103)</f>
        <v>1273.98352010547</v>
      </c>
      <c r="J103" s="29"/>
      <c r="K103" s="33" t="n">
        <f aca="false">IF($AE103&lt;&gt;0,(G103/$AE103)*100,0)</f>
        <v>44.2760251227673</v>
      </c>
      <c r="L103" s="29"/>
      <c r="M103" s="30" t="n">
        <v>21966030</v>
      </c>
      <c r="N103" s="29"/>
      <c r="O103" s="33" t="n">
        <f aca="false">(M103/$C103)</f>
        <v>1316.35584586804</v>
      </c>
      <c r="P103" s="29"/>
      <c r="Q103" s="33" t="n">
        <f aca="false">IF($AE103&lt;&gt;0,(M103/$AE103)*100,0)</f>
        <v>45.7486329943497</v>
      </c>
      <c r="R103" s="29"/>
      <c r="S103" s="30" t="n">
        <v>4789622</v>
      </c>
      <c r="T103" s="29"/>
      <c r="U103" s="33" t="n">
        <f aca="false">(S103/$C103)</f>
        <v>287.027146880805</v>
      </c>
      <c r="V103" s="29"/>
      <c r="W103" s="33" t="n">
        <f aca="false">IF($AE103&lt;&gt;0,(S103/$AE103)*100,0)</f>
        <v>9.97534188288295</v>
      </c>
      <c r="X103" s="29"/>
      <c r="Y103" s="30" t="n">
        <v>0</v>
      </c>
      <c r="Z103" s="29"/>
      <c r="AA103" s="33" t="n">
        <f aca="false">(Y103/$C103)</f>
        <v>0</v>
      </c>
      <c r="AB103" s="29"/>
      <c r="AC103" s="33" t="n">
        <f aca="false">IF($AE103&lt;&gt;0,(Y103/$AE103)*100,0)</f>
        <v>0</v>
      </c>
      <c r="AD103" s="29"/>
      <c r="AE103" s="30" t="n">
        <f aca="false">(G103+M103+S103+Y103)</f>
        <v>48014615</v>
      </c>
      <c r="AF103" s="35"/>
      <c r="AG103" s="29"/>
      <c r="AH103" s="30" t="n">
        <v>45000</v>
      </c>
      <c r="AI103" s="29"/>
      <c r="AJ103" s="30" t="n">
        <v>0</v>
      </c>
      <c r="AK103" s="29"/>
      <c r="AL103" s="30" t="n">
        <f aca="false">(AE103+AH103+AJ103)</f>
        <v>48059615</v>
      </c>
      <c r="AM103" s="29"/>
      <c r="AN103" s="30" t="n">
        <v>43820563</v>
      </c>
      <c r="AO103" s="29"/>
      <c r="AP103" s="33" t="n">
        <f aca="false">(AN103/$C103)</f>
        <v>2626.03002337149</v>
      </c>
      <c r="AQ103" s="29"/>
      <c r="AR103" s="33" t="n">
        <f aca="false">IF($AP$219&lt;&gt;0,(AP103/$AP$219)*100,0)</f>
        <v>79.0558108647411</v>
      </c>
      <c r="AS103" s="29"/>
      <c r="AT103" s="30" t="n">
        <v>0</v>
      </c>
      <c r="AU103" s="29"/>
      <c r="AV103" s="30" t="n">
        <v>0</v>
      </c>
      <c r="AW103" s="29"/>
      <c r="AX103" s="30"/>
      <c r="AY103" s="29"/>
      <c r="AZ103" s="30" t="n">
        <v>0</v>
      </c>
      <c r="BA103" s="29"/>
      <c r="BB103" s="17" t="n">
        <v>13</v>
      </c>
    </row>
    <row r="104" s="14" customFormat="true" ht="8.25" hidden="false" customHeight="true" outlineLevel="0" collapsed="false">
      <c r="A104" s="17" t="n">
        <v>14</v>
      </c>
      <c r="B104" s="29"/>
      <c r="C104" s="30" t="n">
        <v>22473</v>
      </c>
      <c r="D104" s="13" t="s">
        <v>96</v>
      </c>
      <c r="E104" s="17" t="s">
        <v>151</v>
      </c>
      <c r="F104" s="29"/>
      <c r="G104" s="30" t="n">
        <f aca="false">'Exhibit B'!$BO104</f>
        <v>42552972</v>
      </c>
      <c r="H104" s="29"/>
      <c r="I104" s="33" t="n">
        <f aca="false">(G104/$C104)</f>
        <v>1893.5154185022</v>
      </c>
      <c r="J104" s="29"/>
      <c r="K104" s="33" t="n">
        <f aca="false">IF($AE104&lt;&gt;0,(G104/$AE104)*100,0)</f>
        <v>51.9170353199926</v>
      </c>
      <c r="L104" s="29"/>
      <c r="M104" s="30" t="n">
        <v>30380708</v>
      </c>
      <c r="N104" s="29"/>
      <c r="O104" s="33" t="n">
        <f aca="false">(M104/$C104)</f>
        <v>1351.87594001691</v>
      </c>
      <c r="P104" s="29"/>
      <c r="Q104" s="33" t="n">
        <f aca="false">IF($AE104&lt;&gt;0,(M104/$AE104)*100,0)</f>
        <v>37.0661840090131</v>
      </c>
      <c r="R104" s="29"/>
      <c r="S104" s="30" t="n">
        <v>7508428</v>
      </c>
      <c r="T104" s="29"/>
      <c r="U104" s="33" t="n">
        <f aca="false">(S104/$C104)</f>
        <v>334.108841721177</v>
      </c>
      <c r="V104" s="29"/>
      <c r="W104" s="33" t="n">
        <f aca="false">IF($AE104&lt;&gt;0,(S104/$AE104)*100,0)</f>
        <v>9.16070731025841</v>
      </c>
      <c r="X104" s="29"/>
      <c r="Y104" s="30" t="n">
        <v>1521301</v>
      </c>
      <c r="Z104" s="29"/>
      <c r="AA104" s="33" t="n">
        <f aca="false">(Y104/$C104)</f>
        <v>67.6946113113514</v>
      </c>
      <c r="AB104" s="29"/>
      <c r="AC104" s="33" t="n">
        <f aca="false">IF($AE104&lt;&gt;0,(Y104/$AE104)*100,0)</f>
        <v>1.85607336073589</v>
      </c>
      <c r="AD104" s="29"/>
      <c r="AE104" s="30" t="n">
        <f aca="false">(G104+M104+S104+Y104)</f>
        <v>81963409</v>
      </c>
      <c r="AF104" s="35"/>
      <c r="AG104" s="29"/>
      <c r="AH104" s="30" t="n">
        <v>0</v>
      </c>
      <c r="AI104" s="29"/>
      <c r="AJ104" s="30" t="n">
        <v>0</v>
      </c>
      <c r="AK104" s="29"/>
      <c r="AL104" s="30" t="n">
        <f aca="false">(AE104+AH104+AJ104)</f>
        <v>81963409</v>
      </c>
      <c r="AM104" s="29"/>
      <c r="AN104" s="30" t="n">
        <v>69181077</v>
      </c>
      <c r="AO104" s="29"/>
      <c r="AP104" s="33" t="n">
        <f aca="false">(AN104/$C104)</f>
        <v>3078.40862368175</v>
      </c>
      <c r="AQ104" s="29"/>
      <c r="AR104" s="33" t="n">
        <f aca="false">IF($AP$219&lt;&gt;0,(AP104/$AP$219)*100,0)</f>
        <v>92.6745268531704</v>
      </c>
      <c r="AS104" s="29"/>
      <c r="AT104" s="30" t="n">
        <v>34512</v>
      </c>
      <c r="AU104" s="29"/>
      <c r="AV104" s="30" t="n">
        <v>1751958</v>
      </c>
      <c r="AW104" s="29"/>
      <c r="AX104" s="30"/>
      <c r="AY104" s="29"/>
      <c r="AZ104" s="30" t="n">
        <v>953772</v>
      </c>
      <c r="BA104" s="29"/>
      <c r="BB104" s="17" t="n">
        <v>14</v>
      </c>
    </row>
    <row r="105" s="14" customFormat="true" ht="8.25" hidden="false" customHeight="true" outlineLevel="0" collapsed="false">
      <c r="A105" s="17" t="n">
        <v>15</v>
      </c>
      <c r="B105" s="29"/>
      <c r="C105" s="30" t="n">
        <v>16913</v>
      </c>
      <c r="D105" s="13" t="s">
        <v>96</v>
      </c>
      <c r="E105" s="17" t="s">
        <v>152</v>
      </c>
      <c r="F105" s="29"/>
      <c r="G105" s="30" t="n">
        <f aca="false">'Exhibit B'!$BO105</f>
        <v>19771892</v>
      </c>
      <c r="H105" s="29"/>
      <c r="I105" s="33" t="n">
        <f aca="false">(G105/$C105)</f>
        <v>1169.03518003902</v>
      </c>
      <c r="J105" s="29"/>
      <c r="K105" s="33" t="n">
        <f aca="false">IF($AE105&lt;&gt;0,(G105/$AE105)*100,0)</f>
        <v>45.8785267250723</v>
      </c>
      <c r="L105" s="29"/>
      <c r="M105" s="30" t="n">
        <v>19021901</v>
      </c>
      <c r="N105" s="29"/>
      <c r="O105" s="33" t="n">
        <f aca="false">(M105/$C105)</f>
        <v>1124.69112516999</v>
      </c>
      <c r="P105" s="29"/>
      <c r="Q105" s="33" t="n">
        <f aca="false">IF($AE105&lt;&gt;0,(M105/$AE105)*100,0)</f>
        <v>44.138254112969</v>
      </c>
      <c r="R105" s="29"/>
      <c r="S105" s="30" t="n">
        <v>4302386</v>
      </c>
      <c r="T105" s="29"/>
      <c r="U105" s="33" t="n">
        <f aca="false">(S105/$C105)</f>
        <v>254.383373736179</v>
      </c>
      <c r="V105" s="29"/>
      <c r="W105" s="33" t="n">
        <f aca="false">IF($AE105&lt;&gt;0,(S105/$AE105)*100,0)</f>
        <v>9.98321916195865</v>
      </c>
      <c r="X105" s="29"/>
      <c r="Y105" s="30" t="n">
        <v>0</v>
      </c>
      <c r="Z105" s="29"/>
      <c r="AA105" s="33" t="n">
        <f aca="false">(Y105/$C105)</f>
        <v>0</v>
      </c>
      <c r="AB105" s="29"/>
      <c r="AC105" s="33" t="n">
        <f aca="false">IF($AE105&lt;&gt;0,(Y105/$AE105)*100,0)</f>
        <v>0</v>
      </c>
      <c r="AD105" s="29"/>
      <c r="AE105" s="30" t="n">
        <f aca="false">(G105+M105+S105+Y105)</f>
        <v>43096179</v>
      </c>
      <c r="AF105" s="35"/>
      <c r="AG105" s="29"/>
      <c r="AH105" s="30" t="n">
        <v>0</v>
      </c>
      <c r="AI105" s="29"/>
      <c r="AJ105" s="30" t="n">
        <v>75000</v>
      </c>
      <c r="AK105" s="29"/>
      <c r="AL105" s="30" t="n">
        <f aca="false">(AE105+AH105+AJ105)</f>
        <v>43171179</v>
      </c>
      <c r="AM105" s="29"/>
      <c r="AN105" s="30" t="n">
        <v>38032376</v>
      </c>
      <c r="AO105" s="29"/>
      <c r="AP105" s="33" t="n">
        <f aca="false">(AN105/$C105)</f>
        <v>2248.7066753385</v>
      </c>
      <c r="AQ105" s="29"/>
      <c r="AR105" s="33" t="n">
        <f aca="false">IF($AP$219&lt;&gt;0,(AP105/$AP$219)*100,0)</f>
        <v>67.696609724059</v>
      </c>
      <c r="AS105" s="29"/>
      <c r="AT105" s="30" t="n">
        <v>0</v>
      </c>
      <c r="AU105" s="29"/>
      <c r="AV105" s="30" t="n">
        <v>0</v>
      </c>
      <c r="AW105" s="29"/>
      <c r="AX105" s="30"/>
      <c r="AY105" s="29"/>
      <c r="AZ105" s="30" t="n">
        <v>0</v>
      </c>
      <c r="BA105" s="29"/>
      <c r="BB105" s="17" t="n">
        <v>15</v>
      </c>
    </row>
    <row r="106" s="14" customFormat="true" ht="8.25" hidden="false" customHeight="true" outlineLevel="0" collapsed="false">
      <c r="A106" s="36"/>
      <c r="B106" s="29"/>
      <c r="C106" s="36"/>
      <c r="D106" s="13"/>
      <c r="E106" s="17"/>
      <c r="F106" s="29"/>
      <c r="G106" s="29"/>
      <c r="H106" s="29"/>
      <c r="I106" s="37"/>
      <c r="J106" s="29"/>
      <c r="K106" s="37"/>
      <c r="L106" s="29"/>
      <c r="M106" s="29"/>
      <c r="N106" s="29"/>
      <c r="O106" s="37"/>
      <c r="P106" s="29"/>
      <c r="Q106" s="37"/>
      <c r="R106" s="29"/>
      <c r="S106" s="29"/>
      <c r="T106" s="29"/>
      <c r="U106" s="37"/>
      <c r="V106" s="29"/>
      <c r="W106" s="37"/>
      <c r="X106" s="29"/>
      <c r="Y106" s="29"/>
      <c r="Z106" s="29"/>
      <c r="AA106" s="37"/>
      <c r="AB106" s="29"/>
      <c r="AC106" s="37"/>
      <c r="AD106" s="29"/>
      <c r="AE106" s="29"/>
      <c r="AF106" s="35"/>
      <c r="AG106" s="29"/>
      <c r="AH106" s="29"/>
      <c r="AI106" s="29"/>
      <c r="AJ106" s="29"/>
      <c r="AK106" s="29"/>
      <c r="AL106" s="29"/>
      <c r="AM106" s="29"/>
      <c r="AN106" s="29"/>
      <c r="AO106" s="29"/>
      <c r="AP106" s="37"/>
      <c r="AQ106" s="29"/>
      <c r="AR106" s="37"/>
      <c r="AS106" s="29"/>
      <c r="AT106" s="29"/>
      <c r="AU106" s="29"/>
      <c r="AV106" s="29"/>
      <c r="AW106" s="29"/>
      <c r="AX106" s="29"/>
      <c r="AY106" s="29"/>
      <c r="AZ106" s="29"/>
      <c r="BA106" s="29"/>
      <c r="BB106" s="36"/>
    </row>
    <row r="107" s="14" customFormat="true" ht="8.25" hidden="false" customHeight="true" outlineLevel="0" collapsed="false">
      <c r="A107" s="17" t="n">
        <v>16</v>
      </c>
      <c r="B107" s="29"/>
      <c r="C107" s="30" t="n">
        <v>55562</v>
      </c>
      <c r="D107" s="13"/>
      <c r="E107" s="17" t="s">
        <v>153</v>
      </c>
      <c r="F107" s="29"/>
      <c r="G107" s="30" t="n">
        <f aca="false">'Exhibit B'!$BO107</f>
        <v>66658982</v>
      </c>
      <c r="H107" s="29"/>
      <c r="I107" s="33" t="n">
        <f aca="false">(G107/$C107)</f>
        <v>1199.72250818905</v>
      </c>
      <c r="J107" s="29"/>
      <c r="K107" s="33" t="n">
        <f aca="false">IF($AE107&lt;&gt;0,(G107/$AE107)*100,0)</f>
        <v>46.5819200997318</v>
      </c>
      <c r="L107" s="29"/>
      <c r="M107" s="30" t="n">
        <v>66091163</v>
      </c>
      <c r="N107" s="29"/>
      <c r="O107" s="33" t="n">
        <f aca="false">(M107/$C107)</f>
        <v>1189.50295165761</v>
      </c>
      <c r="P107" s="29"/>
      <c r="Q107" s="33" t="n">
        <f aca="false">IF($AE107&lt;&gt;0,(M107/$AE107)*100,0)</f>
        <v>46.1851228715787</v>
      </c>
      <c r="R107" s="29"/>
      <c r="S107" s="30" t="n">
        <v>10312287</v>
      </c>
      <c r="T107" s="29"/>
      <c r="U107" s="33" t="n">
        <f aca="false">(S107/$C107)</f>
        <v>185.599636442173</v>
      </c>
      <c r="V107" s="29"/>
      <c r="W107" s="33" t="n">
        <f aca="false">IF($AE107&lt;&gt;0,(S107/$AE107)*100,0)</f>
        <v>7.20632260899969</v>
      </c>
      <c r="X107" s="29"/>
      <c r="Y107" s="30" t="n">
        <v>38114</v>
      </c>
      <c r="Z107" s="29"/>
      <c r="AA107" s="33" t="n">
        <f aca="false">(Y107/$C107)</f>
        <v>0.685972427198445</v>
      </c>
      <c r="AB107" s="29"/>
      <c r="AC107" s="33" t="n">
        <f aca="false">IF($AE107&lt;&gt;0,(Y107/$AE107)*100,0)</f>
        <v>0.0266344196897753</v>
      </c>
      <c r="AD107" s="29"/>
      <c r="AE107" s="30" t="n">
        <f aca="false">(G107+M107+S107+Y107)</f>
        <v>143100546</v>
      </c>
      <c r="AF107" s="35"/>
      <c r="AG107" s="29"/>
      <c r="AH107" s="30" t="n">
        <v>93690</v>
      </c>
      <c r="AI107" s="29"/>
      <c r="AJ107" s="30" t="n">
        <v>45077</v>
      </c>
      <c r="AK107" s="29"/>
      <c r="AL107" s="30" t="n">
        <f aca="false">(AE107+AH107+AJ107)</f>
        <v>143239313</v>
      </c>
      <c r="AM107" s="29"/>
      <c r="AN107" s="30" t="n">
        <v>133788965</v>
      </c>
      <c r="AO107" s="29"/>
      <c r="AP107" s="33" t="n">
        <f aca="false">(AN107/$C107)</f>
        <v>2407.92205104208</v>
      </c>
      <c r="AQ107" s="29"/>
      <c r="AR107" s="33" t="n">
        <f aca="false">IF($AP$219&lt;&gt;0,(AP107/$AP$219)*100,0)</f>
        <v>72.4897387120593</v>
      </c>
      <c r="AS107" s="29"/>
      <c r="AT107" s="30" t="n">
        <v>1744698</v>
      </c>
      <c r="AU107" s="29"/>
      <c r="AV107" s="30" t="n">
        <v>0</v>
      </c>
      <c r="AW107" s="29"/>
      <c r="AX107" s="30"/>
      <c r="AY107" s="29"/>
      <c r="AZ107" s="30" t="n">
        <v>0</v>
      </c>
      <c r="BA107" s="29"/>
      <c r="BB107" s="17" t="n">
        <v>16</v>
      </c>
    </row>
    <row r="108" s="14" customFormat="true" ht="8.25" hidden="false" customHeight="true" outlineLevel="0" collapsed="false">
      <c r="A108" s="17" t="n">
        <v>17</v>
      </c>
      <c r="B108" s="29"/>
      <c r="C108" s="30" t="n">
        <v>29704</v>
      </c>
      <c r="D108" s="13"/>
      <c r="E108" s="17" t="s">
        <v>154</v>
      </c>
      <c r="F108" s="29"/>
      <c r="G108" s="30" t="n">
        <f aca="false">'Exhibit B'!$BO108</f>
        <v>47613722</v>
      </c>
      <c r="H108" s="29"/>
      <c r="I108" s="33" t="n">
        <f aca="false">(G108/$C108)</f>
        <v>1602.93973875572</v>
      </c>
      <c r="J108" s="29"/>
      <c r="K108" s="33" t="n">
        <f aca="false">IF($AE108&lt;&gt;0,(G108/$AE108)*100,0)</f>
        <v>53.9692211329035</v>
      </c>
      <c r="L108" s="29"/>
      <c r="M108" s="30" t="n">
        <v>35255741</v>
      </c>
      <c r="N108" s="29"/>
      <c r="O108" s="33" t="n">
        <f aca="false">(M108/$C108)</f>
        <v>1186.90213439267</v>
      </c>
      <c r="P108" s="29"/>
      <c r="Q108" s="33" t="n">
        <f aca="false">IF($AE108&lt;&gt;0,(M108/$AE108)*100,0)</f>
        <v>39.9616917625841</v>
      </c>
      <c r="R108" s="29"/>
      <c r="S108" s="30" t="n">
        <v>5280811</v>
      </c>
      <c r="T108" s="29"/>
      <c r="U108" s="33" t="n">
        <f aca="false">(S108/$C108)</f>
        <v>177.781140587126</v>
      </c>
      <c r="V108" s="29"/>
      <c r="W108" s="33" t="n">
        <f aca="false">IF($AE108&lt;&gt;0,(S108/$AE108)*100,0)</f>
        <v>5.98569581727026</v>
      </c>
      <c r="X108" s="29"/>
      <c r="Y108" s="30" t="n">
        <v>73571</v>
      </c>
      <c r="Z108" s="29"/>
      <c r="AA108" s="33" t="n">
        <f aca="false">(Y108/$C108)</f>
        <v>2.47680447077835</v>
      </c>
      <c r="AB108" s="29"/>
      <c r="AC108" s="33" t="n">
        <f aca="false">IF($AE108&lt;&gt;0,(Y108/$AE108)*100,0)</f>
        <v>0.0833912872421282</v>
      </c>
      <c r="AD108" s="29"/>
      <c r="AE108" s="30" t="n">
        <f aca="false">(G108+M108+S108+Y108)</f>
        <v>88223845</v>
      </c>
      <c r="AF108" s="35"/>
      <c r="AG108" s="29"/>
      <c r="AH108" s="30" t="n">
        <v>2536209</v>
      </c>
      <c r="AI108" s="29"/>
      <c r="AJ108" s="30" t="n">
        <v>0</v>
      </c>
      <c r="AK108" s="29"/>
      <c r="AL108" s="30" t="n">
        <f aca="false">(AE108+AH108+AJ108)</f>
        <v>90760054</v>
      </c>
      <c r="AM108" s="29"/>
      <c r="AN108" s="30" t="n">
        <v>76468311</v>
      </c>
      <c r="AO108" s="29"/>
      <c r="AP108" s="33" t="n">
        <f aca="false">(AN108/$C108)</f>
        <v>2574.34389307837</v>
      </c>
      <c r="AQ108" s="29"/>
      <c r="AR108" s="33" t="n">
        <f aca="false">IF($AP$219&lt;&gt;0,(AP108/$AP$219)*100,0)</f>
        <v>77.4998161105239</v>
      </c>
      <c r="AS108" s="29"/>
      <c r="AT108" s="30" t="n">
        <v>274613</v>
      </c>
      <c r="AU108" s="29"/>
      <c r="AV108" s="30" t="n">
        <v>0</v>
      </c>
      <c r="AW108" s="29"/>
      <c r="AX108" s="30"/>
      <c r="AY108" s="29"/>
      <c r="AZ108" s="30" t="n">
        <v>1662748</v>
      </c>
      <c r="BA108" s="29"/>
      <c r="BB108" s="17" t="n">
        <v>17</v>
      </c>
    </row>
    <row r="109" s="14" customFormat="true" ht="8.25" hidden="false" customHeight="true" outlineLevel="0" collapsed="false">
      <c r="A109" s="17" t="n">
        <v>18</v>
      </c>
      <c r="B109" s="29"/>
      <c r="C109" s="30" t="n">
        <v>29074</v>
      </c>
      <c r="D109" s="13" t="s">
        <v>96</v>
      </c>
      <c r="E109" s="17" t="s">
        <v>155</v>
      </c>
      <c r="F109" s="29"/>
      <c r="G109" s="30" t="n">
        <f aca="false">'Exhibit B'!$BO109</f>
        <v>40706853</v>
      </c>
      <c r="H109" s="29"/>
      <c r="I109" s="33" t="n">
        <f aca="false">(G109/$C109)</f>
        <v>1400.11188690927</v>
      </c>
      <c r="J109" s="29"/>
      <c r="K109" s="33" t="n">
        <f aca="false">IF($AE109&lt;&gt;0,(G109/$AE109)*100,0)</f>
        <v>47.2305396438445</v>
      </c>
      <c r="L109" s="29"/>
      <c r="M109" s="30" t="n">
        <v>38766206</v>
      </c>
      <c r="N109" s="29"/>
      <c r="O109" s="33" t="n">
        <f aca="false">(M109/$C109)</f>
        <v>1333.36334869643</v>
      </c>
      <c r="P109" s="29"/>
      <c r="Q109" s="33" t="n">
        <f aca="false">IF($AE109&lt;&gt;0,(M109/$AE109)*100,0)</f>
        <v>44.9788842513677</v>
      </c>
      <c r="R109" s="29"/>
      <c r="S109" s="30" t="n">
        <v>6694741</v>
      </c>
      <c r="T109" s="29"/>
      <c r="U109" s="33" t="n">
        <f aca="false">(S109/$C109)</f>
        <v>230.26556373392</v>
      </c>
      <c r="V109" s="29"/>
      <c r="W109" s="33" t="n">
        <f aca="false">IF($AE109&lt;&gt;0,(S109/$AE109)*100,0)</f>
        <v>7.76764124226874</v>
      </c>
      <c r="X109" s="29"/>
      <c r="Y109" s="30" t="n">
        <v>19767</v>
      </c>
      <c r="Z109" s="29"/>
      <c r="AA109" s="33" t="n">
        <f aca="false">(Y109/$C109)</f>
        <v>0.679885808626264</v>
      </c>
      <c r="AB109" s="29"/>
      <c r="AC109" s="33" t="n">
        <f aca="false">IF($AE109&lt;&gt;0,(Y109/$AE109)*100,0)</f>
        <v>0.0229348625190916</v>
      </c>
      <c r="AD109" s="29"/>
      <c r="AE109" s="30" t="n">
        <f aca="false">(G109+M109+S109+Y109)</f>
        <v>86187567</v>
      </c>
      <c r="AF109" s="35"/>
      <c r="AG109" s="29"/>
      <c r="AH109" s="30" t="n">
        <v>0</v>
      </c>
      <c r="AI109" s="29"/>
      <c r="AJ109" s="30" t="n">
        <v>0</v>
      </c>
      <c r="AK109" s="29"/>
      <c r="AL109" s="30" t="n">
        <f aca="false">(AE109+AH109+AJ109)</f>
        <v>86187567</v>
      </c>
      <c r="AM109" s="29"/>
      <c r="AN109" s="30" t="n">
        <v>80119893</v>
      </c>
      <c r="AO109" s="29"/>
      <c r="AP109" s="33" t="n">
        <f aca="false">(AN109/$C109)</f>
        <v>2755.72308591869</v>
      </c>
      <c r="AQ109" s="29"/>
      <c r="AR109" s="33" t="n">
        <f aca="false">IF($AP$219&lt;&gt;0,(AP109/$AP$219)*100,0)</f>
        <v>82.9601798673609</v>
      </c>
      <c r="AS109" s="29"/>
      <c r="AT109" s="30" t="n">
        <v>0</v>
      </c>
      <c r="AU109" s="29"/>
      <c r="AV109" s="30" t="n">
        <v>4657034</v>
      </c>
      <c r="AW109" s="29"/>
      <c r="AX109" s="30"/>
      <c r="AY109" s="29"/>
      <c r="AZ109" s="30" t="n">
        <v>1036533</v>
      </c>
      <c r="BA109" s="29"/>
      <c r="BB109" s="17" t="n">
        <v>18</v>
      </c>
    </row>
    <row r="110" s="14" customFormat="true" ht="8.25" hidden="false" customHeight="true" outlineLevel="0" collapsed="false">
      <c r="A110" s="17" t="n">
        <v>19</v>
      </c>
      <c r="B110" s="29"/>
      <c r="C110" s="30" t="n">
        <v>7253</v>
      </c>
      <c r="D110" s="13"/>
      <c r="E110" s="17" t="s">
        <v>156</v>
      </c>
      <c r="F110" s="29"/>
      <c r="G110" s="30" t="n">
        <f aca="false">'Exhibit B'!$BO110</f>
        <v>14539656</v>
      </c>
      <c r="H110" s="29"/>
      <c r="I110" s="33" t="n">
        <f aca="false">(G110/$C110)</f>
        <v>2004.64028677788</v>
      </c>
      <c r="J110" s="29"/>
      <c r="K110" s="33" t="n">
        <f aca="false">IF($AE110&lt;&gt;0,(G110/$AE110)*100,0)</f>
        <v>63.8341095756415</v>
      </c>
      <c r="L110" s="29"/>
      <c r="M110" s="30" t="n">
        <v>6489996</v>
      </c>
      <c r="N110" s="29"/>
      <c r="O110" s="33" t="n">
        <f aca="false">(M110/$C110)</f>
        <v>894.801599338205</v>
      </c>
      <c r="P110" s="29"/>
      <c r="Q110" s="33" t="n">
        <f aca="false">IF($AE110&lt;&gt;0,(M110/$AE110)*100,0)</f>
        <v>28.4933230751453</v>
      </c>
      <c r="R110" s="29"/>
      <c r="S110" s="30" t="n">
        <v>1681842</v>
      </c>
      <c r="T110" s="29"/>
      <c r="U110" s="33" t="n">
        <f aca="false">(S110/$C110)</f>
        <v>231.882255618365</v>
      </c>
      <c r="V110" s="29"/>
      <c r="W110" s="33" t="n">
        <f aca="false">IF($AE110&lt;&gt;0,(S110/$AE110)*100,0)</f>
        <v>7.38386702662815</v>
      </c>
      <c r="X110" s="29"/>
      <c r="Y110" s="30" t="n">
        <v>65758</v>
      </c>
      <c r="Z110" s="29"/>
      <c r="AA110" s="33" t="n">
        <f aca="false">(Y110/$C110)</f>
        <v>9.06631738590928</v>
      </c>
      <c r="AB110" s="29"/>
      <c r="AC110" s="33" t="n">
        <f aca="false">IF($AE110&lt;&gt;0,(Y110/$AE110)*100,0)</f>
        <v>0.288700322585007</v>
      </c>
      <c r="AD110" s="29"/>
      <c r="AE110" s="30" t="n">
        <f aca="false">(G110+M110+S110+Y110)</f>
        <v>22777252</v>
      </c>
      <c r="AF110" s="35"/>
      <c r="AG110" s="29"/>
      <c r="AH110" s="30" t="n">
        <v>23926</v>
      </c>
      <c r="AI110" s="29"/>
      <c r="AJ110" s="30" t="n">
        <v>0</v>
      </c>
      <c r="AK110" s="29"/>
      <c r="AL110" s="30" t="n">
        <f aca="false">(AE110+AH110+AJ110)</f>
        <v>22801178</v>
      </c>
      <c r="AM110" s="29"/>
      <c r="AN110" s="30" t="n">
        <v>18982463</v>
      </c>
      <c r="AO110" s="29"/>
      <c r="AP110" s="33" t="n">
        <f aca="false">(AN110/$C110)</f>
        <v>2617.18778436509</v>
      </c>
      <c r="AQ110" s="29"/>
      <c r="AR110" s="33" t="n">
        <f aca="false">IF($AP$219&lt;&gt;0,(AP110/$AP$219)*100,0)</f>
        <v>78.7896180305811</v>
      </c>
      <c r="AS110" s="29"/>
      <c r="AT110" s="30" t="n">
        <v>0</v>
      </c>
      <c r="AU110" s="29"/>
      <c r="AV110" s="30" t="n">
        <v>0</v>
      </c>
      <c r="AW110" s="29"/>
      <c r="AX110" s="30"/>
      <c r="AY110" s="29"/>
      <c r="AZ110" s="30" t="n">
        <v>763736</v>
      </c>
      <c r="BA110" s="29"/>
      <c r="BB110" s="17" t="n">
        <v>19</v>
      </c>
    </row>
    <row r="111" s="14" customFormat="true" ht="8.25" hidden="false" customHeight="true" outlineLevel="0" collapsed="false">
      <c r="A111" s="17" t="n">
        <v>20</v>
      </c>
      <c r="B111" s="29"/>
      <c r="C111" s="30" t="n">
        <v>12316</v>
      </c>
      <c r="D111" s="13"/>
      <c r="E111" s="17" t="s">
        <v>157</v>
      </c>
      <c r="F111" s="29"/>
      <c r="G111" s="30" t="n">
        <f aca="false">'Exhibit B'!$BO111</f>
        <v>14886426</v>
      </c>
      <c r="H111" s="29"/>
      <c r="I111" s="33" t="n">
        <f aca="false">(G111/$C111)</f>
        <v>1208.70623579084</v>
      </c>
      <c r="J111" s="29"/>
      <c r="K111" s="33" t="n">
        <f aca="false">IF($AE111&lt;&gt;0,(G111/$AE111)*100,0)</f>
        <v>38.0067439998117</v>
      </c>
      <c r="L111" s="29"/>
      <c r="M111" s="30" t="n">
        <v>18759431</v>
      </c>
      <c r="N111" s="29"/>
      <c r="O111" s="33" t="n">
        <f aca="false">(M111/$C111)</f>
        <v>1523.17562520299</v>
      </c>
      <c r="P111" s="29"/>
      <c r="Q111" s="33" t="n">
        <f aca="false">IF($AE111&lt;&gt;0,(M111/$AE111)*100,0)</f>
        <v>47.8949676436192</v>
      </c>
      <c r="R111" s="29"/>
      <c r="S111" s="30" t="n">
        <v>5446925</v>
      </c>
      <c r="T111" s="29"/>
      <c r="U111" s="33" t="n">
        <f aca="false">(S111/$C111)</f>
        <v>442.264127963625</v>
      </c>
      <c r="V111" s="29"/>
      <c r="W111" s="33" t="n">
        <f aca="false">IF($AE111&lt;&gt;0,(S111/$AE111)*100,0)</f>
        <v>13.906620975456</v>
      </c>
      <c r="X111" s="29"/>
      <c r="Y111" s="30" t="n">
        <v>75072</v>
      </c>
      <c r="Z111" s="29"/>
      <c r="AA111" s="33" t="n">
        <f aca="false">(Y111/$C111)</f>
        <v>6.0954855472556</v>
      </c>
      <c r="AB111" s="29"/>
      <c r="AC111" s="33" t="n">
        <f aca="false">IF($AE111&lt;&gt;0,(Y111/$AE111)*100,0)</f>
        <v>0.191667381113093</v>
      </c>
      <c r="AD111" s="29"/>
      <c r="AE111" s="30" t="n">
        <f aca="false">(G111+M111+S111+Y111)</f>
        <v>39167854</v>
      </c>
      <c r="AF111" s="35"/>
      <c r="AG111" s="29"/>
      <c r="AH111" s="30" t="n">
        <v>0</v>
      </c>
      <c r="AI111" s="29"/>
      <c r="AJ111" s="30" t="n">
        <v>0</v>
      </c>
      <c r="AK111" s="29"/>
      <c r="AL111" s="30" t="n">
        <f aca="false">(AE111+AH111+AJ111)</f>
        <v>39167854</v>
      </c>
      <c r="AM111" s="29"/>
      <c r="AN111" s="30" t="n">
        <v>37022320</v>
      </c>
      <c r="AO111" s="29"/>
      <c r="AP111" s="33" t="n">
        <f aca="false">(AN111/$C111)</f>
        <v>3006.03442676194</v>
      </c>
      <c r="AQ111" s="29"/>
      <c r="AR111" s="33" t="n">
        <f aca="false">IF($AP$219&lt;&gt;0,(AP111/$AP$219)*100,0)</f>
        <v>90.4957243367259</v>
      </c>
      <c r="AS111" s="29"/>
      <c r="AT111" s="30" t="n">
        <v>0</v>
      </c>
      <c r="AU111" s="29"/>
      <c r="AV111" s="30" t="n">
        <v>0</v>
      </c>
      <c r="AW111" s="29"/>
      <c r="AX111" s="30"/>
      <c r="AY111" s="29"/>
      <c r="AZ111" s="30" t="n">
        <v>0</v>
      </c>
      <c r="BA111" s="29"/>
      <c r="BB111" s="17" t="n">
        <v>20</v>
      </c>
    </row>
    <row r="112" s="14" customFormat="true" ht="8.25" hidden="false" customHeight="true" outlineLevel="0" collapsed="false">
      <c r="A112" s="36"/>
      <c r="B112" s="29"/>
      <c r="C112" s="36"/>
      <c r="D112" s="13"/>
      <c r="E112" s="17"/>
      <c r="F112" s="29"/>
      <c r="G112" s="35"/>
      <c r="H112" s="29"/>
      <c r="I112" s="37"/>
      <c r="J112" s="29"/>
      <c r="K112" s="37"/>
      <c r="L112" s="29"/>
      <c r="M112" s="29"/>
      <c r="N112" s="29"/>
      <c r="O112" s="37"/>
      <c r="P112" s="29"/>
      <c r="Q112" s="37"/>
      <c r="R112" s="29"/>
      <c r="S112" s="35"/>
      <c r="T112" s="29"/>
      <c r="U112" s="37"/>
      <c r="V112" s="29"/>
      <c r="W112" s="37"/>
      <c r="X112" s="29"/>
      <c r="Y112" s="29"/>
      <c r="Z112" s="29"/>
      <c r="AA112" s="37"/>
      <c r="AB112" s="29"/>
      <c r="AC112" s="37"/>
      <c r="AD112" s="29"/>
      <c r="AE112" s="35"/>
      <c r="AF112" s="35"/>
      <c r="AG112" s="29"/>
      <c r="AH112" s="35"/>
      <c r="AI112" s="29"/>
      <c r="AJ112" s="35"/>
      <c r="AK112" s="29"/>
      <c r="AL112" s="35"/>
      <c r="AM112" s="29"/>
      <c r="AN112" s="35"/>
      <c r="AO112" s="29"/>
      <c r="AP112" s="37"/>
      <c r="AQ112" s="29"/>
      <c r="AR112" s="37"/>
      <c r="AS112" s="29"/>
      <c r="AT112" s="29"/>
      <c r="AU112" s="29"/>
      <c r="AV112" s="29"/>
      <c r="AW112" s="29"/>
      <c r="AX112" s="29"/>
      <c r="AY112" s="29"/>
      <c r="AZ112" s="29"/>
      <c r="BA112" s="29"/>
      <c r="BB112" s="36"/>
    </row>
    <row r="113" s="14" customFormat="true" ht="8.25" hidden="false" customHeight="true" outlineLevel="0" collapsed="false">
      <c r="A113" s="17" t="n">
        <v>21</v>
      </c>
      <c r="B113" s="29"/>
      <c r="C113" s="30" t="n">
        <v>333963</v>
      </c>
      <c r="D113" s="13"/>
      <c r="E113" s="17" t="s">
        <v>158</v>
      </c>
      <c r="F113" s="29"/>
      <c r="G113" s="30" t="n">
        <f aca="false">'Exhibit B'!$BO113</f>
        <v>607385670</v>
      </c>
      <c r="H113" s="29"/>
      <c r="I113" s="33" t="n">
        <f aca="false">(G113/$C113)</f>
        <v>1818.72144519004</v>
      </c>
      <c r="J113" s="29"/>
      <c r="K113" s="33" t="n">
        <f aca="false">IF($AE113&lt;&gt;0,(G113/$AE113)*100,0)</f>
        <v>55.9220985940778</v>
      </c>
      <c r="L113" s="29"/>
      <c r="M113" s="30" t="n">
        <v>427947967</v>
      </c>
      <c r="N113" s="29"/>
      <c r="O113" s="33" t="n">
        <f aca="false">(M113/$C113)</f>
        <v>1281.42329240066</v>
      </c>
      <c r="P113" s="29"/>
      <c r="Q113" s="33" t="n">
        <f aca="false">IF($AE113&lt;&gt;0,(M113/$AE113)*100,0)</f>
        <v>39.4012397488883</v>
      </c>
      <c r="R113" s="29"/>
      <c r="S113" s="30" t="n">
        <v>47697429</v>
      </c>
      <c r="T113" s="29"/>
      <c r="U113" s="33" t="n">
        <f aca="false">(S113/$C113)</f>
        <v>142.822495306366</v>
      </c>
      <c r="V113" s="29"/>
      <c r="W113" s="33" t="n">
        <f aca="false">IF($AE113&lt;&gt;0,(S113/$AE113)*100,0)</f>
        <v>4.39151013757375</v>
      </c>
      <c r="X113" s="29"/>
      <c r="Y113" s="30" t="n">
        <v>3097111</v>
      </c>
      <c r="Z113" s="29"/>
      <c r="AA113" s="33" t="n">
        <f aca="false">(Y113/$C113)</f>
        <v>9.27381476391097</v>
      </c>
      <c r="AB113" s="29"/>
      <c r="AC113" s="33" t="n">
        <f aca="false">IF($AE113&lt;&gt;0,(Y113/$AE113)*100,0)</f>
        <v>0.28515151946012</v>
      </c>
      <c r="AD113" s="29"/>
      <c r="AE113" s="30" t="n">
        <f aca="false">(G113+M113+S113+Y113)</f>
        <v>1086128177</v>
      </c>
      <c r="AF113" s="35"/>
      <c r="AG113" s="29"/>
      <c r="AH113" s="30" t="n">
        <v>3644369</v>
      </c>
      <c r="AI113" s="29"/>
      <c r="AJ113" s="30" t="n">
        <v>5848106</v>
      </c>
      <c r="AK113" s="29"/>
      <c r="AL113" s="30" t="n">
        <f aca="false">(AE113+AH113+AJ113)</f>
        <v>1095620652</v>
      </c>
      <c r="AM113" s="29"/>
      <c r="AN113" s="30" t="n">
        <v>956633591</v>
      </c>
      <c r="AO113" s="29"/>
      <c r="AP113" s="33" t="n">
        <f aca="false">(AN113/$C113)</f>
        <v>2864.48975185874</v>
      </c>
      <c r="AQ113" s="29"/>
      <c r="AR113" s="33" t="n">
        <f aca="false">IF($AP$219&lt;&gt;0,(AP113/$AP$219)*100,0)</f>
        <v>86.2345662583838</v>
      </c>
      <c r="AS113" s="29"/>
      <c r="AT113" s="30" t="n">
        <v>32712333</v>
      </c>
      <c r="AU113" s="29"/>
      <c r="AV113" s="30" t="n">
        <v>65203392</v>
      </c>
      <c r="AW113" s="29"/>
      <c r="AX113" s="30"/>
      <c r="AY113" s="29"/>
      <c r="AZ113" s="30" t="n">
        <v>0</v>
      </c>
      <c r="BA113" s="29"/>
      <c r="BB113" s="17" t="n">
        <v>21</v>
      </c>
    </row>
    <row r="114" s="14" customFormat="true" ht="8.25" hidden="false" customHeight="true" outlineLevel="0" collapsed="false">
      <c r="A114" s="17" t="n">
        <v>22</v>
      </c>
      <c r="B114" s="29"/>
      <c r="C114" s="30" t="n">
        <v>14240</v>
      </c>
      <c r="D114" s="13"/>
      <c r="E114" s="17" t="s">
        <v>159</v>
      </c>
      <c r="F114" s="29"/>
      <c r="G114" s="30" t="n">
        <f aca="false">'Exhibit B'!$BO114</f>
        <v>25327564</v>
      </c>
      <c r="H114" s="29"/>
      <c r="I114" s="33" t="n">
        <f aca="false">(G114/$C114)</f>
        <v>1778.62106741573</v>
      </c>
      <c r="J114" s="29"/>
      <c r="K114" s="33" t="n">
        <f aca="false">IF($AE114&lt;&gt;0,(G114/$AE114)*100,0)</f>
        <v>59.4828030607398</v>
      </c>
      <c r="L114" s="29"/>
      <c r="M114" s="30" t="n">
        <v>15003750</v>
      </c>
      <c r="N114" s="29"/>
      <c r="O114" s="33" t="n">
        <f aca="false">(M114/$C114)</f>
        <v>1053.63412921348</v>
      </c>
      <c r="P114" s="29"/>
      <c r="Q114" s="33" t="n">
        <f aca="false">IF($AE114&lt;&gt;0,(M114/$AE114)*100,0)</f>
        <v>35.2369105225664</v>
      </c>
      <c r="R114" s="29"/>
      <c r="S114" s="30" t="n">
        <v>1998181</v>
      </c>
      <c r="T114" s="29"/>
      <c r="U114" s="33" t="n">
        <f aca="false">(S114/$C114)</f>
        <v>140.321699438202</v>
      </c>
      <c r="V114" s="29"/>
      <c r="W114" s="33" t="n">
        <f aca="false">IF($AE114&lt;&gt;0,(S114/$AE114)*100,0)</f>
        <v>4.6928084715416</v>
      </c>
      <c r="X114" s="29"/>
      <c r="Y114" s="30" t="n">
        <v>250146</v>
      </c>
      <c r="Z114" s="29"/>
      <c r="AA114" s="33" t="n">
        <f aca="false">(Y114/$C114)</f>
        <v>17.5664325842697</v>
      </c>
      <c r="AB114" s="29"/>
      <c r="AC114" s="33" t="n">
        <f aca="false">IF($AE114&lt;&gt;0,(Y114/$AE114)*100,0)</f>
        <v>0.587477945152238</v>
      </c>
      <c r="AD114" s="29"/>
      <c r="AE114" s="30" t="n">
        <f aca="false">(G114+M114+S114+Y114)</f>
        <v>42579641</v>
      </c>
      <c r="AF114" s="35"/>
      <c r="AG114" s="29"/>
      <c r="AH114" s="30" t="n">
        <v>0</v>
      </c>
      <c r="AI114" s="29"/>
      <c r="AJ114" s="30" t="n">
        <v>0</v>
      </c>
      <c r="AK114" s="29"/>
      <c r="AL114" s="30" t="n">
        <f aca="false">(AE114+AH114+AJ114)</f>
        <v>42579641</v>
      </c>
      <c r="AM114" s="29"/>
      <c r="AN114" s="30" t="n">
        <v>37548610</v>
      </c>
      <c r="AO114" s="29"/>
      <c r="AP114" s="33" t="n">
        <f aca="false">(AN114/$C114)</f>
        <v>2636.84058988764</v>
      </c>
      <c r="AQ114" s="29"/>
      <c r="AR114" s="33" t="n">
        <f aca="false">IF($AP$219&lt;&gt;0,(AP114/$AP$219)*100,0)</f>
        <v>79.3812595817152</v>
      </c>
      <c r="AS114" s="29"/>
      <c r="AT114" s="30" t="n">
        <v>4614592</v>
      </c>
      <c r="AU114" s="29"/>
      <c r="AV114" s="30" t="n">
        <v>3885210</v>
      </c>
      <c r="AW114" s="29"/>
      <c r="AX114" s="30"/>
      <c r="AY114" s="29"/>
      <c r="AZ114" s="30" t="n">
        <v>207000</v>
      </c>
      <c r="BA114" s="29"/>
      <c r="BB114" s="17" t="n">
        <v>22</v>
      </c>
    </row>
    <row r="115" s="14" customFormat="true" ht="8.25" hidden="false" customHeight="true" outlineLevel="0" collapsed="false">
      <c r="A115" s="17" t="n">
        <v>23</v>
      </c>
      <c r="B115" s="29"/>
      <c r="C115" s="30" t="n">
        <v>5216</v>
      </c>
      <c r="D115" s="13"/>
      <c r="E115" s="17" t="s">
        <v>160</v>
      </c>
      <c r="F115" s="29"/>
      <c r="G115" s="30" t="n">
        <f aca="false">'Exhibit B'!$BO115</f>
        <v>5333832</v>
      </c>
      <c r="H115" s="29"/>
      <c r="I115" s="33" t="n">
        <f aca="false">(G115/$C115)</f>
        <v>1022.59049079755</v>
      </c>
      <c r="J115" s="29"/>
      <c r="K115" s="33" t="n">
        <f aca="false">IF($AE115&lt;&gt;0,(G115/$AE115)*100,0)</f>
        <v>40.4781397500567</v>
      </c>
      <c r="L115" s="29"/>
      <c r="M115" s="30" t="n">
        <v>6538549</v>
      </c>
      <c r="N115" s="29"/>
      <c r="O115" s="33" t="n">
        <f aca="false">(M115/$C115)</f>
        <v>1253.55617331288</v>
      </c>
      <c r="P115" s="29"/>
      <c r="Q115" s="33" t="n">
        <f aca="false">IF($AE115&lt;&gt;0,(M115/$AE115)*100,0)</f>
        <v>49.6206667522699</v>
      </c>
      <c r="R115" s="29"/>
      <c r="S115" s="30" t="n">
        <v>1121382</v>
      </c>
      <c r="T115" s="29"/>
      <c r="U115" s="33" t="n">
        <f aca="false">(S115/$C115)</f>
        <v>214.988880368098</v>
      </c>
      <c r="V115" s="29"/>
      <c r="W115" s="33" t="n">
        <f aca="false">IF($AE115&lt;&gt;0,(S115/$AE115)*100,0)</f>
        <v>8.51010255088613</v>
      </c>
      <c r="X115" s="29"/>
      <c r="Y115" s="30" t="n">
        <v>183305</v>
      </c>
      <c r="Z115" s="29"/>
      <c r="AA115" s="33" t="n">
        <f aca="false">(Y115/$C115)</f>
        <v>35.1428297546012</v>
      </c>
      <c r="AB115" s="29"/>
      <c r="AC115" s="33" t="n">
        <f aca="false">IF($AE115&lt;&gt;0,(Y115/$AE115)*100,0)</f>
        <v>1.39109094678725</v>
      </c>
      <c r="AD115" s="29"/>
      <c r="AE115" s="30" t="n">
        <f aca="false">(G115+M115+S115+Y115)</f>
        <v>13177068</v>
      </c>
      <c r="AF115" s="35"/>
      <c r="AG115" s="29"/>
      <c r="AH115" s="30" t="n">
        <v>0</v>
      </c>
      <c r="AI115" s="29"/>
      <c r="AJ115" s="30" t="n">
        <v>0</v>
      </c>
      <c r="AK115" s="29"/>
      <c r="AL115" s="30" t="n">
        <f aca="false">(AE115+AH115+AJ115)</f>
        <v>13177068</v>
      </c>
      <c r="AM115" s="29"/>
      <c r="AN115" s="30" t="n">
        <v>12095856</v>
      </c>
      <c r="AO115" s="29"/>
      <c r="AP115" s="33" t="n">
        <f aca="false">(AN115/$C115)</f>
        <v>2318.99079754601</v>
      </c>
      <c r="AQ115" s="29"/>
      <c r="AR115" s="33" t="n">
        <f aca="false">IF($AP$219&lt;&gt;0,(AP115/$AP$219)*100,0)</f>
        <v>69.8124911963119</v>
      </c>
      <c r="AS115" s="29"/>
      <c r="AT115" s="30" t="n">
        <v>99678</v>
      </c>
      <c r="AU115" s="29"/>
      <c r="AV115" s="30" t="n">
        <v>506021</v>
      </c>
      <c r="AW115" s="29"/>
      <c r="AX115" s="30"/>
      <c r="AY115" s="29"/>
      <c r="AZ115" s="30" t="n">
        <v>0</v>
      </c>
      <c r="BA115" s="29"/>
      <c r="BB115" s="17" t="n">
        <v>23</v>
      </c>
    </row>
    <row r="116" s="14" customFormat="true" ht="8.25" hidden="false" customHeight="true" outlineLevel="0" collapsed="false">
      <c r="A116" s="17" t="n">
        <v>24</v>
      </c>
      <c r="B116" s="29"/>
      <c r="C116" s="30" t="n">
        <v>49388</v>
      </c>
      <c r="D116" s="13"/>
      <c r="E116" s="17" t="s">
        <v>161</v>
      </c>
      <c r="F116" s="29"/>
      <c r="G116" s="30" t="n">
        <f aca="false">'Exhibit B'!$BO116</f>
        <v>82867356</v>
      </c>
      <c r="H116" s="29"/>
      <c r="I116" s="33" t="n">
        <f aca="false">(G116/$C116)</f>
        <v>1677.88442536649</v>
      </c>
      <c r="J116" s="29"/>
      <c r="K116" s="33" t="n">
        <f aca="false">IF($AE116&lt;&gt;0,(G116/$AE116)*100,0)</f>
        <v>52.3038597118639</v>
      </c>
      <c r="L116" s="29"/>
      <c r="M116" s="30" t="n">
        <v>61999528</v>
      </c>
      <c r="N116" s="29"/>
      <c r="O116" s="33" t="n">
        <f aca="false">(M116/$C116)</f>
        <v>1255.35611889528</v>
      </c>
      <c r="P116" s="29"/>
      <c r="Q116" s="33" t="n">
        <f aca="false">IF($AE116&lt;&gt;0,(M116/$AE116)*100,0)</f>
        <v>39.132594199262</v>
      </c>
      <c r="R116" s="29"/>
      <c r="S116" s="30" t="n">
        <v>13567611</v>
      </c>
      <c r="T116" s="29"/>
      <c r="U116" s="33" t="n">
        <f aca="false">(S116/$C116)</f>
        <v>274.714728274075</v>
      </c>
      <c r="V116" s="29"/>
      <c r="W116" s="33" t="n">
        <f aca="false">IF($AE116&lt;&gt;0,(S116/$AE116)*100,0)</f>
        <v>8.56354608887414</v>
      </c>
      <c r="X116" s="29"/>
      <c r="Y116" s="30" t="n">
        <v>0</v>
      </c>
      <c r="Z116" s="29"/>
      <c r="AA116" s="33" t="n">
        <f aca="false">(Y116/$C116)</f>
        <v>0</v>
      </c>
      <c r="AB116" s="29"/>
      <c r="AC116" s="33" t="n">
        <f aca="false">IF($AE116&lt;&gt;0,(Y116/$AE116)*100,0)</f>
        <v>0</v>
      </c>
      <c r="AD116" s="29"/>
      <c r="AE116" s="30" t="n">
        <f aca="false">(G116+M116+S116+Y116)</f>
        <v>158434495</v>
      </c>
      <c r="AF116" s="35"/>
      <c r="AG116" s="29"/>
      <c r="AH116" s="30" t="n">
        <v>0</v>
      </c>
      <c r="AI116" s="29"/>
      <c r="AJ116" s="30" t="n">
        <v>0</v>
      </c>
      <c r="AK116" s="29"/>
      <c r="AL116" s="30" t="n">
        <f aca="false">(AE116+AH116+AJ116)</f>
        <v>158434495</v>
      </c>
      <c r="AM116" s="29"/>
      <c r="AN116" s="30" t="n">
        <v>140444042</v>
      </c>
      <c r="AO116" s="29"/>
      <c r="AP116" s="33" t="n">
        <f aca="false">(AN116/$C116)</f>
        <v>2843.68757592938</v>
      </c>
      <c r="AQ116" s="29"/>
      <c r="AR116" s="33" t="n">
        <f aca="false">IF($AP$219&lt;&gt;0,(AP116/$AP$219)*100,0)</f>
        <v>85.6083232713613</v>
      </c>
      <c r="AS116" s="29"/>
      <c r="AT116" s="30" t="n">
        <v>6582875</v>
      </c>
      <c r="AU116" s="29"/>
      <c r="AV116" s="30" t="n">
        <v>9458943</v>
      </c>
      <c r="AW116" s="29"/>
      <c r="AX116" s="30"/>
      <c r="AY116" s="29"/>
      <c r="AZ116" s="30" t="n">
        <v>204952</v>
      </c>
      <c r="BA116" s="29"/>
      <c r="BB116" s="17" t="n">
        <v>24</v>
      </c>
    </row>
    <row r="117" s="14" customFormat="true" ht="8.25" hidden="false" customHeight="true" outlineLevel="0" collapsed="false">
      <c r="A117" s="17" t="n">
        <v>25</v>
      </c>
      <c r="B117" s="29"/>
      <c r="C117" s="30" t="n">
        <v>9857</v>
      </c>
      <c r="D117" s="13"/>
      <c r="E117" s="17" t="s">
        <v>162</v>
      </c>
      <c r="F117" s="29"/>
      <c r="G117" s="30" t="n">
        <f aca="false">'Exhibit B'!$BO117</f>
        <v>14276960</v>
      </c>
      <c r="H117" s="29"/>
      <c r="I117" s="33" t="n">
        <f aca="false">(G117/$C117)</f>
        <v>1448.40823780055</v>
      </c>
      <c r="J117" s="29"/>
      <c r="K117" s="33" t="n">
        <f aca="false">IF($AE117&lt;&gt;0,(G117/$AE117)*100,0)</f>
        <v>47.3381397965466</v>
      </c>
      <c r="L117" s="29"/>
      <c r="M117" s="30" t="n">
        <v>13360281</v>
      </c>
      <c r="N117" s="29"/>
      <c r="O117" s="33" t="n">
        <f aca="false">(M117/$C117)</f>
        <v>1355.41046971695</v>
      </c>
      <c r="P117" s="29"/>
      <c r="Q117" s="33" t="n">
        <f aca="false">IF($AE117&lt;&gt;0,(M117/$AE117)*100,0)</f>
        <v>44.2987057258089</v>
      </c>
      <c r="R117" s="29"/>
      <c r="S117" s="30" t="n">
        <v>2457943</v>
      </c>
      <c r="T117" s="29"/>
      <c r="U117" s="33" t="n">
        <f aca="false">(S117/$C117)</f>
        <v>249.360150147104</v>
      </c>
      <c r="V117" s="29"/>
      <c r="W117" s="33" t="n">
        <f aca="false">IF($AE117&lt;&gt;0,(S117/$AE117)*100,0)</f>
        <v>8.14980565512147</v>
      </c>
      <c r="X117" s="29"/>
      <c r="Y117" s="30" t="n">
        <v>64345</v>
      </c>
      <c r="Z117" s="29"/>
      <c r="AA117" s="33" t="n">
        <f aca="false">(Y117/$C117)</f>
        <v>6.52784822968449</v>
      </c>
      <c r="AB117" s="29"/>
      <c r="AC117" s="33" t="n">
        <f aca="false">IF($AE117&lt;&gt;0,(Y117/$AE117)*100,0)</f>
        <v>0.213348822523057</v>
      </c>
      <c r="AD117" s="29"/>
      <c r="AE117" s="30" t="n">
        <f aca="false">(G117+M117+S117+Y117)</f>
        <v>30159529</v>
      </c>
      <c r="AF117" s="35"/>
      <c r="AG117" s="29"/>
      <c r="AH117" s="30" t="n">
        <v>0</v>
      </c>
      <c r="AI117" s="29"/>
      <c r="AJ117" s="30" t="n">
        <v>0</v>
      </c>
      <c r="AK117" s="29"/>
      <c r="AL117" s="30" t="n">
        <f aca="false">(AE117+AH117+AJ117)</f>
        <v>30159529</v>
      </c>
      <c r="AM117" s="29"/>
      <c r="AN117" s="30" t="n">
        <v>26789062</v>
      </c>
      <c r="AO117" s="29"/>
      <c r="AP117" s="33" t="n">
        <f aca="false">(AN117/$C117)</f>
        <v>2717.77031551182</v>
      </c>
      <c r="AQ117" s="29"/>
      <c r="AR117" s="33" t="n">
        <f aca="false">IF($AP$219&lt;&gt;0,(AP117/$AP$219)*100,0)</f>
        <v>81.817623608531</v>
      </c>
      <c r="AS117" s="29"/>
      <c r="AT117" s="30" t="n">
        <v>0</v>
      </c>
      <c r="AU117" s="29"/>
      <c r="AV117" s="30" t="n">
        <v>2296169</v>
      </c>
      <c r="AW117" s="29"/>
      <c r="AX117" s="30"/>
      <c r="AY117" s="29"/>
      <c r="AZ117" s="30" t="n">
        <v>0</v>
      </c>
      <c r="BA117" s="29"/>
      <c r="BB117" s="17" t="n">
        <v>25</v>
      </c>
    </row>
    <row r="118" s="14" customFormat="true" ht="8.25" hidden="false" customHeight="true" outlineLevel="0" collapsed="false">
      <c r="A118" s="36"/>
      <c r="B118" s="29"/>
      <c r="C118" s="36"/>
      <c r="D118" s="13"/>
      <c r="E118" s="17"/>
      <c r="F118" s="29"/>
      <c r="G118" s="35"/>
      <c r="H118" s="29"/>
      <c r="I118" s="37"/>
      <c r="J118" s="29"/>
      <c r="K118" s="37"/>
      <c r="L118" s="29"/>
      <c r="M118" s="29"/>
      <c r="N118" s="29"/>
      <c r="O118" s="37"/>
      <c r="P118" s="29"/>
      <c r="Q118" s="37"/>
      <c r="R118" s="29"/>
      <c r="S118" s="35"/>
      <c r="T118" s="29"/>
      <c r="U118" s="37"/>
      <c r="V118" s="29"/>
      <c r="W118" s="37"/>
      <c r="X118" s="29"/>
      <c r="Y118" s="29"/>
      <c r="Z118" s="29"/>
      <c r="AA118" s="37"/>
      <c r="AB118" s="29"/>
      <c r="AC118" s="37"/>
      <c r="AD118" s="29"/>
      <c r="AE118" s="35"/>
      <c r="AF118" s="35"/>
      <c r="AG118" s="29"/>
      <c r="AH118" s="35"/>
      <c r="AI118" s="29"/>
      <c r="AJ118" s="35"/>
      <c r="AK118" s="29"/>
      <c r="AL118" s="35"/>
      <c r="AM118" s="29"/>
      <c r="AN118" s="35"/>
      <c r="AO118" s="29"/>
      <c r="AP118" s="37"/>
      <c r="AQ118" s="29"/>
      <c r="AR118" s="37"/>
      <c r="AS118" s="29"/>
      <c r="AT118" s="29"/>
      <c r="AU118" s="29"/>
      <c r="AV118" s="29"/>
      <c r="AW118" s="29"/>
      <c r="AX118" s="29"/>
      <c r="AY118" s="29"/>
      <c r="AZ118" s="29"/>
      <c r="BA118" s="29"/>
      <c r="BB118" s="36"/>
    </row>
    <row r="119" s="14" customFormat="true" ht="8.25" hidden="false" customHeight="true" outlineLevel="0" collapsed="false">
      <c r="A119" s="17" t="n">
        <v>26</v>
      </c>
      <c r="B119" s="29"/>
      <c r="C119" s="30" t="n">
        <v>14996</v>
      </c>
      <c r="D119" s="13" t="s">
        <v>96</v>
      </c>
      <c r="E119" s="17" t="s">
        <v>163</v>
      </c>
      <c r="F119" s="29"/>
      <c r="G119" s="30" t="n">
        <f aca="false">'Exhibit B'!$BO119</f>
        <v>23442679</v>
      </c>
      <c r="H119" s="29"/>
      <c r="I119" s="33" t="n">
        <f aca="false">(G119/$C119)</f>
        <v>1563.26213656975</v>
      </c>
      <c r="J119" s="29"/>
      <c r="K119" s="33" t="n">
        <f aca="false">IF($AE119&lt;&gt;0,(G119/$AE119)*100,0)</f>
        <v>44.9370165821261</v>
      </c>
      <c r="L119" s="29"/>
      <c r="M119" s="30" t="n">
        <v>23852729</v>
      </c>
      <c r="N119" s="29"/>
      <c r="O119" s="33" t="n">
        <f aca="false">(M119/$C119)</f>
        <v>1590.60609495866</v>
      </c>
      <c r="P119" s="29"/>
      <c r="Q119" s="33" t="n">
        <f aca="false">IF($AE119&lt;&gt;0,(M119/$AE119)*100,0)</f>
        <v>45.7230369703889</v>
      </c>
      <c r="R119" s="29"/>
      <c r="S119" s="30" t="n">
        <v>4841567</v>
      </c>
      <c r="T119" s="29"/>
      <c r="U119" s="33" t="n">
        <f aca="false">(S119/$C119)</f>
        <v>322.857228594292</v>
      </c>
      <c r="V119" s="29"/>
      <c r="W119" s="33" t="n">
        <f aca="false">IF($AE119&lt;&gt;0,(S119/$AE119)*100,0)</f>
        <v>9.28074716044504</v>
      </c>
      <c r="X119" s="29"/>
      <c r="Y119" s="30" t="n">
        <v>30883</v>
      </c>
      <c r="Z119" s="29"/>
      <c r="AA119" s="33" t="n">
        <f aca="false">(Y119/$C119)</f>
        <v>2.05941584422513</v>
      </c>
      <c r="AB119" s="29"/>
      <c r="AC119" s="33" t="n">
        <f aca="false">IF($AE119&lt;&gt;0,(Y119/$AE119)*100,0)</f>
        <v>0.0591992870399241</v>
      </c>
      <c r="AD119" s="29"/>
      <c r="AE119" s="30" t="n">
        <f aca="false">(G119+M119+S119+Y119)</f>
        <v>52167858</v>
      </c>
      <c r="AF119" s="35"/>
      <c r="AG119" s="29"/>
      <c r="AH119" s="30" t="n">
        <v>0</v>
      </c>
      <c r="AI119" s="29"/>
      <c r="AJ119" s="30" t="n">
        <v>6818958</v>
      </c>
      <c r="AK119" s="29"/>
      <c r="AL119" s="30" t="n">
        <f aca="false">(AE119+AH119+AJ119)</f>
        <v>58986816</v>
      </c>
      <c r="AM119" s="29"/>
      <c r="AN119" s="30" t="n">
        <v>46751927</v>
      </c>
      <c r="AO119" s="29"/>
      <c r="AP119" s="33" t="n">
        <f aca="false">(AN119/$C119)</f>
        <v>3117.62650040011</v>
      </c>
      <c r="AQ119" s="29"/>
      <c r="AR119" s="33" t="n">
        <f aca="false">IF($AP$219&lt;&gt;0,(AP119/$AP$219)*100,0)</f>
        <v>93.8551687410276</v>
      </c>
      <c r="AS119" s="29"/>
      <c r="AT119" s="30" t="n">
        <v>690807</v>
      </c>
      <c r="AU119" s="29"/>
      <c r="AV119" s="30" t="n">
        <v>1296936</v>
      </c>
      <c r="AW119" s="29"/>
      <c r="AX119" s="30"/>
      <c r="AY119" s="29"/>
      <c r="AZ119" s="30" t="n">
        <v>0</v>
      </c>
      <c r="BA119" s="29"/>
      <c r="BB119" s="17" t="n">
        <v>26</v>
      </c>
    </row>
    <row r="120" s="14" customFormat="true" ht="8.25" hidden="false" customHeight="true" outlineLevel="0" collapsed="false">
      <c r="A120" s="17" t="n">
        <v>27</v>
      </c>
      <c r="B120" s="29"/>
      <c r="C120" s="30" t="n">
        <v>28363</v>
      </c>
      <c r="D120" s="13"/>
      <c r="E120" s="17" t="s">
        <v>164</v>
      </c>
      <c r="F120" s="29"/>
      <c r="G120" s="30" t="n">
        <f aca="false">'Exhibit B'!$BO120</f>
        <v>40725330</v>
      </c>
      <c r="H120" s="29"/>
      <c r="I120" s="33" t="n">
        <f aca="false">(G120/$C120)</f>
        <v>1435.86115714135</v>
      </c>
      <c r="J120" s="29"/>
      <c r="K120" s="33" t="n">
        <f aca="false">IF($AE120&lt;&gt;0,(G120/$AE120)*100,0)</f>
        <v>45.9843426868398</v>
      </c>
      <c r="L120" s="29"/>
      <c r="M120" s="30" t="n">
        <v>42742803</v>
      </c>
      <c r="N120" s="29"/>
      <c r="O120" s="33" t="n">
        <f aca="false">(M120/$C120)</f>
        <v>1506.99160878609</v>
      </c>
      <c r="P120" s="29"/>
      <c r="Q120" s="33" t="n">
        <f aca="false">IF($AE120&lt;&gt;0,(M120/$AE120)*100,0)</f>
        <v>48.2623394469262</v>
      </c>
      <c r="R120" s="29"/>
      <c r="S120" s="30" t="n">
        <v>5065426</v>
      </c>
      <c r="T120" s="29"/>
      <c r="U120" s="33" t="n">
        <f aca="false">(S120/$C120)</f>
        <v>178.592744067976</v>
      </c>
      <c r="V120" s="29"/>
      <c r="W120" s="33" t="n">
        <f aca="false">IF($AE120&lt;&gt;0,(S120/$AE120)*100,0)</f>
        <v>5.71954321889665</v>
      </c>
      <c r="X120" s="29"/>
      <c r="Y120" s="30" t="n">
        <v>29912</v>
      </c>
      <c r="Z120" s="29"/>
      <c r="AA120" s="33" t="n">
        <f aca="false">(Y120/$C120)</f>
        <v>1.05461340478793</v>
      </c>
      <c r="AB120" s="29"/>
      <c r="AC120" s="33" t="n">
        <f aca="false">IF($AE120&lt;&gt;0,(Y120/$AE120)*100,0)</f>
        <v>0.0337746473373881</v>
      </c>
      <c r="AD120" s="29"/>
      <c r="AE120" s="30" t="n">
        <f aca="false">(G120+M120+S120+Y120)</f>
        <v>88563471</v>
      </c>
      <c r="AF120" s="35"/>
      <c r="AG120" s="29"/>
      <c r="AH120" s="30" t="n">
        <v>0</v>
      </c>
      <c r="AI120" s="29"/>
      <c r="AJ120" s="30" t="n">
        <v>550000</v>
      </c>
      <c r="AK120" s="29"/>
      <c r="AL120" s="30" t="n">
        <f aca="false">(AE120+AH120+AJ120)</f>
        <v>89113471</v>
      </c>
      <c r="AM120" s="29"/>
      <c r="AN120" s="30" t="n">
        <v>76874854</v>
      </c>
      <c r="AO120" s="29"/>
      <c r="AP120" s="33" t="n">
        <f aca="false">(AN120/$C120)</f>
        <v>2710.39220110708</v>
      </c>
      <c r="AQ120" s="29"/>
      <c r="AR120" s="33" t="n">
        <f aca="false">IF($AP$219&lt;&gt;0,(AP120/$AP$219)*100,0)</f>
        <v>81.5955077866521</v>
      </c>
      <c r="AS120" s="29"/>
      <c r="AT120" s="30" t="n">
        <v>3636655</v>
      </c>
      <c r="AU120" s="29"/>
      <c r="AV120" s="30" t="n">
        <v>6859381</v>
      </c>
      <c r="AW120" s="29"/>
      <c r="AX120" s="30"/>
      <c r="AY120" s="29"/>
      <c r="AZ120" s="30" t="n">
        <v>796448</v>
      </c>
      <c r="BA120" s="29"/>
      <c r="BB120" s="17" t="n">
        <v>27</v>
      </c>
    </row>
    <row r="121" s="14" customFormat="true" ht="8.25" hidden="false" customHeight="true" outlineLevel="0" collapsed="false">
      <c r="A121" s="17" t="n">
        <v>28</v>
      </c>
      <c r="B121" s="29"/>
      <c r="C121" s="30" t="n">
        <v>10792</v>
      </c>
      <c r="D121" s="13"/>
      <c r="E121" s="17" t="s">
        <v>165</v>
      </c>
      <c r="F121" s="29"/>
      <c r="G121" s="30" t="n">
        <f aca="false">'Exhibit B'!$BO121</f>
        <v>20815007</v>
      </c>
      <c r="H121" s="29"/>
      <c r="I121" s="33" t="n">
        <f aca="false">(G121/$C121)</f>
        <v>1928.74416234248</v>
      </c>
      <c r="J121" s="29"/>
      <c r="K121" s="33" t="n">
        <f aca="false">IF($AE121&lt;&gt;0,(G121/$AE121)*100,0)</f>
        <v>56.2409035806706</v>
      </c>
      <c r="L121" s="29"/>
      <c r="M121" s="30" t="n">
        <v>13024347</v>
      </c>
      <c r="N121" s="29"/>
      <c r="O121" s="33" t="n">
        <f aca="false">(M121/$C121)</f>
        <v>1206.85202001483</v>
      </c>
      <c r="P121" s="29"/>
      <c r="Q121" s="33" t="n">
        <f aca="false">IF($AE121&lt;&gt;0,(M121/$AE121)*100,0)</f>
        <v>35.1910063651766</v>
      </c>
      <c r="R121" s="29"/>
      <c r="S121" s="30" t="n">
        <v>3166987</v>
      </c>
      <c r="T121" s="29"/>
      <c r="U121" s="33" t="n">
        <f aca="false">(S121/$C121)</f>
        <v>293.456912527798</v>
      </c>
      <c r="V121" s="29"/>
      <c r="W121" s="33" t="n">
        <f aca="false">IF($AE121&lt;&gt;0,(S121/$AE121)*100,0)</f>
        <v>8.55700939751003</v>
      </c>
      <c r="X121" s="29"/>
      <c r="Y121" s="30" t="n">
        <v>4101</v>
      </c>
      <c r="Z121" s="29"/>
      <c r="AA121" s="33" t="n">
        <f aca="false">(Y121/$C121)</f>
        <v>0.380003706449222</v>
      </c>
      <c r="AB121" s="29"/>
      <c r="AC121" s="33" t="n">
        <f aca="false">IF($AE121&lt;&gt;0,(Y121/$AE121)*100,0)</f>
        <v>0.0110806566427929</v>
      </c>
      <c r="AD121" s="29"/>
      <c r="AE121" s="30" t="n">
        <f aca="false">(G121+M121+S121+Y121)</f>
        <v>37010442</v>
      </c>
      <c r="AF121" s="35"/>
      <c r="AG121" s="29"/>
      <c r="AH121" s="30" t="n">
        <v>80500</v>
      </c>
      <c r="AI121" s="29"/>
      <c r="AJ121" s="30" t="n">
        <v>0</v>
      </c>
      <c r="AK121" s="29"/>
      <c r="AL121" s="30" t="n">
        <f aca="false">(AE121+AH121+AJ121)</f>
        <v>37090942</v>
      </c>
      <c r="AM121" s="29"/>
      <c r="AN121" s="30" t="n">
        <v>31619807</v>
      </c>
      <c r="AO121" s="29"/>
      <c r="AP121" s="33" t="n">
        <f aca="false">(AN121/$C121)</f>
        <v>2929.9302260934</v>
      </c>
      <c r="AQ121" s="29"/>
      <c r="AR121" s="33" t="n">
        <f aca="false">IF($AP$219&lt;&gt;0,(AP121/$AP$219)*100,0)</f>
        <v>88.2046312263968</v>
      </c>
      <c r="AS121" s="29"/>
      <c r="AT121" s="30" t="n">
        <v>0</v>
      </c>
      <c r="AU121" s="29"/>
      <c r="AV121" s="30" t="n">
        <v>0</v>
      </c>
      <c r="AW121" s="29"/>
      <c r="AX121" s="30"/>
      <c r="AY121" s="29"/>
      <c r="AZ121" s="30" t="n">
        <v>80033</v>
      </c>
      <c r="BA121" s="29"/>
      <c r="BB121" s="17" t="n">
        <v>28</v>
      </c>
    </row>
    <row r="122" s="14" customFormat="true" ht="8.25" hidden="false" customHeight="true" outlineLevel="0" collapsed="false">
      <c r="A122" s="17" t="n">
        <v>29</v>
      </c>
      <c r="B122" s="29"/>
      <c r="C122" s="30" t="n">
        <v>1137290</v>
      </c>
      <c r="D122" s="13"/>
      <c r="E122" s="17" t="s">
        <v>105</v>
      </c>
      <c r="F122" s="29"/>
      <c r="G122" s="30" t="n">
        <f aca="false">'Exhibit B'!$BO122</f>
        <v>4187459417</v>
      </c>
      <c r="H122" s="29"/>
      <c r="I122" s="33" t="n">
        <f aca="false">(G122/$C122)</f>
        <v>3681.96275092545</v>
      </c>
      <c r="J122" s="29"/>
      <c r="K122" s="33" t="n">
        <f aca="false">IF($AE122&lt;&gt;0,(G122/$AE122)*100,0)</f>
        <v>74.9276702277535</v>
      </c>
      <c r="L122" s="29"/>
      <c r="M122" s="30" t="n">
        <v>1096524047</v>
      </c>
      <c r="N122" s="29"/>
      <c r="O122" s="33" t="n">
        <f aca="false">(M122/$C122)</f>
        <v>964.155182055588</v>
      </c>
      <c r="P122" s="29"/>
      <c r="Q122" s="33" t="n">
        <f aca="false">IF($AE122&lt;&gt;0,(M122/$AE122)*100,0)</f>
        <v>19.6204867937035</v>
      </c>
      <c r="R122" s="29"/>
      <c r="S122" s="30" t="n">
        <v>194838180</v>
      </c>
      <c r="T122" s="29"/>
      <c r="U122" s="33" t="n">
        <f aca="false">(S122/$C122)</f>
        <v>171.3179400153</v>
      </c>
      <c r="V122" s="29"/>
      <c r="W122" s="33" t="n">
        <f aca="false">IF($AE122&lt;&gt;0,(S122/$AE122)*100,0)</f>
        <v>3.48630743489679</v>
      </c>
      <c r="X122" s="29"/>
      <c r="Y122" s="30" t="n">
        <v>109847274</v>
      </c>
      <c r="Z122" s="29"/>
      <c r="AA122" s="33" t="n">
        <f aca="false">(Y122/$C122)</f>
        <v>96.5868635088676</v>
      </c>
      <c r="AB122" s="29"/>
      <c r="AC122" s="33" t="n">
        <f aca="false">IF($AE122&lt;&gt;0,(Y122/$AE122)*100,0)</f>
        <v>1.96553554364624</v>
      </c>
      <c r="AD122" s="29"/>
      <c r="AE122" s="30" t="n">
        <f aca="false">(G122+M122+S122+Y122)</f>
        <v>5588668918</v>
      </c>
      <c r="AF122" s="35"/>
      <c r="AG122" s="29"/>
      <c r="AH122" s="30" t="n">
        <v>245921868</v>
      </c>
      <c r="AI122" s="29"/>
      <c r="AJ122" s="30" t="n">
        <v>19427283</v>
      </c>
      <c r="AK122" s="29"/>
      <c r="AL122" s="30" t="n">
        <f aca="false">(AE122+AH122+AJ122)</f>
        <v>5854018069</v>
      </c>
      <c r="AM122" s="29"/>
      <c r="AN122" s="30" t="n">
        <v>5037053581</v>
      </c>
      <c r="AO122" s="29"/>
      <c r="AP122" s="33" t="n">
        <f aca="false">(AN122/$C122)</f>
        <v>4428.9966332246</v>
      </c>
      <c r="AQ122" s="29"/>
      <c r="AR122" s="33" t="n">
        <f aca="false">IF($AP$219&lt;&gt;0,(AP122/$AP$219)*100,0)</f>
        <v>133.333555610779</v>
      </c>
      <c r="AS122" s="29"/>
      <c r="AT122" s="30" t="n">
        <v>90024181</v>
      </c>
      <c r="AU122" s="29"/>
      <c r="AV122" s="30" t="n">
        <v>387860739</v>
      </c>
      <c r="AW122" s="29"/>
      <c r="AX122" s="30"/>
      <c r="AY122" s="29"/>
      <c r="AZ122" s="30" t="n">
        <v>63942315</v>
      </c>
      <c r="BA122" s="29"/>
      <c r="BB122" s="17" t="n">
        <v>29</v>
      </c>
    </row>
    <row r="123" s="14" customFormat="true" ht="8.25" hidden="false" customHeight="true" outlineLevel="0" collapsed="false">
      <c r="A123" s="17" t="n">
        <v>30</v>
      </c>
      <c r="B123" s="29"/>
      <c r="C123" s="30" t="n">
        <v>68168</v>
      </c>
      <c r="D123" s="13"/>
      <c r="E123" s="17" t="s">
        <v>166</v>
      </c>
      <c r="F123" s="29"/>
      <c r="G123" s="30" t="n">
        <f aca="false">'Exhibit B'!$BO123</f>
        <v>175907949</v>
      </c>
      <c r="H123" s="29"/>
      <c r="I123" s="33" t="n">
        <f aca="false">(G123/$C123)</f>
        <v>2580.50623459688</v>
      </c>
      <c r="J123" s="29"/>
      <c r="K123" s="33" t="n">
        <f aca="false">IF($AE123&lt;&gt;0,(G123/$AE123)*100,0)</f>
        <v>66.4342089308815</v>
      </c>
      <c r="L123" s="29"/>
      <c r="M123" s="30" t="n">
        <v>76039124</v>
      </c>
      <c r="N123" s="29"/>
      <c r="O123" s="33" t="n">
        <f aca="false">(M123/$C123)</f>
        <v>1115.46655322145</v>
      </c>
      <c r="P123" s="29"/>
      <c r="Q123" s="33" t="n">
        <f aca="false">IF($AE123&lt;&gt;0,(M123/$AE123)*100,0)</f>
        <v>28.7172869643157</v>
      </c>
      <c r="R123" s="29"/>
      <c r="S123" s="30" t="n">
        <v>10005610</v>
      </c>
      <c r="T123" s="29"/>
      <c r="U123" s="33" t="n">
        <f aca="false">(S123/$C123)</f>
        <v>146.77869381528</v>
      </c>
      <c r="V123" s="29"/>
      <c r="W123" s="33" t="n">
        <f aca="false">IF($AE123&lt;&gt;0,(S123/$AE123)*100,0)</f>
        <v>3.77876491085072</v>
      </c>
      <c r="X123" s="29"/>
      <c r="Y123" s="30" t="n">
        <v>2832511</v>
      </c>
      <c r="Z123" s="29"/>
      <c r="AA123" s="33" t="n">
        <f aca="false">(Y123/$C123)</f>
        <v>41.5519158549466</v>
      </c>
      <c r="AB123" s="29"/>
      <c r="AC123" s="33" t="n">
        <f aca="false">IF($AE123&lt;&gt;0,(Y123/$AE123)*100,0)</f>
        <v>1.06973919395206</v>
      </c>
      <c r="AD123" s="29"/>
      <c r="AE123" s="30" t="n">
        <f aca="false">(G123+M123+S123+Y123)</f>
        <v>264785194</v>
      </c>
      <c r="AF123" s="35"/>
      <c r="AG123" s="29"/>
      <c r="AH123" s="30" t="n">
        <v>1336798</v>
      </c>
      <c r="AI123" s="29"/>
      <c r="AJ123" s="30" t="n">
        <v>447465</v>
      </c>
      <c r="AK123" s="29"/>
      <c r="AL123" s="30" t="n">
        <f aca="false">(AE123+AH123+AJ123)</f>
        <v>266569457</v>
      </c>
      <c r="AM123" s="29"/>
      <c r="AN123" s="30" t="n">
        <v>242026355</v>
      </c>
      <c r="AO123" s="29"/>
      <c r="AP123" s="33" t="n">
        <f aca="false">(AN123/$C123)</f>
        <v>3550.43942905762</v>
      </c>
      <c r="AQ123" s="29"/>
      <c r="AR123" s="33" t="n">
        <f aca="false">IF($AP$219&lt;&gt;0,(AP123/$AP$219)*100,0)</f>
        <v>106.884866316166</v>
      </c>
      <c r="AS123" s="29"/>
      <c r="AT123" s="30" t="n">
        <v>3452287</v>
      </c>
      <c r="AU123" s="29"/>
      <c r="AV123" s="30" t="n">
        <v>13458886</v>
      </c>
      <c r="AW123" s="29"/>
      <c r="AX123" s="30"/>
      <c r="AY123" s="29"/>
      <c r="AZ123" s="30" t="n">
        <v>340177</v>
      </c>
      <c r="BA123" s="29"/>
      <c r="BB123" s="17" t="n">
        <v>30</v>
      </c>
    </row>
    <row r="124" s="14" customFormat="true" ht="8.25" hidden="false" customHeight="true" outlineLevel="0" collapsed="false">
      <c r="A124" s="36"/>
      <c r="B124" s="29"/>
      <c r="C124" s="36"/>
      <c r="D124" s="13"/>
      <c r="E124" s="17"/>
      <c r="F124" s="29"/>
      <c r="G124" s="29"/>
      <c r="H124" s="29"/>
      <c r="I124" s="37"/>
      <c r="J124" s="29"/>
      <c r="K124" s="37"/>
      <c r="L124" s="29"/>
      <c r="M124" s="29"/>
      <c r="N124" s="29"/>
      <c r="O124" s="37"/>
      <c r="P124" s="29"/>
      <c r="Q124" s="37"/>
      <c r="R124" s="29"/>
      <c r="S124" s="29"/>
      <c r="T124" s="29"/>
      <c r="U124" s="37"/>
      <c r="V124" s="29"/>
      <c r="W124" s="37"/>
      <c r="X124" s="29"/>
      <c r="Y124" s="29"/>
      <c r="Z124" s="29"/>
      <c r="AA124" s="37"/>
      <c r="AB124" s="29"/>
      <c r="AC124" s="37"/>
      <c r="AD124" s="29"/>
      <c r="AE124" s="29"/>
      <c r="AF124" s="35"/>
      <c r="AG124" s="29"/>
      <c r="AH124" s="29"/>
      <c r="AI124" s="29"/>
      <c r="AJ124" s="29"/>
      <c r="AK124" s="29"/>
      <c r="AL124" s="29"/>
      <c r="AM124" s="29"/>
      <c r="AN124" s="29"/>
      <c r="AO124" s="29"/>
      <c r="AP124" s="37"/>
      <c r="AQ124" s="29"/>
      <c r="AR124" s="37"/>
      <c r="AS124" s="29"/>
      <c r="AT124" s="29"/>
      <c r="AU124" s="29"/>
      <c r="AV124" s="29"/>
      <c r="AW124" s="29"/>
      <c r="AX124" s="29"/>
      <c r="AY124" s="29"/>
      <c r="AZ124" s="29"/>
      <c r="BA124" s="29"/>
      <c r="BB124" s="36"/>
    </row>
    <row r="125" s="14" customFormat="true" ht="8.25" hidden="false" customHeight="true" outlineLevel="0" collapsed="false">
      <c r="A125" s="17" t="n">
        <v>31</v>
      </c>
      <c r="B125" s="29"/>
      <c r="C125" s="30" t="n">
        <v>15321</v>
      </c>
      <c r="D125" s="13"/>
      <c r="E125" s="17" t="s">
        <v>167</v>
      </c>
      <c r="F125" s="29"/>
      <c r="G125" s="30" t="n">
        <f aca="false">'Exhibit B'!$BO125</f>
        <v>17427526</v>
      </c>
      <c r="H125" s="29"/>
      <c r="I125" s="33" t="n">
        <f aca="false">(G125/$C125)</f>
        <v>1137.49272240715</v>
      </c>
      <c r="J125" s="29"/>
      <c r="K125" s="33" t="n">
        <f aca="false">IF($AE125&lt;&gt;0,(G125/$AE125)*100,0)</f>
        <v>46.5344198388773</v>
      </c>
      <c r="L125" s="29"/>
      <c r="M125" s="30" t="n">
        <v>17208439</v>
      </c>
      <c r="N125" s="29"/>
      <c r="O125" s="33" t="n">
        <f aca="false">(M125/$C125)</f>
        <v>1123.19293779779</v>
      </c>
      <c r="P125" s="29"/>
      <c r="Q125" s="33" t="n">
        <f aca="false">IF($AE125&lt;&gt;0,(M125/$AE125)*100,0)</f>
        <v>45.9494207725015</v>
      </c>
      <c r="R125" s="29"/>
      <c r="S125" s="30" t="n">
        <v>2776784</v>
      </c>
      <c r="T125" s="29"/>
      <c r="U125" s="33" t="n">
        <f aca="false">(S125/$C125)</f>
        <v>181.24038900855</v>
      </c>
      <c r="V125" s="29"/>
      <c r="W125" s="33" t="n">
        <f aca="false">IF($AE125&lt;&gt;0,(S125/$AE125)*100,0)</f>
        <v>7.41447939643739</v>
      </c>
      <c r="X125" s="29"/>
      <c r="Y125" s="30" t="n">
        <v>38080</v>
      </c>
      <c r="Z125" s="29"/>
      <c r="AA125" s="33" t="n">
        <f aca="false">(Y125/$C125)</f>
        <v>2.48547744925266</v>
      </c>
      <c r="AB125" s="29"/>
      <c r="AC125" s="33" t="n">
        <f aca="false">IF($AE125&lt;&gt;0,(Y125/$AE125)*100,0)</f>
        <v>0.101679992183885</v>
      </c>
      <c r="AD125" s="29"/>
      <c r="AE125" s="30" t="n">
        <f aca="false">(G125+M125+S125+Y125)</f>
        <v>37450829</v>
      </c>
      <c r="AF125" s="35"/>
      <c r="AG125" s="29"/>
      <c r="AH125" s="30" t="n">
        <v>680540</v>
      </c>
      <c r="AI125" s="29"/>
      <c r="AJ125" s="30" t="n">
        <v>0</v>
      </c>
      <c r="AK125" s="29"/>
      <c r="AL125" s="30" t="n">
        <f aca="false">(AE125+AH125+AJ125)</f>
        <v>38131369</v>
      </c>
      <c r="AM125" s="29"/>
      <c r="AN125" s="30" t="n">
        <v>34871529</v>
      </c>
      <c r="AO125" s="29"/>
      <c r="AP125" s="33" t="n">
        <f aca="false">(AN125/$C125)</f>
        <v>2276.0608968083</v>
      </c>
      <c r="AQ125" s="29"/>
      <c r="AR125" s="33" t="n">
        <f aca="false">IF($AP$219&lt;&gt;0,(AP125/$AP$219)*100,0)</f>
        <v>68.5200999886877</v>
      </c>
      <c r="AS125" s="29"/>
      <c r="AT125" s="30" t="n">
        <v>0</v>
      </c>
      <c r="AU125" s="29"/>
      <c r="AV125" s="30" t="n">
        <v>3472975</v>
      </c>
      <c r="AW125" s="29"/>
      <c r="AX125" s="30"/>
      <c r="AY125" s="29"/>
      <c r="AZ125" s="30" t="n">
        <v>0</v>
      </c>
      <c r="BA125" s="29"/>
      <c r="BB125" s="17" t="n">
        <v>31</v>
      </c>
    </row>
    <row r="126" s="14" customFormat="true" ht="8.25" hidden="false" customHeight="true" outlineLevel="0" collapsed="false">
      <c r="A126" s="17" t="n">
        <v>32</v>
      </c>
      <c r="B126" s="29"/>
      <c r="C126" s="30" t="n">
        <v>26133</v>
      </c>
      <c r="D126" s="13"/>
      <c r="E126" s="17" t="s">
        <v>168</v>
      </c>
      <c r="F126" s="29"/>
      <c r="G126" s="30" t="n">
        <f aca="false">'Exhibit B'!$BO126</f>
        <v>41536547</v>
      </c>
      <c r="H126" s="29"/>
      <c r="I126" s="33" t="n">
        <f aca="false">(G126/$C126)</f>
        <v>1589.42895955306</v>
      </c>
      <c r="J126" s="29"/>
      <c r="K126" s="33" t="n">
        <f aca="false">IF($AE126&lt;&gt;0,(G126/$AE126)*100,0)</f>
        <v>55.5743343025399</v>
      </c>
      <c r="L126" s="29"/>
      <c r="M126" s="30" t="n">
        <v>29957430</v>
      </c>
      <c r="N126" s="29"/>
      <c r="O126" s="33" t="n">
        <f aca="false">(M126/$C126)</f>
        <v>1146.34485133739</v>
      </c>
      <c r="P126" s="29"/>
      <c r="Q126" s="33" t="n">
        <f aca="false">IF($AE126&lt;&gt;0,(M126/$AE126)*100,0)</f>
        <v>40.0819121932532</v>
      </c>
      <c r="R126" s="29"/>
      <c r="S126" s="30" t="n">
        <v>3219071</v>
      </c>
      <c r="T126" s="29"/>
      <c r="U126" s="33" t="n">
        <f aca="false">(S126/$C126)</f>
        <v>123.180308422301</v>
      </c>
      <c r="V126" s="29"/>
      <c r="W126" s="33" t="n">
        <f aca="false">IF($AE126&lt;&gt;0,(S126/$AE126)*100,0)</f>
        <v>4.30699566571124</v>
      </c>
      <c r="X126" s="29"/>
      <c r="Y126" s="30" t="n">
        <v>27473</v>
      </c>
      <c r="Z126" s="29"/>
      <c r="AA126" s="33" t="n">
        <f aca="false">(Y126/$C126)</f>
        <v>1.05127616423679</v>
      </c>
      <c r="AB126" s="29"/>
      <c r="AC126" s="33" t="n">
        <f aca="false">IF($AE126&lt;&gt;0,(Y126/$AE126)*100,0)</f>
        <v>0.0367578384956669</v>
      </c>
      <c r="AD126" s="29"/>
      <c r="AE126" s="30" t="n">
        <f aca="false">(G126+M126+S126+Y126)</f>
        <v>74740521</v>
      </c>
      <c r="AF126" s="35"/>
      <c r="AG126" s="29"/>
      <c r="AH126" s="30" t="n">
        <v>0</v>
      </c>
      <c r="AI126" s="29"/>
      <c r="AJ126" s="30" t="n">
        <v>0</v>
      </c>
      <c r="AK126" s="29"/>
      <c r="AL126" s="30" t="n">
        <f aca="false">(AE126+AH126+AJ126)</f>
        <v>74740521</v>
      </c>
      <c r="AM126" s="29"/>
      <c r="AN126" s="30" t="n">
        <v>63389100</v>
      </c>
      <c r="AO126" s="29"/>
      <c r="AP126" s="33" t="n">
        <f aca="false">(AN126/$C126)</f>
        <v>2425.63425553897</v>
      </c>
      <c r="AQ126" s="29"/>
      <c r="AR126" s="33" t="n">
        <f aca="false">IF($AP$219&lt;&gt;0,(AP126/$AP$219)*100,0)</f>
        <v>73.0229590774938</v>
      </c>
      <c r="AS126" s="29"/>
      <c r="AT126" s="30" t="n">
        <v>0</v>
      </c>
      <c r="AU126" s="29"/>
      <c r="AV126" s="30" t="n">
        <v>0</v>
      </c>
      <c r="AW126" s="29"/>
      <c r="AX126" s="30"/>
      <c r="AY126" s="29"/>
      <c r="AZ126" s="30" t="n">
        <v>300308</v>
      </c>
      <c r="BA126" s="29"/>
      <c r="BB126" s="17" t="n">
        <v>32</v>
      </c>
    </row>
    <row r="127" s="14" customFormat="true" ht="8.25" hidden="false" customHeight="true" outlineLevel="0" collapsed="false">
      <c r="A127" s="17" t="n">
        <v>33</v>
      </c>
      <c r="B127" s="29"/>
      <c r="C127" s="30" t="n">
        <v>56205</v>
      </c>
      <c r="D127" s="13" t="s">
        <v>96</v>
      </c>
      <c r="E127" s="17" t="s">
        <v>107</v>
      </c>
      <c r="F127" s="29"/>
      <c r="G127" s="30" t="n">
        <f aca="false">'Exhibit B'!$BO127</f>
        <v>71543756</v>
      </c>
      <c r="H127" s="29"/>
      <c r="I127" s="33" t="n">
        <f aca="false">(G127/$C127)</f>
        <v>1272.90732141269</v>
      </c>
      <c r="J127" s="29"/>
      <c r="K127" s="33" t="n">
        <f aca="false">IF($AE127&lt;&gt;0,(G127/$AE127)*100,0)</f>
        <v>50.2730168464299</v>
      </c>
      <c r="L127" s="29"/>
      <c r="M127" s="30" t="n">
        <v>59696068</v>
      </c>
      <c r="N127" s="29"/>
      <c r="O127" s="33" t="n">
        <f aca="false">(M127/$C127)</f>
        <v>1062.1131216084</v>
      </c>
      <c r="P127" s="29"/>
      <c r="Q127" s="33" t="n">
        <f aca="false">IF($AE127&lt;&gt;0,(M127/$AE127)*100,0)</f>
        <v>41.9477757392221</v>
      </c>
      <c r="R127" s="29"/>
      <c r="S127" s="30" t="n">
        <v>11022992</v>
      </c>
      <c r="T127" s="29"/>
      <c r="U127" s="33" t="n">
        <f aca="false">(S127/$C127)</f>
        <v>196.121199181567</v>
      </c>
      <c r="V127" s="29"/>
      <c r="W127" s="33" t="n">
        <f aca="false">IF($AE127&lt;&gt;0,(S127/$AE127)*100,0)</f>
        <v>7.74573622489238</v>
      </c>
      <c r="X127" s="29"/>
      <c r="Y127" s="30" t="n">
        <v>47633</v>
      </c>
      <c r="Z127" s="29"/>
      <c r="AA127" s="33" t="n">
        <f aca="false">(Y127/$C127)</f>
        <v>0.847486878391602</v>
      </c>
      <c r="AB127" s="29"/>
      <c r="AC127" s="33" t="n">
        <f aca="false">IF($AE127&lt;&gt;0,(Y127/$AE127)*100,0)</f>
        <v>0.0334711894556667</v>
      </c>
      <c r="AD127" s="29"/>
      <c r="AE127" s="30" t="n">
        <f aca="false">(G127+M127+S127+Y127)</f>
        <v>142310449</v>
      </c>
      <c r="AF127" s="35"/>
      <c r="AG127" s="29"/>
      <c r="AH127" s="30" t="n">
        <v>0</v>
      </c>
      <c r="AI127" s="29"/>
      <c r="AJ127" s="30" t="n">
        <v>143189</v>
      </c>
      <c r="AK127" s="29"/>
      <c r="AL127" s="30" t="n">
        <f aca="false">(AE127+AH127+AJ127)</f>
        <v>142453638</v>
      </c>
      <c r="AM127" s="29"/>
      <c r="AN127" s="30" t="n">
        <v>130760226</v>
      </c>
      <c r="AO127" s="29"/>
      <c r="AP127" s="33" t="n">
        <f aca="false">(AN127/$C127)</f>
        <v>2326.48742994396</v>
      </c>
      <c r="AQ127" s="29"/>
      <c r="AR127" s="33" t="n">
        <f aca="false">IF($AP$219&lt;&gt;0,(AP127/$AP$219)*100,0)</f>
        <v>70.0381749652329</v>
      </c>
      <c r="AS127" s="29"/>
      <c r="AT127" s="30" t="n">
        <v>4761123</v>
      </c>
      <c r="AU127" s="29"/>
      <c r="AV127" s="30" t="n">
        <v>0</v>
      </c>
      <c r="AW127" s="29"/>
      <c r="AX127" s="30"/>
      <c r="AY127" s="29"/>
      <c r="AZ127" s="30" t="n">
        <v>0</v>
      </c>
      <c r="BA127" s="29"/>
      <c r="BB127" s="17" t="n">
        <v>33</v>
      </c>
    </row>
    <row r="128" s="14" customFormat="true" ht="8.25" hidden="false" customHeight="true" outlineLevel="0" collapsed="false">
      <c r="A128" s="17" t="n">
        <v>34</v>
      </c>
      <c r="B128" s="29"/>
      <c r="C128" s="30" t="n">
        <v>83998</v>
      </c>
      <c r="D128" s="13" t="s">
        <v>96</v>
      </c>
      <c r="E128" s="17" t="s">
        <v>169</v>
      </c>
      <c r="F128" s="29"/>
      <c r="G128" s="30" t="n">
        <f aca="false">'Exhibit B'!$BO128</f>
        <v>158936566</v>
      </c>
      <c r="H128" s="29"/>
      <c r="I128" s="33" t="n">
        <f aca="false">(G128/$C128)</f>
        <v>1892.14702731017</v>
      </c>
      <c r="J128" s="29"/>
      <c r="K128" s="33" t="n">
        <f aca="false">IF($AE128&lt;&gt;0,(G128/$AE128)*100,0)</f>
        <v>58.5272283909869</v>
      </c>
      <c r="L128" s="29"/>
      <c r="M128" s="30" t="n">
        <v>100834093</v>
      </c>
      <c r="N128" s="29"/>
      <c r="O128" s="33" t="n">
        <f aca="false">(M128/$C128)</f>
        <v>1200.43445082026</v>
      </c>
      <c r="P128" s="29"/>
      <c r="Q128" s="33" t="n">
        <f aca="false">IF($AE128&lt;&gt;0,(M128/$AE128)*100,0)</f>
        <v>37.1314175153943</v>
      </c>
      <c r="R128" s="29"/>
      <c r="S128" s="30" t="n">
        <v>11772625</v>
      </c>
      <c r="T128" s="29"/>
      <c r="U128" s="33" t="n">
        <f aca="false">(S128/$C128)</f>
        <v>140.153634610348</v>
      </c>
      <c r="V128" s="29"/>
      <c r="W128" s="33" t="n">
        <f aca="false">IF($AE128&lt;&gt;0,(S128/$AE128)*100,0)</f>
        <v>4.33518308264218</v>
      </c>
      <c r="X128" s="29"/>
      <c r="Y128" s="30" t="n">
        <v>16758</v>
      </c>
      <c r="Z128" s="29"/>
      <c r="AA128" s="33" t="n">
        <f aca="false">(Y128/$C128)</f>
        <v>0.199504750113098</v>
      </c>
      <c r="AB128" s="29"/>
      <c r="AC128" s="33" t="n">
        <f aca="false">IF($AE128&lt;&gt;0,(Y128/$AE128)*100,0)</f>
        <v>0.00617101097664435</v>
      </c>
      <c r="AD128" s="29"/>
      <c r="AE128" s="30" t="n">
        <f aca="false">(G128+M128+S128+Y128)</f>
        <v>271560042</v>
      </c>
      <c r="AF128" s="35"/>
      <c r="AG128" s="29"/>
      <c r="AH128" s="30" t="n">
        <v>11</v>
      </c>
      <c r="AI128" s="29"/>
      <c r="AJ128" s="30" t="n">
        <v>0</v>
      </c>
      <c r="AK128" s="29"/>
      <c r="AL128" s="30" t="n">
        <f aca="false">(AE128+AH128+AJ128)</f>
        <v>271560053</v>
      </c>
      <c r="AM128" s="29"/>
      <c r="AN128" s="30" t="n">
        <v>241836747</v>
      </c>
      <c r="AO128" s="29"/>
      <c r="AP128" s="33" t="n">
        <f aca="false">(AN128/$C128)</f>
        <v>2879.07744232005</v>
      </c>
      <c r="AQ128" s="29"/>
      <c r="AR128" s="33" t="n">
        <f aca="false">IF($AP$219&lt;&gt;0,(AP128/$AP$219)*100,0)</f>
        <v>86.6737241079892</v>
      </c>
      <c r="AS128" s="29"/>
      <c r="AT128" s="30" t="n">
        <v>0</v>
      </c>
      <c r="AU128" s="29"/>
      <c r="AV128" s="30" t="n">
        <v>15972475</v>
      </c>
      <c r="AW128" s="29"/>
      <c r="AX128" s="30"/>
      <c r="AY128" s="29"/>
      <c r="AZ128" s="30" t="n">
        <v>0</v>
      </c>
      <c r="BA128" s="29"/>
      <c r="BB128" s="17" t="n">
        <v>34</v>
      </c>
    </row>
    <row r="129" s="14" customFormat="true" ht="8.25" hidden="false" customHeight="true" outlineLevel="0" collapsed="false">
      <c r="A129" s="17" t="n">
        <v>35</v>
      </c>
      <c r="B129" s="29"/>
      <c r="C129" s="30" t="n">
        <v>17024</v>
      </c>
      <c r="D129" s="13" t="s">
        <v>96</v>
      </c>
      <c r="E129" s="17" t="s">
        <v>170</v>
      </c>
      <c r="F129" s="29"/>
      <c r="G129" s="30" t="n">
        <f aca="false">'Exhibit B'!$BO129</f>
        <v>23526971</v>
      </c>
      <c r="H129" s="29"/>
      <c r="I129" s="33" t="n">
        <f aca="false">(G129/$C129)</f>
        <v>1381.9884281015</v>
      </c>
      <c r="J129" s="29"/>
      <c r="K129" s="33" t="n">
        <f aca="false">IF($AE129&lt;&gt;0,(G129/$AE129)*100,0)</f>
        <v>45.1216038984562</v>
      </c>
      <c r="L129" s="29"/>
      <c r="M129" s="30" t="n">
        <v>24087792</v>
      </c>
      <c r="N129" s="29"/>
      <c r="O129" s="33" t="n">
        <f aca="false">(M129/$C129)</f>
        <v>1414.93139097744</v>
      </c>
      <c r="P129" s="29"/>
      <c r="Q129" s="33" t="n">
        <f aca="false">IF($AE129&lt;&gt;0,(M129/$AE129)*100,0)</f>
        <v>46.1971840494214</v>
      </c>
      <c r="R129" s="29"/>
      <c r="S129" s="30" t="n">
        <v>4402118</v>
      </c>
      <c r="T129" s="29"/>
      <c r="U129" s="33" t="n">
        <f aca="false">(S129/$C129)</f>
        <v>258.583059210526</v>
      </c>
      <c r="V129" s="29"/>
      <c r="W129" s="33" t="n">
        <f aca="false">IF($AE129&lt;&gt;0,(S129/$AE129)*100,0)</f>
        <v>8.44267733021237</v>
      </c>
      <c r="X129" s="29"/>
      <c r="Y129" s="30" t="n">
        <v>124375</v>
      </c>
      <c r="Z129" s="29"/>
      <c r="AA129" s="33" t="n">
        <f aca="false">(Y129/$C129)</f>
        <v>7.30586231203008</v>
      </c>
      <c r="AB129" s="29"/>
      <c r="AC129" s="33" t="n">
        <f aca="false">IF($AE129&lt;&gt;0,(Y129/$AE129)*100,0)</f>
        <v>0.238534721910036</v>
      </c>
      <c r="AD129" s="29"/>
      <c r="AE129" s="30" t="n">
        <f aca="false">(G129+M129+S129+Y129)</f>
        <v>52141256</v>
      </c>
      <c r="AF129" s="35"/>
      <c r="AG129" s="29"/>
      <c r="AH129" s="30" t="n">
        <v>0</v>
      </c>
      <c r="AI129" s="29"/>
      <c r="AJ129" s="30" t="n">
        <v>770948</v>
      </c>
      <c r="AK129" s="29"/>
      <c r="AL129" s="30" t="n">
        <f aca="false">(AE129+AH129+AJ129)</f>
        <v>52912204</v>
      </c>
      <c r="AM129" s="29"/>
      <c r="AN129" s="30" t="n">
        <v>48935962</v>
      </c>
      <c r="AO129" s="29"/>
      <c r="AP129" s="33" t="n">
        <f aca="false">(AN129/$C129)</f>
        <v>2874.52784304511</v>
      </c>
      <c r="AQ129" s="29"/>
      <c r="AR129" s="33" t="n">
        <f aca="false">IF($AP$219&lt;&gt;0,(AP129/$AP$219)*100,0)</f>
        <v>86.536759847646</v>
      </c>
      <c r="AS129" s="29"/>
      <c r="AT129" s="30" t="n">
        <v>136405</v>
      </c>
      <c r="AU129" s="29"/>
      <c r="AV129" s="30" t="n">
        <v>2436804</v>
      </c>
      <c r="AW129" s="29"/>
      <c r="AX129" s="30"/>
      <c r="AY129" s="29"/>
      <c r="AZ129" s="30" t="n">
        <v>395263</v>
      </c>
      <c r="BA129" s="29"/>
      <c r="BB129" s="17" t="n">
        <v>35</v>
      </c>
    </row>
    <row r="130" s="14" customFormat="true" ht="8.25" hidden="false" customHeight="true" outlineLevel="0" collapsed="false">
      <c r="A130" s="29"/>
      <c r="B130" s="29"/>
      <c r="C130" s="29"/>
      <c r="D130" s="13"/>
      <c r="E130" s="17"/>
      <c r="F130" s="29"/>
      <c r="G130" s="29"/>
      <c r="H130" s="29"/>
      <c r="I130" s="45"/>
      <c r="J130" s="29"/>
      <c r="K130" s="29"/>
      <c r="L130" s="29"/>
      <c r="M130" s="29"/>
      <c r="N130" s="29"/>
      <c r="O130" s="45"/>
      <c r="P130" s="29"/>
      <c r="Q130" s="29"/>
      <c r="R130" s="29"/>
      <c r="S130" s="29"/>
      <c r="T130" s="29"/>
      <c r="U130" s="45"/>
      <c r="V130" s="29"/>
      <c r="W130" s="29"/>
      <c r="X130" s="29"/>
      <c r="Y130" s="29"/>
      <c r="Z130" s="29"/>
      <c r="AA130" s="45"/>
      <c r="AB130" s="29"/>
      <c r="AC130" s="29"/>
      <c r="AD130" s="29"/>
      <c r="AE130" s="29"/>
      <c r="AF130" s="35"/>
      <c r="AG130" s="29"/>
      <c r="AH130" s="29"/>
      <c r="AI130" s="29"/>
      <c r="AJ130" s="29"/>
      <c r="AK130" s="29"/>
      <c r="AL130" s="29"/>
      <c r="AM130" s="29"/>
      <c r="AN130" s="29"/>
      <c r="AO130" s="29"/>
      <c r="AP130" s="45"/>
      <c r="AQ130" s="29"/>
      <c r="AR130" s="29"/>
      <c r="AS130" s="29"/>
      <c r="AT130" s="29"/>
      <c r="AU130" s="29"/>
      <c r="AV130" s="29"/>
      <c r="AW130" s="29"/>
      <c r="AX130" s="29"/>
      <c r="AY130" s="29"/>
      <c r="AZ130" s="29"/>
      <c r="BA130" s="29"/>
      <c r="BB130" s="29"/>
    </row>
    <row r="131" s="14" customFormat="true" ht="8.25" hidden="false" customHeight="true" outlineLevel="0" collapsed="false">
      <c r="A131" s="17" t="n">
        <v>36</v>
      </c>
      <c r="B131" s="29"/>
      <c r="C131" s="30" t="n">
        <v>36983</v>
      </c>
      <c r="D131" s="13"/>
      <c r="E131" s="17" t="s">
        <v>171</v>
      </c>
      <c r="F131" s="29"/>
      <c r="G131" s="30" t="n">
        <f aca="false">'Exhibit B'!$BO131</f>
        <v>57864064</v>
      </c>
      <c r="H131" s="29"/>
      <c r="I131" s="33" t="n">
        <f aca="false">(G131/$C131)</f>
        <v>1564.61249763405</v>
      </c>
      <c r="J131" s="29"/>
      <c r="K131" s="33" t="n">
        <f aca="false">IF($AE131&lt;&gt;0,(G131/$AE131)*100,0)</f>
        <v>55.0504314919097</v>
      </c>
      <c r="L131" s="29"/>
      <c r="M131" s="30" t="n">
        <v>41578332</v>
      </c>
      <c r="N131" s="29"/>
      <c r="O131" s="33" t="n">
        <f aca="false">(M131/$C131)</f>
        <v>1124.25525241327</v>
      </c>
      <c r="P131" s="29"/>
      <c r="Q131" s="33" t="n">
        <f aca="false">IF($AE131&lt;&gt;0,(M131/$AE131)*100,0)</f>
        <v>39.5565910703036</v>
      </c>
      <c r="R131" s="29"/>
      <c r="S131" s="30" t="n">
        <v>5574142</v>
      </c>
      <c r="T131" s="29"/>
      <c r="U131" s="33" t="n">
        <f aca="false">(S131/$C131)</f>
        <v>150.721737014304</v>
      </c>
      <c r="V131" s="29"/>
      <c r="W131" s="33" t="n">
        <f aca="false">IF($AE131&lt;&gt;0,(S131/$AE131)*100,0)</f>
        <v>5.30310007774733</v>
      </c>
      <c r="X131" s="29"/>
      <c r="Y131" s="30" t="n">
        <v>94471</v>
      </c>
      <c r="Z131" s="29"/>
      <c r="AA131" s="33" t="n">
        <f aca="false">(Y131/$C131)</f>
        <v>2.55444393369927</v>
      </c>
      <c r="AB131" s="29"/>
      <c r="AC131" s="33" t="n">
        <f aca="false">IF($AE131&lt;&gt;0,(Y131/$AE131)*100,0)</f>
        <v>0.0898773600394227</v>
      </c>
      <c r="AD131" s="29"/>
      <c r="AE131" s="30" t="n">
        <f aca="false">(G131+M131+S131+Y131)</f>
        <v>105111009</v>
      </c>
      <c r="AF131" s="35"/>
      <c r="AG131" s="29"/>
      <c r="AH131" s="30" t="n">
        <v>1020726</v>
      </c>
      <c r="AI131" s="29"/>
      <c r="AJ131" s="30" t="n">
        <v>0</v>
      </c>
      <c r="AK131" s="29"/>
      <c r="AL131" s="30" t="n">
        <f aca="false">(AE131+AH131+AJ131)</f>
        <v>106131735</v>
      </c>
      <c r="AM131" s="29"/>
      <c r="AN131" s="30" t="n">
        <v>96032936</v>
      </c>
      <c r="AO131" s="29"/>
      <c r="AP131" s="33" t="n">
        <f aca="false">(AN131/$C131)</f>
        <v>2596.6778249466</v>
      </c>
      <c r="AQ131" s="29"/>
      <c r="AR131" s="33" t="n">
        <f aca="false">IF($AP$219&lt;&gt;0,(AP131/$AP$219)*100,0)</f>
        <v>78.1721721300387</v>
      </c>
      <c r="AS131" s="29"/>
      <c r="AT131" s="30" t="n">
        <v>0</v>
      </c>
      <c r="AU131" s="29"/>
      <c r="AV131" s="30" t="n">
        <v>0</v>
      </c>
      <c r="AW131" s="29"/>
      <c r="AX131" s="30"/>
      <c r="AY131" s="29"/>
      <c r="AZ131" s="30" t="n">
        <v>575526</v>
      </c>
      <c r="BA131" s="29"/>
      <c r="BB131" s="17" t="n">
        <v>36</v>
      </c>
    </row>
    <row r="132" s="14" customFormat="true" ht="8.25" hidden="false" customHeight="true" outlineLevel="0" collapsed="false">
      <c r="A132" s="17" t="n">
        <v>37</v>
      </c>
      <c r="B132" s="29"/>
      <c r="C132" s="30" t="n">
        <v>22312</v>
      </c>
      <c r="D132" s="13"/>
      <c r="E132" s="17" t="s">
        <v>172</v>
      </c>
      <c r="F132" s="29"/>
      <c r="G132" s="30" t="n">
        <f aca="false">'Exhibit B'!$BO132</f>
        <v>46446949</v>
      </c>
      <c r="H132" s="29"/>
      <c r="I132" s="33" t="n">
        <f aca="false">(G132/$C132)</f>
        <v>2081.70262638939</v>
      </c>
      <c r="J132" s="29"/>
      <c r="K132" s="33" t="n">
        <f aca="false">IF($AE132&lt;&gt;0,(G132/$AE132)*100,0)</f>
        <v>71.762388995064</v>
      </c>
      <c r="L132" s="29"/>
      <c r="M132" s="30" t="n">
        <v>15204295</v>
      </c>
      <c r="N132" s="29"/>
      <c r="O132" s="33" t="n">
        <f aca="false">(M132/$C132)</f>
        <v>681.440256364288</v>
      </c>
      <c r="P132" s="29"/>
      <c r="Q132" s="33" t="n">
        <f aca="false">IF($AE132&lt;&gt;0,(M132/$AE132)*100,0)</f>
        <v>23.4912422812897</v>
      </c>
      <c r="R132" s="29"/>
      <c r="S132" s="30" t="n">
        <v>3072004</v>
      </c>
      <c r="T132" s="29"/>
      <c r="U132" s="33" t="n">
        <f aca="false">(S132/$C132)</f>
        <v>137.683936894944</v>
      </c>
      <c r="V132" s="29"/>
      <c r="W132" s="33" t="n">
        <f aca="false">IF($AE132&lt;&gt;0,(S132/$AE132)*100,0)</f>
        <v>4.74636872364625</v>
      </c>
      <c r="X132" s="29"/>
      <c r="Y132" s="30" t="n">
        <v>0</v>
      </c>
      <c r="Z132" s="29"/>
      <c r="AA132" s="33" t="n">
        <f aca="false">(Y132/$C132)</f>
        <v>0</v>
      </c>
      <c r="AB132" s="29"/>
      <c r="AC132" s="33" t="n">
        <f aca="false">IF($AE132&lt;&gt;0,(Y132/$AE132)*100,0)</f>
        <v>0</v>
      </c>
      <c r="AD132" s="29"/>
      <c r="AE132" s="30" t="n">
        <f aca="false">(G132+M132+S132+Y132)</f>
        <v>64723248</v>
      </c>
      <c r="AF132" s="35"/>
      <c r="AG132" s="29"/>
      <c r="AH132" s="30" t="n">
        <v>310871</v>
      </c>
      <c r="AI132" s="29"/>
      <c r="AJ132" s="30" t="n">
        <v>200000</v>
      </c>
      <c r="AK132" s="29"/>
      <c r="AL132" s="30" t="n">
        <f aca="false">(AE132+AH132+AJ132)</f>
        <v>65234119</v>
      </c>
      <c r="AM132" s="29"/>
      <c r="AN132" s="30" t="n">
        <v>57981981</v>
      </c>
      <c r="AO132" s="29"/>
      <c r="AP132" s="33" t="n">
        <f aca="false">(AN132/$C132)</f>
        <v>2598.69043564001</v>
      </c>
      <c r="AQ132" s="29"/>
      <c r="AR132" s="33" t="n">
        <f aca="false">IF($AP$219&lt;&gt;0,(AP132/$AP$219)*100,0)</f>
        <v>78.2327611442187</v>
      </c>
      <c r="AS132" s="29"/>
      <c r="AT132" s="30" t="n">
        <v>4812000</v>
      </c>
      <c r="AU132" s="29"/>
      <c r="AV132" s="30" t="n">
        <v>2454858</v>
      </c>
      <c r="AW132" s="29"/>
      <c r="AX132" s="30"/>
      <c r="AY132" s="29"/>
      <c r="AZ132" s="30" t="n">
        <v>200000</v>
      </c>
      <c r="BA132" s="29"/>
      <c r="BB132" s="17" t="n">
        <v>37</v>
      </c>
    </row>
    <row r="133" s="14" customFormat="true" ht="8.25" hidden="false" customHeight="true" outlineLevel="0" collapsed="false">
      <c r="A133" s="17" t="n">
        <v>38</v>
      </c>
      <c r="B133" s="29"/>
      <c r="C133" s="30" t="n">
        <v>15926</v>
      </c>
      <c r="D133" s="13" t="s">
        <v>96</v>
      </c>
      <c r="E133" s="17" t="s">
        <v>173</v>
      </c>
      <c r="F133" s="29"/>
      <c r="G133" s="30" t="n">
        <f aca="false">'Exhibit B'!$BO133</f>
        <v>17467168</v>
      </c>
      <c r="H133" s="29"/>
      <c r="I133" s="33" t="n">
        <f aca="false">(G133/$C133)</f>
        <v>1096.77056385784</v>
      </c>
      <c r="J133" s="29"/>
      <c r="K133" s="33" t="n">
        <f aca="false">IF($AE133&lt;&gt;0,(G133/$AE133)*100,0)</f>
        <v>44.7873105259475</v>
      </c>
      <c r="L133" s="29"/>
      <c r="M133" s="30" t="n">
        <v>17651351</v>
      </c>
      <c r="N133" s="29"/>
      <c r="O133" s="33" t="n">
        <f aca="false">(M133/$C133)</f>
        <v>1108.33548913726</v>
      </c>
      <c r="P133" s="29"/>
      <c r="Q133" s="33" t="n">
        <f aca="false">IF($AE133&lt;&gt;0,(M133/$AE133)*100,0)</f>
        <v>45.2595714679961</v>
      </c>
      <c r="R133" s="29"/>
      <c r="S133" s="30" t="n">
        <v>3830047</v>
      </c>
      <c r="T133" s="29"/>
      <c r="U133" s="33" t="n">
        <f aca="false">(S133/$C133)</f>
        <v>240.490204696722</v>
      </c>
      <c r="V133" s="29"/>
      <c r="W133" s="33" t="n">
        <f aca="false">IF($AE133&lt;&gt;0,(S133/$AE133)*100,0)</f>
        <v>9.82056761107317</v>
      </c>
      <c r="X133" s="29"/>
      <c r="Y133" s="30" t="n">
        <v>51695</v>
      </c>
      <c r="Z133" s="29"/>
      <c r="AA133" s="33" t="n">
        <f aca="false">(Y133/$C133)</f>
        <v>3.24595001883712</v>
      </c>
      <c r="AB133" s="29"/>
      <c r="AC133" s="33" t="n">
        <f aca="false">IF($AE133&lt;&gt;0,(Y133/$AE133)*100,0)</f>
        <v>0.132550394983254</v>
      </c>
      <c r="AD133" s="29"/>
      <c r="AE133" s="30" t="n">
        <f aca="false">(G133+M133+S133+Y133)</f>
        <v>39000261</v>
      </c>
      <c r="AF133" s="35"/>
      <c r="AG133" s="29"/>
      <c r="AH133" s="30" t="n">
        <v>45000</v>
      </c>
      <c r="AI133" s="29"/>
      <c r="AJ133" s="30" t="n">
        <v>0</v>
      </c>
      <c r="AK133" s="29"/>
      <c r="AL133" s="30" t="n">
        <f aca="false">(AE133+AH133+AJ133)</f>
        <v>39045261</v>
      </c>
      <c r="AM133" s="29"/>
      <c r="AN133" s="30" t="n">
        <v>36629090</v>
      </c>
      <c r="AO133" s="29"/>
      <c r="AP133" s="33" t="n">
        <f aca="false">(AN133/$C133)</f>
        <v>2299.95541881201</v>
      </c>
      <c r="AQ133" s="29"/>
      <c r="AR133" s="33" t="n">
        <f aca="false">IF($AP$219&lt;&gt;0,(AP133/$AP$219)*100,0)</f>
        <v>69.2394370851474</v>
      </c>
      <c r="AS133" s="29"/>
      <c r="AT133" s="30" t="n">
        <v>337174</v>
      </c>
      <c r="AU133" s="29"/>
      <c r="AV133" s="30" t="n">
        <v>1343950</v>
      </c>
      <c r="AW133" s="29"/>
      <c r="AX133" s="30"/>
      <c r="AY133" s="29"/>
      <c r="AZ133" s="30" t="n">
        <v>0</v>
      </c>
      <c r="BA133" s="29"/>
      <c r="BB133" s="17" t="n">
        <v>38</v>
      </c>
    </row>
    <row r="134" s="14" customFormat="true" ht="8.25" hidden="false" customHeight="true" outlineLevel="0" collapsed="false">
      <c r="A134" s="17" t="n">
        <v>39</v>
      </c>
      <c r="B134" s="29"/>
      <c r="C134" s="30" t="n">
        <v>19785</v>
      </c>
      <c r="D134" s="13" t="s">
        <v>96</v>
      </c>
      <c r="E134" s="17" t="s">
        <v>174</v>
      </c>
      <c r="F134" s="29"/>
      <c r="G134" s="30" t="n">
        <f aca="false">'Exhibit B'!$BO134</f>
        <v>29436165</v>
      </c>
      <c r="H134" s="29"/>
      <c r="I134" s="33" t="n">
        <f aca="false">(G134/$C134)</f>
        <v>1487.80212282032</v>
      </c>
      <c r="J134" s="29"/>
      <c r="K134" s="33" t="n">
        <f aca="false">IF($AE134&lt;&gt;0,(G134/$AE134)*100,0)</f>
        <v>50.6321936452103</v>
      </c>
      <c r="L134" s="29"/>
      <c r="M134" s="30" t="n">
        <v>25556356</v>
      </c>
      <c r="N134" s="29"/>
      <c r="O134" s="33" t="n">
        <f aca="false">(M134/$C134)</f>
        <v>1291.70361384888</v>
      </c>
      <c r="P134" s="29"/>
      <c r="Q134" s="33" t="n">
        <f aca="false">IF($AE134&lt;&gt;0,(M134/$AE134)*100,0)</f>
        <v>43.9586598953339</v>
      </c>
      <c r="R134" s="29"/>
      <c r="S134" s="30" t="n">
        <v>3072769</v>
      </c>
      <c r="T134" s="29"/>
      <c r="U134" s="33" t="n">
        <f aca="false">(S134/$C134)</f>
        <v>155.308011119535</v>
      </c>
      <c r="V134" s="29"/>
      <c r="W134" s="33" t="n">
        <f aca="false">IF($AE134&lt;&gt;0,(S134/$AE134)*100,0)</f>
        <v>5.28537039505653</v>
      </c>
      <c r="X134" s="29"/>
      <c r="Y134" s="30" t="n">
        <v>71960</v>
      </c>
      <c r="Z134" s="29"/>
      <c r="AA134" s="33" t="n">
        <f aca="false">(Y134/$C134)</f>
        <v>3.63709881223149</v>
      </c>
      <c r="AB134" s="29"/>
      <c r="AC134" s="33" t="n">
        <f aca="false">IF($AE134&lt;&gt;0,(Y134/$AE134)*100,0)</f>
        <v>0.123776064399331</v>
      </c>
      <c r="AD134" s="29"/>
      <c r="AE134" s="30" t="n">
        <f aca="false">(G134+M134+S134+Y134)</f>
        <v>58137250</v>
      </c>
      <c r="AF134" s="35"/>
      <c r="AG134" s="29"/>
      <c r="AH134" s="30" t="n">
        <v>502643</v>
      </c>
      <c r="AI134" s="29"/>
      <c r="AJ134" s="30" t="n">
        <v>0</v>
      </c>
      <c r="AK134" s="29"/>
      <c r="AL134" s="30" t="n">
        <f aca="false">(AE134+AH134+AJ134)</f>
        <v>58639893</v>
      </c>
      <c r="AM134" s="29"/>
      <c r="AN134" s="30" t="n">
        <v>53705477</v>
      </c>
      <c r="AO134" s="29"/>
      <c r="AP134" s="33" t="n">
        <f aca="false">(AN134/$C134)</f>
        <v>2714.4542330048</v>
      </c>
      <c r="AQ134" s="29"/>
      <c r="AR134" s="33" t="n">
        <f aca="false">IF($AP$219&lt;&gt;0,(AP134/$AP$219)*100,0)</f>
        <v>81.7177939839062</v>
      </c>
      <c r="AS134" s="29"/>
      <c r="AT134" s="30" t="n">
        <v>749215</v>
      </c>
      <c r="AU134" s="29"/>
      <c r="AV134" s="30" t="n">
        <v>4742084</v>
      </c>
      <c r="AW134" s="29"/>
      <c r="AX134" s="30"/>
      <c r="AY134" s="29"/>
      <c r="AZ134" s="30" t="n">
        <v>0</v>
      </c>
      <c r="BA134" s="29"/>
      <c r="BB134" s="17" t="n">
        <v>39</v>
      </c>
    </row>
    <row r="135" s="14" customFormat="true" ht="8.25" hidden="false" customHeight="true" outlineLevel="0" collapsed="false">
      <c r="A135" s="17" t="n">
        <v>40</v>
      </c>
      <c r="B135" s="29"/>
      <c r="C135" s="30" t="n">
        <v>11625</v>
      </c>
      <c r="D135" s="13" t="s">
        <v>96</v>
      </c>
      <c r="E135" s="17" t="s">
        <v>175</v>
      </c>
      <c r="F135" s="29"/>
      <c r="G135" s="30" t="n">
        <f aca="false">'Exhibit B'!$BO135</f>
        <v>17446742</v>
      </c>
      <c r="H135" s="29"/>
      <c r="I135" s="33" t="n">
        <f aca="false">(G135/$C135)</f>
        <v>1500.79501075269</v>
      </c>
      <c r="J135" s="29"/>
      <c r="K135" s="33" t="n">
        <f aca="false">IF($AE135&lt;&gt;0,(G135/$AE135)*100,0)</f>
        <v>48.9062657065382</v>
      </c>
      <c r="L135" s="29"/>
      <c r="M135" s="30" t="n">
        <v>15519428</v>
      </c>
      <c r="N135" s="29"/>
      <c r="O135" s="33" t="n">
        <f aca="false">(M135/$C135)</f>
        <v>1335.00455913979</v>
      </c>
      <c r="P135" s="29"/>
      <c r="Q135" s="33" t="n">
        <f aca="false">IF($AE135&lt;&gt;0,(M135/$AE135)*100,0)</f>
        <v>43.5036678699948</v>
      </c>
      <c r="R135" s="29"/>
      <c r="S135" s="30" t="n">
        <v>2707668</v>
      </c>
      <c r="T135" s="29"/>
      <c r="U135" s="33" t="n">
        <f aca="false">(S135/$C135)</f>
        <v>232.917677419355</v>
      </c>
      <c r="V135" s="29"/>
      <c r="W135" s="33" t="n">
        <f aca="false">IF($AE135&lt;&gt;0,(S135/$AE135)*100,0)</f>
        <v>7.59006642346697</v>
      </c>
      <c r="X135" s="29"/>
      <c r="Y135" s="30" t="n">
        <v>0</v>
      </c>
      <c r="Z135" s="29"/>
      <c r="AA135" s="33" t="n">
        <f aca="false">(Y135/$C135)</f>
        <v>0</v>
      </c>
      <c r="AB135" s="29"/>
      <c r="AC135" s="33" t="n">
        <f aca="false">IF($AE135&lt;&gt;0,(Y135/$AE135)*100,0)</f>
        <v>0</v>
      </c>
      <c r="AD135" s="29"/>
      <c r="AE135" s="30" t="n">
        <f aca="false">(G135+M135+S135+Y135)</f>
        <v>35673838</v>
      </c>
      <c r="AF135" s="35"/>
      <c r="AG135" s="29"/>
      <c r="AH135" s="30" t="n">
        <v>0</v>
      </c>
      <c r="AI135" s="29"/>
      <c r="AJ135" s="30" t="n">
        <v>271688</v>
      </c>
      <c r="AK135" s="29"/>
      <c r="AL135" s="30" t="n">
        <f aca="false">(AE135+AH135+AJ135)</f>
        <v>35945526</v>
      </c>
      <c r="AM135" s="29"/>
      <c r="AN135" s="30" t="n">
        <v>29339599</v>
      </c>
      <c r="AO135" s="29"/>
      <c r="AP135" s="33" t="n">
        <f aca="false">(AN135/$C135)</f>
        <v>2523.83647311828</v>
      </c>
      <c r="AQ135" s="29"/>
      <c r="AR135" s="33" t="n">
        <f aca="false">IF($AP$219&lt;&gt;0,(AP135/$AP$219)*100,0)</f>
        <v>75.9793060614786</v>
      </c>
      <c r="AS135" s="29"/>
      <c r="AT135" s="30" t="n">
        <v>0</v>
      </c>
      <c r="AU135" s="29"/>
      <c r="AV135" s="30" t="n">
        <v>3480694</v>
      </c>
      <c r="AW135" s="29"/>
      <c r="AX135" s="30"/>
      <c r="AY135" s="29"/>
      <c r="AZ135" s="30" t="n">
        <v>0</v>
      </c>
      <c r="BA135" s="29"/>
      <c r="BB135" s="17" t="n">
        <v>40</v>
      </c>
    </row>
    <row r="136" s="14" customFormat="true" ht="8.25" hidden="false" customHeight="true" outlineLevel="0" collapsed="false">
      <c r="A136" s="36"/>
      <c r="B136" s="29"/>
      <c r="C136" s="36"/>
      <c r="D136" s="13"/>
      <c r="E136" s="17"/>
      <c r="F136" s="29"/>
      <c r="G136" s="35"/>
      <c r="H136" s="29"/>
      <c r="I136" s="37"/>
      <c r="J136" s="29"/>
      <c r="K136" s="37"/>
      <c r="L136" s="29"/>
      <c r="M136" s="35"/>
      <c r="N136" s="29"/>
      <c r="O136" s="37"/>
      <c r="P136" s="29"/>
      <c r="Q136" s="37"/>
      <c r="R136" s="29"/>
      <c r="S136" s="29"/>
      <c r="T136" s="29"/>
      <c r="U136" s="37"/>
      <c r="V136" s="29"/>
      <c r="W136" s="37"/>
      <c r="X136" s="29"/>
      <c r="Y136" s="35"/>
      <c r="Z136" s="29"/>
      <c r="AA136" s="37"/>
      <c r="AB136" s="29"/>
      <c r="AC136" s="37"/>
      <c r="AD136" s="29"/>
      <c r="AE136" s="35"/>
      <c r="AF136" s="35"/>
      <c r="AG136" s="29"/>
      <c r="AH136" s="35"/>
      <c r="AI136" s="29"/>
      <c r="AJ136" s="35"/>
      <c r="AK136" s="29"/>
      <c r="AL136" s="35"/>
      <c r="AM136" s="29"/>
      <c r="AN136" s="35"/>
      <c r="AO136" s="29"/>
      <c r="AP136" s="37"/>
      <c r="AQ136" s="29"/>
      <c r="AR136" s="37"/>
      <c r="AS136" s="29"/>
      <c r="AT136" s="29"/>
      <c r="AU136" s="29"/>
      <c r="AV136" s="29"/>
      <c r="AW136" s="29"/>
      <c r="AX136" s="29"/>
      <c r="AY136" s="29"/>
      <c r="AZ136" s="29"/>
      <c r="BA136" s="29"/>
      <c r="BB136" s="36"/>
    </row>
    <row r="137" s="14" customFormat="true" ht="8.25" hidden="false" customHeight="true" outlineLevel="0" collapsed="false">
      <c r="A137" s="17" t="n">
        <v>41</v>
      </c>
      <c r="B137" s="29"/>
      <c r="C137" s="30" t="n">
        <v>35584</v>
      </c>
      <c r="D137" s="13"/>
      <c r="E137" s="17" t="s">
        <v>176</v>
      </c>
      <c r="F137" s="29"/>
      <c r="G137" s="30" t="n">
        <f aca="false">'Exhibit B'!$BO137</f>
        <v>42322131</v>
      </c>
      <c r="H137" s="29"/>
      <c r="I137" s="33" t="n">
        <f aca="false">(G137/$C137)</f>
        <v>1189.35844761691</v>
      </c>
      <c r="J137" s="29"/>
      <c r="K137" s="33" t="n">
        <f aca="false">IF($AE137&lt;&gt;0,(G137/$AE137)*100,0)</f>
        <v>42.1051836203443</v>
      </c>
      <c r="L137" s="29"/>
      <c r="M137" s="30" t="n">
        <v>48550524</v>
      </c>
      <c r="N137" s="29"/>
      <c r="O137" s="33" t="n">
        <f aca="false">(M137/$C137)</f>
        <v>1364.39197392086</v>
      </c>
      <c r="P137" s="29"/>
      <c r="Q137" s="33" t="n">
        <f aca="false">IF($AE137&lt;&gt;0,(M137/$AE137)*100,0)</f>
        <v>48.3016492691243</v>
      </c>
      <c r="R137" s="29"/>
      <c r="S137" s="30" t="n">
        <v>9574169</v>
      </c>
      <c r="T137" s="29"/>
      <c r="U137" s="33" t="n">
        <f aca="false">(S137/$C137)</f>
        <v>269.058256519784</v>
      </c>
      <c r="V137" s="29"/>
      <c r="W137" s="33" t="n">
        <f aca="false">IF($AE137&lt;&gt;0,(S137/$AE137)*100,0)</f>
        <v>9.5250908740207</v>
      </c>
      <c r="X137" s="29"/>
      <c r="Y137" s="30" t="n">
        <v>68427</v>
      </c>
      <c r="Z137" s="29"/>
      <c r="AA137" s="33" t="n">
        <f aca="false">(Y137/$C137)</f>
        <v>1.92297099820144</v>
      </c>
      <c r="AB137" s="29"/>
      <c r="AC137" s="33" t="n">
        <f aca="false">IF($AE137&lt;&gt;0,(Y137/$AE137)*100,0)</f>
        <v>0.0680762365106167</v>
      </c>
      <c r="AD137" s="29"/>
      <c r="AE137" s="30" t="n">
        <f aca="false">(G137+M137+S137+Y137)</f>
        <v>100515251</v>
      </c>
      <c r="AF137" s="35"/>
      <c r="AG137" s="29"/>
      <c r="AH137" s="30" t="n">
        <v>368778</v>
      </c>
      <c r="AI137" s="29"/>
      <c r="AJ137" s="30" t="n">
        <v>0</v>
      </c>
      <c r="AK137" s="29"/>
      <c r="AL137" s="30" t="n">
        <f aca="false">(AE137+AH137+AJ137)</f>
        <v>100884029</v>
      </c>
      <c r="AM137" s="29"/>
      <c r="AN137" s="30" t="n">
        <v>92052783</v>
      </c>
      <c r="AO137" s="29"/>
      <c r="AP137" s="33" t="n">
        <f aca="false">(AN137/$C137)</f>
        <v>2586.91498988309</v>
      </c>
      <c r="AQ137" s="29"/>
      <c r="AR137" s="33" t="n">
        <f aca="false">IF($AP$219&lt;&gt;0,(AP137/$AP$219)*100,0)</f>
        <v>77.8782650400912</v>
      </c>
      <c r="AS137" s="29"/>
      <c r="AT137" s="30" t="n">
        <v>1053196</v>
      </c>
      <c r="AU137" s="29"/>
      <c r="AV137" s="30" t="n">
        <v>0</v>
      </c>
      <c r="AW137" s="29"/>
      <c r="AX137" s="30"/>
      <c r="AY137" s="29"/>
      <c r="AZ137" s="30" t="n">
        <v>0</v>
      </c>
      <c r="BA137" s="29"/>
      <c r="BB137" s="17" t="n">
        <v>41</v>
      </c>
    </row>
    <row r="138" s="14" customFormat="true" ht="8.25" hidden="false" customHeight="true" outlineLevel="0" collapsed="false">
      <c r="A138" s="17" t="n">
        <v>42</v>
      </c>
      <c r="B138" s="29"/>
      <c r="C138" s="30" t="n">
        <v>105210</v>
      </c>
      <c r="D138" s="13"/>
      <c r="E138" s="17" t="s">
        <v>177</v>
      </c>
      <c r="F138" s="29"/>
      <c r="G138" s="30" t="n">
        <f aca="false">'Exhibit B'!$BO138</f>
        <v>192759972</v>
      </c>
      <c r="H138" s="29"/>
      <c r="I138" s="33" t="n">
        <f aca="false">(G138/$C138)</f>
        <v>1832.14496720844</v>
      </c>
      <c r="J138" s="29"/>
      <c r="K138" s="33" t="n">
        <f aca="false">IF($AE138&lt;&gt;0,(G138/$AE138)*100,0)</f>
        <v>58.4857661565784</v>
      </c>
      <c r="L138" s="29"/>
      <c r="M138" s="30" t="n">
        <v>123459841</v>
      </c>
      <c r="N138" s="29"/>
      <c r="O138" s="33" t="n">
        <f aca="false">(M138/$C138)</f>
        <v>1173.46108734911</v>
      </c>
      <c r="P138" s="29"/>
      <c r="Q138" s="33" t="n">
        <f aca="false">IF($AE138&lt;&gt;0,(M138/$AE138)*100,0)</f>
        <v>37.4592469356364</v>
      </c>
      <c r="R138" s="29"/>
      <c r="S138" s="30" t="n">
        <v>12053515</v>
      </c>
      <c r="T138" s="29"/>
      <c r="U138" s="33" t="n">
        <f aca="false">(S138/$C138)</f>
        <v>114.56624845547</v>
      </c>
      <c r="V138" s="29"/>
      <c r="W138" s="33" t="n">
        <f aca="false">IF($AE138&lt;&gt;0,(S138/$AE138)*100,0)</f>
        <v>3.65718594135722</v>
      </c>
      <c r="X138" s="29"/>
      <c r="Y138" s="30" t="n">
        <v>1311090</v>
      </c>
      <c r="Z138" s="29"/>
      <c r="AA138" s="33" t="n">
        <f aca="false">(Y138/$C138)</f>
        <v>12.4616481323068</v>
      </c>
      <c r="AB138" s="29"/>
      <c r="AC138" s="33" t="n">
        <f aca="false">IF($AE138&lt;&gt;0,(Y138/$AE138)*100,0)</f>
        <v>0.39780096642797</v>
      </c>
      <c r="AD138" s="29"/>
      <c r="AE138" s="30" t="n">
        <f aca="false">(G138+M138+S138+Y138)</f>
        <v>329584418</v>
      </c>
      <c r="AF138" s="35"/>
      <c r="AG138" s="29"/>
      <c r="AH138" s="30" t="n">
        <v>406231</v>
      </c>
      <c r="AI138" s="29"/>
      <c r="AJ138" s="30" t="n">
        <v>16099987</v>
      </c>
      <c r="AK138" s="29"/>
      <c r="AL138" s="30" t="n">
        <f aca="false">(AE138+AH138+AJ138)</f>
        <v>346090636</v>
      </c>
      <c r="AM138" s="29"/>
      <c r="AN138" s="30" t="n">
        <v>316343157</v>
      </c>
      <c r="AO138" s="29"/>
      <c r="AP138" s="33" t="n">
        <f aca="false">(AN138/$C138)</f>
        <v>3006.77841459937</v>
      </c>
      <c r="AQ138" s="29"/>
      <c r="AR138" s="33" t="n">
        <f aca="false">IF($AP$219&lt;&gt;0,(AP138/$AP$219)*100,0)</f>
        <v>90.5181218574087</v>
      </c>
      <c r="AS138" s="29"/>
      <c r="AT138" s="30" t="n">
        <v>14278069</v>
      </c>
      <c r="AU138" s="29"/>
      <c r="AV138" s="30" t="n">
        <v>19495058</v>
      </c>
      <c r="AW138" s="29"/>
      <c r="AX138" s="30"/>
      <c r="AY138" s="29"/>
      <c r="AZ138" s="30" t="n">
        <v>52249</v>
      </c>
      <c r="BA138" s="29"/>
      <c r="BB138" s="17" t="n">
        <v>42</v>
      </c>
    </row>
    <row r="139" s="14" customFormat="true" ht="8.25" hidden="false" customHeight="true" outlineLevel="0" collapsed="false">
      <c r="A139" s="17" t="n">
        <v>43</v>
      </c>
      <c r="B139" s="29"/>
      <c r="C139" s="30" t="n">
        <v>321233</v>
      </c>
      <c r="D139" s="13"/>
      <c r="E139" s="17" t="s">
        <v>178</v>
      </c>
      <c r="F139" s="29"/>
      <c r="G139" s="30" t="n">
        <f aca="false">'Exhibit B'!$BO139</f>
        <v>642671283</v>
      </c>
      <c r="H139" s="29"/>
      <c r="I139" s="33" t="n">
        <f aca="false">(G139/$C139)</f>
        <v>2000.63904704685</v>
      </c>
      <c r="J139" s="29"/>
      <c r="K139" s="33" t="n">
        <f aca="false">IF($AE139&lt;&gt;0,(G139/$AE139)*100,0)</f>
        <v>57.0774411430728</v>
      </c>
      <c r="L139" s="29"/>
      <c r="M139" s="30" t="n">
        <v>420290810</v>
      </c>
      <c r="N139" s="29"/>
      <c r="O139" s="33" t="n">
        <f aca="false">(M139/$C139)</f>
        <v>1308.36747781206</v>
      </c>
      <c r="P139" s="29"/>
      <c r="Q139" s="33" t="n">
        <f aca="false">IF($AE139&lt;&gt;0,(M139/$AE139)*100,0)</f>
        <v>37.3272069334852</v>
      </c>
      <c r="R139" s="29"/>
      <c r="S139" s="30" t="n">
        <v>53587989</v>
      </c>
      <c r="T139" s="29"/>
      <c r="U139" s="33" t="n">
        <f aca="false">(S139/$C139)</f>
        <v>166.8196885127</v>
      </c>
      <c r="V139" s="29"/>
      <c r="W139" s="33" t="n">
        <f aca="false">IF($AE139&lt;&gt;0,(S139/$AE139)*100,0)</f>
        <v>4.75929976806375</v>
      </c>
      <c r="X139" s="29"/>
      <c r="Y139" s="30" t="n">
        <v>9413644</v>
      </c>
      <c r="Z139" s="29"/>
      <c r="AA139" s="33" t="n">
        <f aca="false">(Y139/$C139)</f>
        <v>29.3047227401917</v>
      </c>
      <c r="AB139" s="29"/>
      <c r="AC139" s="33" t="n">
        <f aca="false">IF($AE139&lt;&gt;0,(Y139/$AE139)*100,0)</f>
        <v>0.836052155378227</v>
      </c>
      <c r="AD139" s="29"/>
      <c r="AE139" s="30" t="n">
        <f aca="false">(G139+M139+S139+Y139)</f>
        <v>1125963726</v>
      </c>
      <c r="AF139" s="35"/>
      <c r="AG139" s="29"/>
      <c r="AH139" s="30" t="n">
        <v>12914441</v>
      </c>
      <c r="AI139" s="29"/>
      <c r="AJ139" s="30" t="n">
        <v>0</v>
      </c>
      <c r="AK139" s="29"/>
      <c r="AL139" s="30" t="n">
        <f aca="false">(AE139+AH139+AJ139)</f>
        <v>1138878167</v>
      </c>
      <c r="AM139" s="29"/>
      <c r="AN139" s="30" t="n">
        <v>987970642</v>
      </c>
      <c r="AO139" s="29"/>
      <c r="AP139" s="33" t="n">
        <f aca="false">(AN139/$C139)</f>
        <v>3075.557747803</v>
      </c>
      <c r="AQ139" s="29"/>
      <c r="AR139" s="33" t="n">
        <f aca="false">IF($AP$219&lt;&gt;0,(AP139/$AP$219)*100,0)</f>
        <v>92.5887021282952</v>
      </c>
      <c r="AS139" s="29"/>
      <c r="AT139" s="30" t="n">
        <v>28858931</v>
      </c>
      <c r="AU139" s="29"/>
      <c r="AV139" s="30" t="n">
        <v>69847728</v>
      </c>
      <c r="AW139" s="29"/>
      <c r="AX139" s="30"/>
      <c r="AY139" s="29"/>
      <c r="AZ139" s="30" t="n">
        <v>0</v>
      </c>
      <c r="BA139" s="29"/>
      <c r="BB139" s="17" t="n">
        <v>43</v>
      </c>
    </row>
    <row r="140" s="14" customFormat="true" ht="8.25" hidden="false" customHeight="true" outlineLevel="0" collapsed="false">
      <c r="A140" s="17" t="n">
        <v>44</v>
      </c>
      <c r="B140" s="29"/>
      <c r="C140" s="30" t="n">
        <v>52352</v>
      </c>
      <c r="D140" s="13" t="s">
        <v>96</v>
      </c>
      <c r="E140" s="17" t="s">
        <v>179</v>
      </c>
      <c r="F140" s="29"/>
      <c r="G140" s="30" t="n">
        <f aca="false">'Exhibit B'!$BO140</f>
        <v>46644015</v>
      </c>
      <c r="H140" s="29"/>
      <c r="I140" s="33" t="n">
        <f aca="false">(G140/$C140)</f>
        <v>890.969112927873</v>
      </c>
      <c r="J140" s="29"/>
      <c r="K140" s="33" t="n">
        <f aca="false">IF($AE140&lt;&gt;0,(G140/$AE140)*100,0)</f>
        <v>36.1562741196296</v>
      </c>
      <c r="L140" s="29"/>
      <c r="M140" s="30" t="n">
        <v>68766876</v>
      </c>
      <c r="N140" s="29"/>
      <c r="O140" s="33" t="n">
        <f aca="false">(M140/$C140)</f>
        <v>1313.54821210269</v>
      </c>
      <c r="P140" s="29"/>
      <c r="Q140" s="33" t="n">
        <f aca="false">IF($AE140&lt;&gt;0,(M140/$AE140)*100,0)</f>
        <v>53.3048885051293</v>
      </c>
      <c r="R140" s="29"/>
      <c r="S140" s="30" t="n">
        <v>13535094</v>
      </c>
      <c r="T140" s="29"/>
      <c r="U140" s="33" t="n">
        <f aca="false">(S140/$C140)</f>
        <v>258.540151283619</v>
      </c>
      <c r="V140" s="29"/>
      <c r="W140" s="33" t="n">
        <f aca="false">IF($AE140&lt;&gt;0,(S140/$AE140)*100,0)</f>
        <v>10.491776252515</v>
      </c>
      <c r="X140" s="29"/>
      <c r="Y140" s="30" t="n">
        <v>60712</v>
      </c>
      <c r="Z140" s="29"/>
      <c r="AA140" s="33" t="n">
        <f aca="false">(Y140/$C140)</f>
        <v>1.15968826405868</v>
      </c>
      <c r="AB140" s="29"/>
      <c r="AC140" s="33" t="n">
        <f aca="false">IF($AE140&lt;&gt;0,(Y140/$AE140)*100,0)</f>
        <v>0.0470611227260551</v>
      </c>
      <c r="AD140" s="29"/>
      <c r="AE140" s="30" t="n">
        <f aca="false">(G140+M140+S140+Y140)</f>
        <v>129006697</v>
      </c>
      <c r="AF140" s="35"/>
      <c r="AG140" s="29"/>
      <c r="AH140" s="30" t="n">
        <v>0</v>
      </c>
      <c r="AI140" s="29"/>
      <c r="AJ140" s="30" t="n">
        <v>0</v>
      </c>
      <c r="AK140" s="29"/>
      <c r="AL140" s="30" t="n">
        <f aca="false">(AE140+AH140+AJ140)</f>
        <v>129006697</v>
      </c>
      <c r="AM140" s="29"/>
      <c r="AN140" s="30" t="n">
        <v>118781251</v>
      </c>
      <c r="AO140" s="29"/>
      <c r="AP140" s="33" t="n">
        <f aca="false">(AN140/$C140)</f>
        <v>2268.89614532396</v>
      </c>
      <c r="AQ140" s="29"/>
      <c r="AR140" s="33" t="n">
        <f aca="false">IF($AP$219&lt;&gt;0,(AP140/$AP$219)*100,0)</f>
        <v>68.3044073906603</v>
      </c>
      <c r="AS140" s="29"/>
      <c r="AT140" s="30" t="n">
        <v>0</v>
      </c>
      <c r="AU140" s="29"/>
      <c r="AV140" s="30" t="n">
        <v>0</v>
      </c>
      <c r="AW140" s="29"/>
      <c r="AX140" s="30"/>
      <c r="AY140" s="29"/>
      <c r="AZ140" s="30" t="n">
        <v>0</v>
      </c>
      <c r="BA140" s="29"/>
      <c r="BB140" s="17" t="n">
        <v>44</v>
      </c>
    </row>
    <row r="141" s="14" customFormat="true" ht="8.25" hidden="false" customHeight="true" outlineLevel="0" collapsed="false">
      <c r="A141" s="17" t="n">
        <v>45</v>
      </c>
      <c r="B141" s="29"/>
      <c r="C141" s="30" t="n">
        <v>2300</v>
      </c>
      <c r="D141" s="13"/>
      <c r="E141" s="17" t="s">
        <v>180</v>
      </c>
      <c r="F141" s="29"/>
      <c r="G141" s="30" t="n">
        <f aca="false">'Exhibit B'!$BO141</f>
        <v>4626537</v>
      </c>
      <c r="H141" s="29"/>
      <c r="I141" s="33" t="n">
        <f aca="false">(G141/$C141)</f>
        <v>2011.53782608696</v>
      </c>
      <c r="J141" s="29"/>
      <c r="K141" s="33" t="n">
        <f aca="false">IF($AE141&lt;&gt;0,(G141/$AE141)*100,0)</f>
        <v>53.6617205643778</v>
      </c>
      <c r="L141" s="29"/>
      <c r="M141" s="30" t="n">
        <v>3298118</v>
      </c>
      <c r="N141" s="29"/>
      <c r="O141" s="33" t="n">
        <f aca="false">(M141/$C141)</f>
        <v>1433.96434782609</v>
      </c>
      <c r="P141" s="29"/>
      <c r="Q141" s="33" t="n">
        <f aca="false">IF($AE141&lt;&gt;0,(M141/$AE141)*100,0)</f>
        <v>38.2538141388137</v>
      </c>
      <c r="R141" s="29"/>
      <c r="S141" s="30" t="n">
        <v>569945</v>
      </c>
      <c r="T141" s="29"/>
      <c r="U141" s="33" t="n">
        <f aca="false">(S141/$C141)</f>
        <v>247.802173913043</v>
      </c>
      <c r="V141" s="29"/>
      <c r="W141" s="33" t="n">
        <f aca="false">IF($AE141&lt;&gt;0,(S141/$AE141)*100,0)</f>
        <v>6.61060947465984</v>
      </c>
      <c r="X141" s="29"/>
      <c r="Y141" s="30" t="n">
        <v>127071</v>
      </c>
      <c r="Z141" s="29"/>
      <c r="AA141" s="33" t="n">
        <f aca="false">(Y141/$C141)</f>
        <v>55.2482608695652</v>
      </c>
      <c r="AB141" s="29"/>
      <c r="AC141" s="33" t="n">
        <f aca="false">IF($AE141&lt;&gt;0,(Y141/$AE141)*100,0)</f>
        <v>1.47385582214863</v>
      </c>
      <c r="AD141" s="29"/>
      <c r="AE141" s="30" t="n">
        <f aca="false">(G141+M141+S141+Y141)</f>
        <v>8621671</v>
      </c>
      <c r="AF141" s="35"/>
      <c r="AG141" s="29"/>
      <c r="AH141" s="30" t="n">
        <v>79320</v>
      </c>
      <c r="AI141" s="29"/>
      <c r="AJ141" s="30" t="n">
        <v>356528</v>
      </c>
      <c r="AK141" s="29"/>
      <c r="AL141" s="30" t="n">
        <f aca="false">(AE141+AH141+AJ141)</f>
        <v>9057519</v>
      </c>
      <c r="AM141" s="29"/>
      <c r="AN141" s="30" t="n">
        <v>8273039</v>
      </c>
      <c r="AO141" s="29"/>
      <c r="AP141" s="33" t="n">
        <f aca="false">(AN141/$C141)</f>
        <v>3596.97347826087</v>
      </c>
      <c r="AQ141" s="29"/>
      <c r="AR141" s="33" t="n">
        <f aca="false">IF($AP$219&lt;&gt;0,(AP141/$AP$219)*100,0)</f>
        <v>108.285759283817</v>
      </c>
      <c r="AS141" s="29"/>
      <c r="AT141" s="30" t="n">
        <v>254178</v>
      </c>
      <c r="AU141" s="29"/>
      <c r="AV141" s="30" t="n">
        <v>134139</v>
      </c>
      <c r="AW141" s="29"/>
      <c r="AX141" s="30"/>
      <c r="AY141" s="29"/>
      <c r="AZ141" s="30" t="n">
        <v>1326</v>
      </c>
      <c r="BA141" s="29"/>
      <c r="BB141" s="17" t="n">
        <v>45</v>
      </c>
    </row>
    <row r="142" s="14" customFormat="true" ht="8.25" hidden="false" customHeight="true" outlineLevel="0" collapsed="false">
      <c r="A142" s="36"/>
      <c r="B142" s="29"/>
      <c r="C142" s="36"/>
      <c r="D142" s="13"/>
      <c r="E142" s="17"/>
      <c r="F142" s="29"/>
      <c r="G142" s="29"/>
      <c r="H142" s="29"/>
      <c r="I142" s="37"/>
      <c r="J142" s="29"/>
      <c r="K142" s="37"/>
      <c r="L142" s="29"/>
      <c r="M142" s="29"/>
      <c r="N142" s="29"/>
      <c r="O142" s="37"/>
      <c r="P142" s="29"/>
      <c r="Q142" s="37"/>
      <c r="R142" s="29"/>
      <c r="S142" s="29"/>
      <c r="T142" s="29"/>
      <c r="U142" s="37"/>
      <c r="V142" s="29"/>
      <c r="W142" s="37"/>
      <c r="X142" s="29"/>
      <c r="Y142" s="29"/>
      <c r="Z142" s="29"/>
      <c r="AA142" s="37"/>
      <c r="AB142" s="29"/>
      <c r="AC142" s="37"/>
      <c r="AD142" s="29"/>
      <c r="AE142" s="29"/>
      <c r="AF142" s="35"/>
      <c r="AG142" s="29"/>
      <c r="AH142" s="29"/>
      <c r="AI142" s="29"/>
      <c r="AJ142" s="29"/>
      <c r="AK142" s="29"/>
      <c r="AL142" s="29"/>
      <c r="AM142" s="29"/>
      <c r="AN142" s="29"/>
      <c r="AO142" s="29"/>
      <c r="AP142" s="37"/>
      <c r="AQ142" s="29"/>
      <c r="AR142" s="37"/>
      <c r="AS142" s="29"/>
      <c r="AT142" s="29"/>
      <c r="AU142" s="29"/>
      <c r="AV142" s="29"/>
      <c r="AW142" s="29"/>
      <c r="AX142" s="29"/>
      <c r="AY142" s="29"/>
      <c r="AZ142" s="29"/>
      <c r="BA142" s="29"/>
      <c r="BB142" s="36"/>
    </row>
    <row r="143" s="14" customFormat="true" ht="8.25" hidden="false" customHeight="true" outlineLevel="0" collapsed="false">
      <c r="A143" s="17" t="n">
        <v>46</v>
      </c>
      <c r="B143" s="29"/>
      <c r="C143" s="30" t="n">
        <v>37074</v>
      </c>
      <c r="D143" s="13" t="s">
        <v>96</v>
      </c>
      <c r="E143" s="17" t="s">
        <v>181</v>
      </c>
      <c r="F143" s="29"/>
      <c r="G143" s="30" t="n">
        <f aca="false">'Exhibit B'!$BO143</f>
        <v>71604549</v>
      </c>
      <c r="H143" s="29"/>
      <c r="I143" s="33" t="n">
        <f aca="false">(G143/$C143)</f>
        <v>1931.39529050008</v>
      </c>
      <c r="J143" s="29"/>
      <c r="K143" s="33" t="n">
        <f aca="false">IF($AE143&lt;&gt;0,(G143/$AE143)*100,0)</f>
        <v>58.7086676446997</v>
      </c>
      <c r="L143" s="29"/>
      <c r="M143" s="30" t="n">
        <v>44551252</v>
      </c>
      <c r="N143" s="29"/>
      <c r="O143" s="33" t="n">
        <f aca="false">(M143/$C143)</f>
        <v>1201.6845228462</v>
      </c>
      <c r="P143" s="29"/>
      <c r="Q143" s="33" t="n">
        <f aca="false">IF($AE143&lt;&gt;0,(M143/$AE143)*100,0)</f>
        <v>36.5276324388729</v>
      </c>
      <c r="R143" s="29"/>
      <c r="S143" s="30" t="n">
        <v>5810089</v>
      </c>
      <c r="T143" s="29"/>
      <c r="U143" s="33" t="n">
        <f aca="false">(S143/$C143)</f>
        <v>156.716000431569</v>
      </c>
      <c r="V143" s="29"/>
      <c r="W143" s="33" t="n">
        <f aca="false">IF($AE143&lt;&gt;0,(S143/$AE143)*100,0)</f>
        <v>4.76369991642745</v>
      </c>
      <c r="X143" s="29"/>
      <c r="Y143" s="30" t="n">
        <v>0</v>
      </c>
      <c r="Z143" s="29"/>
      <c r="AA143" s="33" t="n">
        <f aca="false">(Y143/$C143)</f>
        <v>0</v>
      </c>
      <c r="AB143" s="29"/>
      <c r="AC143" s="33" t="n">
        <f aca="false">IF($AE143&lt;&gt;0,(Y143/$AE143)*100,0)</f>
        <v>0</v>
      </c>
      <c r="AD143" s="29"/>
      <c r="AE143" s="30" t="n">
        <f aca="false">(G143+M143+S143+Y143)</f>
        <v>121965890</v>
      </c>
      <c r="AF143" s="35"/>
      <c r="AG143" s="29"/>
      <c r="AH143" s="30" t="n">
        <v>1888880</v>
      </c>
      <c r="AI143" s="29"/>
      <c r="AJ143" s="30" t="n">
        <v>0</v>
      </c>
      <c r="AK143" s="29"/>
      <c r="AL143" s="30" t="n">
        <f aca="false">(AE143+AH143+AJ143)</f>
        <v>123854770</v>
      </c>
      <c r="AM143" s="29"/>
      <c r="AN143" s="30" t="n">
        <v>105260496</v>
      </c>
      <c r="AO143" s="29"/>
      <c r="AP143" s="33" t="n">
        <f aca="false">(AN143/$C143)</f>
        <v>2839.19987052921</v>
      </c>
      <c r="AQ143" s="29"/>
      <c r="AR143" s="33" t="n">
        <f aca="false">IF($AP$219&lt;&gt;0,(AP143/$AP$219)*100,0)</f>
        <v>85.473222306721</v>
      </c>
      <c r="AS143" s="29"/>
      <c r="AT143" s="30" t="n">
        <v>663476</v>
      </c>
      <c r="AU143" s="29"/>
      <c r="AV143" s="30" t="n">
        <v>7578392</v>
      </c>
      <c r="AW143" s="29"/>
      <c r="AX143" s="30"/>
      <c r="AY143" s="29"/>
      <c r="AZ143" s="30" t="n">
        <v>4766328</v>
      </c>
      <c r="BA143" s="29"/>
      <c r="BB143" s="17" t="n">
        <v>46</v>
      </c>
    </row>
    <row r="144" s="14" customFormat="true" ht="8.25" hidden="false" customHeight="true" outlineLevel="0" collapsed="false">
      <c r="A144" s="17" t="n">
        <v>47</v>
      </c>
      <c r="B144" s="29"/>
      <c r="C144" s="30" t="n">
        <v>73615</v>
      </c>
      <c r="D144" s="13"/>
      <c r="E144" s="17" t="s">
        <v>182</v>
      </c>
      <c r="F144" s="29"/>
      <c r="G144" s="30" t="n">
        <f aca="false">'Exhibit B'!$BO144</f>
        <v>180035240</v>
      </c>
      <c r="H144" s="29"/>
      <c r="I144" s="33" t="n">
        <f aca="false">(G144/$C144)</f>
        <v>2445.63254771446</v>
      </c>
      <c r="J144" s="29"/>
      <c r="K144" s="33" t="n">
        <f aca="false">IF($AE144&lt;&gt;0,(G144/$AE144)*100,0)</f>
        <v>69.7574475929057</v>
      </c>
      <c r="L144" s="29"/>
      <c r="M144" s="30" t="n">
        <v>67105414</v>
      </c>
      <c r="N144" s="29"/>
      <c r="O144" s="33" t="n">
        <f aca="false">(M144/$C144)</f>
        <v>911.57255994023</v>
      </c>
      <c r="P144" s="29"/>
      <c r="Q144" s="33" t="n">
        <f aca="false">IF($AE144&lt;&gt;0,(M144/$AE144)*100,0)</f>
        <v>26.0010340214796</v>
      </c>
      <c r="R144" s="29"/>
      <c r="S144" s="30" t="n">
        <v>10062144</v>
      </c>
      <c r="T144" s="29"/>
      <c r="U144" s="33" t="n">
        <f aca="false">(S144/$C144)</f>
        <v>136.686055831013</v>
      </c>
      <c r="V144" s="29"/>
      <c r="W144" s="33" t="n">
        <f aca="false">IF($AE144&lt;&gt;0,(S144/$AE144)*100,0)</f>
        <v>3.89873384095398</v>
      </c>
      <c r="X144" s="29"/>
      <c r="Y144" s="30" t="n">
        <v>884684</v>
      </c>
      <c r="Z144" s="29"/>
      <c r="AA144" s="33" t="n">
        <f aca="false">(Y144/$C144)</f>
        <v>12.0177137811587</v>
      </c>
      <c r="AB144" s="29"/>
      <c r="AC144" s="33" t="n">
        <f aca="false">IF($AE144&lt;&gt;0,(Y144/$AE144)*100,0)</f>
        <v>0.342784544660713</v>
      </c>
      <c r="AD144" s="29"/>
      <c r="AE144" s="30" t="n">
        <f aca="false">(G144+M144+S144+Y144)</f>
        <v>258087482</v>
      </c>
      <c r="AF144" s="35"/>
      <c r="AG144" s="29"/>
      <c r="AH144" s="30" t="n">
        <v>4736044</v>
      </c>
      <c r="AI144" s="29"/>
      <c r="AJ144" s="30" t="n">
        <v>0</v>
      </c>
      <c r="AK144" s="29"/>
      <c r="AL144" s="30" t="n">
        <f aca="false">(AE144+AH144+AJ144)</f>
        <v>262823526</v>
      </c>
      <c r="AM144" s="29"/>
      <c r="AN144" s="30" t="n">
        <v>216618619</v>
      </c>
      <c r="AO144" s="29"/>
      <c r="AP144" s="33" t="n">
        <f aca="false">(AN144/$C144)</f>
        <v>2942.58804591456</v>
      </c>
      <c r="AQ144" s="29"/>
      <c r="AR144" s="33" t="n">
        <f aca="false">IF($AP$219&lt;&gt;0,(AP144/$AP$219)*100,0)</f>
        <v>88.585690925195</v>
      </c>
      <c r="AS144" s="29"/>
      <c r="AT144" s="30" t="n">
        <v>25503442</v>
      </c>
      <c r="AU144" s="29"/>
      <c r="AV144" s="30" t="n">
        <v>21552567</v>
      </c>
      <c r="AW144" s="29"/>
      <c r="AX144" s="30"/>
      <c r="AY144" s="29"/>
      <c r="AZ144" s="30" t="n">
        <v>0</v>
      </c>
      <c r="BA144" s="29"/>
      <c r="BB144" s="17" t="n">
        <v>47</v>
      </c>
    </row>
    <row r="145" customFormat="false" ht="8.25" hidden="false" customHeight="true" outlineLevel="0" collapsed="false">
      <c r="A145" s="17" t="n">
        <v>48</v>
      </c>
      <c r="B145" s="29"/>
      <c r="C145" s="30" t="n">
        <v>7156</v>
      </c>
      <c r="E145" s="17" t="s">
        <v>183</v>
      </c>
      <c r="F145" s="29"/>
      <c r="G145" s="30" t="n">
        <f aca="false">'Exhibit B'!$BO145</f>
        <v>11953810</v>
      </c>
      <c r="H145" s="29"/>
      <c r="I145" s="33" t="n">
        <f aca="false">(G145/$C145)</f>
        <v>1670.45975405254</v>
      </c>
      <c r="J145" s="29"/>
      <c r="K145" s="33" t="n">
        <f aca="false">IF($AE145&lt;&gt;0,(G145/$AE145)*100,0)</f>
        <v>53.8626859974031</v>
      </c>
      <c r="L145" s="29"/>
      <c r="M145" s="30" t="n">
        <v>8576450</v>
      </c>
      <c r="N145" s="29"/>
      <c r="O145" s="33" t="n">
        <f aca="false">(M145/$C145)</f>
        <v>1198.49776411403</v>
      </c>
      <c r="P145" s="29"/>
      <c r="Q145" s="33" t="n">
        <f aca="false">IF($AE145&lt;&gt;0,(M145/$AE145)*100,0)</f>
        <v>38.644635753992</v>
      </c>
      <c r="R145" s="29"/>
      <c r="S145" s="30" t="n">
        <v>1613073</v>
      </c>
      <c r="T145" s="29"/>
      <c r="U145" s="33" t="n">
        <f aca="false">(S145/$C145)</f>
        <v>225.415455561766</v>
      </c>
      <c r="V145" s="29"/>
      <c r="W145" s="33" t="n">
        <f aca="false">IF($AE145&lt;&gt;0,(S145/$AE145)*100,0)</f>
        <v>7.26834745490258</v>
      </c>
      <c r="X145" s="29"/>
      <c r="Y145" s="30" t="n">
        <v>49786</v>
      </c>
      <c r="Z145" s="29"/>
      <c r="AA145" s="33" t="n">
        <f aca="false">(Y145/$C145)</f>
        <v>6.95723868082728</v>
      </c>
      <c r="AB145" s="29"/>
      <c r="AC145" s="33" t="n">
        <f aca="false">IF($AE145&lt;&gt;0,(Y145/$AE145)*100,0)</f>
        <v>0.224330793702318</v>
      </c>
      <c r="AD145" s="29"/>
      <c r="AE145" s="30" t="n">
        <f aca="false">(G145+M145+S145+Y145)</f>
        <v>22193119</v>
      </c>
      <c r="AF145" s="35"/>
      <c r="AG145" s="29"/>
      <c r="AH145" s="30" t="n">
        <v>0</v>
      </c>
      <c r="AI145" s="29"/>
      <c r="AJ145" s="30" t="n">
        <v>0</v>
      </c>
      <c r="AK145" s="29"/>
      <c r="AL145" s="30" t="n">
        <f aca="false">(AE145+AH145+AJ145)</f>
        <v>22193119</v>
      </c>
      <c r="AM145" s="29"/>
      <c r="AN145" s="30" t="n">
        <v>18561046</v>
      </c>
      <c r="AO145" s="29"/>
      <c r="AP145" s="33" t="n">
        <f aca="false">(AN145/$C145)</f>
        <v>2593.7738960313</v>
      </c>
      <c r="AQ145" s="29"/>
      <c r="AR145" s="33" t="n">
        <f aca="false">IF($AP$219&lt;&gt;0,(AP145/$AP$219)*100,0)</f>
        <v>78.0847502601252</v>
      </c>
      <c r="AS145" s="29"/>
      <c r="AT145" s="30" t="n">
        <v>0</v>
      </c>
      <c r="AU145" s="29"/>
      <c r="AV145" s="30" t="n">
        <v>0</v>
      </c>
      <c r="AW145" s="29"/>
      <c r="AX145" s="30"/>
      <c r="AY145" s="29"/>
      <c r="AZ145" s="30" t="n">
        <v>0</v>
      </c>
      <c r="BA145" s="29"/>
      <c r="BB145" s="17" t="n">
        <v>48</v>
      </c>
    </row>
    <row r="146" customFormat="false" ht="8.25" hidden="false" customHeight="true" outlineLevel="0" collapsed="false">
      <c r="A146" s="17" t="n">
        <v>49</v>
      </c>
      <c r="B146" s="29"/>
      <c r="C146" s="30" t="n">
        <v>24724</v>
      </c>
      <c r="E146" s="17" t="s">
        <v>184</v>
      </c>
      <c r="F146" s="29"/>
      <c r="G146" s="30" t="n">
        <f aca="false">'Exhibit B'!$BO146</f>
        <v>46762560</v>
      </c>
      <c r="H146" s="29"/>
      <c r="I146" s="33" t="n">
        <f aca="false">(G146/$C146)</f>
        <v>1891.38327131532</v>
      </c>
      <c r="J146" s="29"/>
      <c r="K146" s="33" t="n">
        <f aca="false">IF($AE146&lt;&gt;0,(G146/$AE146)*100,0)</f>
        <v>56.5129316286312</v>
      </c>
      <c r="L146" s="29"/>
      <c r="M146" s="30" t="n">
        <v>32148907</v>
      </c>
      <c r="N146" s="29"/>
      <c r="O146" s="33" t="n">
        <f aca="false">(M146/$C146)</f>
        <v>1300.3117214043</v>
      </c>
      <c r="P146" s="29"/>
      <c r="Q146" s="33" t="n">
        <f aca="false">IF($AE146&lt;&gt;0,(M146/$AE146)*100,0)</f>
        <v>38.8522138913315</v>
      </c>
      <c r="R146" s="29"/>
      <c r="S146" s="30" t="n">
        <v>3696422</v>
      </c>
      <c r="T146" s="29"/>
      <c r="U146" s="33" t="n">
        <f aca="false">(S146/$C146)</f>
        <v>149.507442161463</v>
      </c>
      <c r="V146" s="29"/>
      <c r="W146" s="33" t="n">
        <f aca="false">IF($AE146&lt;&gt;0,(S146/$AE146)*100,0)</f>
        <v>4.46715585623559</v>
      </c>
      <c r="X146" s="29"/>
      <c r="Y146" s="30" t="n">
        <v>138765</v>
      </c>
      <c r="Z146" s="29"/>
      <c r="AA146" s="33" t="n">
        <f aca="false">(Y146/$C146)</f>
        <v>5.61256269212102</v>
      </c>
      <c r="AB146" s="29"/>
      <c r="AC146" s="33" t="n">
        <f aca="false">IF($AE146&lt;&gt;0,(Y146/$AE146)*100,0)</f>
        <v>0.167698623801755</v>
      </c>
      <c r="AD146" s="29"/>
      <c r="AE146" s="30" t="n">
        <f aca="false">(G146+M146+S146+Y146)</f>
        <v>82746654</v>
      </c>
      <c r="AF146" s="35"/>
      <c r="AG146" s="29"/>
      <c r="AH146" s="30" t="n">
        <v>255956</v>
      </c>
      <c r="AI146" s="29"/>
      <c r="AJ146" s="30" t="n">
        <v>5312586</v>
      </c>
      <c r="AK146" s="29"/>
      <c r="AL146" s="30" t="n">
        <f aca="false">(AE146+AH146+AJ146)</f>
        <v>88315196</v>
      </c>
      <c r="AM146" s="29"/>
      <c r="AN146" s="30" t="n">
        <v>73393849</v>
      </c>
      <c r="AO146" s="29"/>
      <c r="AP146" s="33" t="n">
        <f aca="false">(AN146/$C146)</f>
        <v>2968.52649247695</v>
      </c>
      <c r="AQ146" s="29"/>
      <c r="AR146" s="33" t="n">
        <f aca="false">IF($AP$219&lt;&gt;0,(AP146/$AP$219)*100,0)</f>
        <v>89.366559729935</v>
      </c>
      <c r="AS146" s="29"/>
      <c r="AT146" s="30" t="n">
        <v>152671</v>
      </c>
      <c r="AU146" s="29"/>
      <c r="AV146" s="30" t="n">
        <v>0</v>
      </c>
      <c r="AW146" s="29"/>
      <c r="AX146" s="30"/>
      <c r="AY146" s="29"/>
      <c r="AZ146" s="30" t="n">
        <v>0</v>
      </c>
      <c r="BA146" s="29"/>
      <c r="BB146" s="17" t="n">
        <v>49</v>
      </c>
    </row>
    <row r="147" customFormat="false" ht="8.25" hidden="false" customHeight="true" outlineLevel="0" collapsed="false">
      <c r="A147" s="17" t="n">
        <v>50</v>
      </c>
      <c r="B147" s="29"/>
      <c r="C147" s="30" t="n">
        <v>16333</v>
      </c>
      <c r="E147" s="17" t="s">
        <v>185</v>
      </c>
      <c r="F147" s="29"/>
      <c r="G147" s="30" t="n">
        <f aca="false">'Exhibit B'!$BO147</f>
        <v>24860683</v>
      </c>
      <c r="H147" s="29"/>
      <c r="I147" s="33" t="n">
        <f aca="false">(G147/$C147)</f>
        <v>1522.11369619788</v>
      </c>
      <c r="J147" s="29"/>
      <c r="K147" s="33" t="n">
        <f aca="false">IF($AE147&lt;&gt;0,(G147/$AE147)*100,0)</f>
        <v>55.5610712818903</v>
      </c>
      <c r="L147" s="29"/>
      <c r="M147" s="30" t="n">
        <v>17588194</v>
      </c>
      <c r="N147" s="29"/>
      <c r="O147" s="33" t="n">
        <f aca="false">(M147/$C147)</f>
        <v>1076.85018061593</v>
      </c>
      <c r="P147" s="29"/>
      <c r="Q147" s="33" t="n">
        <f aca="false">IF($AE147&lt;&gt;0,(M147/$AE147)*100,0)</f>
        <v>39.3078058456285</v>
      </c>
      <c r="R147" s="29"/>
      <c r="S147" s="30" t="n">
        <v>2219882</v>
      </c>
      <c r="T147" s="29"/>
      <c r="U147" s="33" t="n">
        <f aca="false">(S147/$C147)</f>
        <v>135.913916610543</v>
      </c>
      <c r="V147" s="29"/>
      <c r="W147" s="33" t="n">
        <f aca="false">IF($AE147&lt;&gt;0,(S147/$AE147)*100,0)</f>
        <v>4.96120810676783</v>
      </c>
      <c r="X147" s="29"/>
      <c r="Y147" s="30" t="n">
        <v>76028</v>
      </c>
      <c r="Z147" s="29"/>
      <c r="AA147" s="33" t="n">
        <f aca="false">(Y147/$C147)</f>
        <v>4.65487050756138</v>
      </c>
      <c r="AB147" s="29"/>
      <c r="AC147" s="33" t="n">
        <f aca="false">IF($AE147&lt;&gt;0,(Y147/$AE147)*100,0)</f>
        <v>0.169914765713378</v>
      </c>
      <c r="AD147" s="29"/>
      <c r="AE147" s="30" t="n">
        <f aca="false">(G147+M147+S147+Y147)</f>
        <v>44744787</v>
      </c>
      <c r="AF147" s="35"/>
      <c r="AG147" s="29"/>
      <c r="AH147" s="30" t="n">
        <v>0</v>
      </c>
      <c r="AI147" s="29"/>
      <c r="AJ147" s="30" t="n">
        <v>0</v>
      </c>
      <c r="AK147" s="29"/>
      <c r="AL147" s="30" t="n">
        <f aca="false">(AE147+AH147+AJ147)</f>
        <v>44744787</v>
      </c>
      <c r="AM147" s="29"/>
      <c r="AN147" s="30" t="n">
        <v>38435794</v>
      </c>
      <c r="AO147" s="29"/>
      <c r="AP147" s="33" t="n">
        <f aca="false">(AN147/$C147)</f>
        <v>2353.25990326333</v>
      </c>
      <c r="AQ147" s="29"/>
      <c r="AR147" s="33" t="n">
        <f aca="false">IF($AP$219&lt;&gt;0,(AP147/$AP$219)*100,0)</f>
        <v>70.8441518841109</v>
      </c>
      <c r="AS147" s="29"/>
      <c r="AT147" s="30" t="n">
        <v>0</v>
      </c>
      <c r="AU147" s="29"/>
      <c r="AV147" s="30" t="n">
        <v>0</v>
      </c>
      <c r="AW147" s="29"/>
      <c r="AX147" s="30"/>
      <c r="AY147" s="29"/>
      <c r="AZ147" s="30" t="n">
        <v>0</v>
      </c>
      <c r="BA147" s="29"/>
      <c r="BB147" s="17" t="n">
        <v>50</v>
      </c>
    </row>
    <row r="148" customFormat="false" ht="8.25" hidden="false" customHeight="true" outlineLevel="0" collapsed="false">
      <c r="A148" s="29"/>
      <c r="B148" s="29"/>
      <c r="C148" s="29"/>
      <c r="E148" s="17"/>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row>
    <row r="149" customFormat="false" ht="5.25" hidden="false" customHeight="true" outlineLevel="0" collapsed="false">
      <c r="A149" s="29"/>
      <c r="B149" s="29"/>
      <c r="C149" s="29"/>
      <c r="E149" s="17"/>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row>
    <row r="150" customFormat="false" ht="8.25" hidden="true" customHeight="true" outlineLevel="0" collapsed="false">
      <c r="A150" s="29"/>
      <c r="B150" s="29"/>
      <c r="C150" s="29"/>
      <c r="E150" s="17"/>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row>
    <row r="151" s="20" customFormat="true" ht="9" hidden="false" customHeight="true" outlineLevel="0" collapsed="false">
      <c r="A151" s="23" t="n">
        <v>4</v>
      </c>
      <c r="B151" s="15"/>
      <c r="C151" s="15"/>
      <c r="D151" s="13"/>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8" t="n">
        <v>5</v>
      </c>
    </row>
    <row r="152" s="20" customFormat="true" ht="10.5" hidden="false" customHeight="true" outlineLevel="0" collapsed="false">
      <c r="A152" s="15"/>
      <c r="B152" s="15"/>
      <c r="C152" s="15"/>
      <c r="D152" s="13"/>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8" t="s">
        <v>52</v>
      </c>
      <c r="AF152" s="15"/>
      <c r="AG152" s="15"/>
      <c r="AH152" s="15" t="s">
        <v>53</v>
      </c>
      <c r="AI152" s="15"/>
      <c r="AJ152" s="15"/>
      <c r="AK152" s="15"/>
      <c r="AL152" s="15"/>
      <c r="AM152" s="15"/>
      <c r="AN152" s="15"/>
      <c r="AO152" s="15"/>
      <c r="AP152" s="15"/>
      <c r="AQ152" s="15"/>
      <c r="AR152" s="15"/>
      <c r="AS152" s="15"/>
      <c r="AT152" s="15"/>
      <c r="AU152" s="15"/>
      <c r="AV152" s="15"/>
      <c r="AW152" s="15"/>
      <c r="AX152" s="15"/>
      <c r="AY152" s="15"/>
      <c r="AZ152" s="15"/>
      <c r="BA152" s="15"/>
      <c r="BB152" s="18" t="s">
        <v>54</v>
      </c>
      <c r="BC152" s="19"/>
    </row>
    <row r="153" s="20" customFormat="true" ht="10.5" hidden="false" customHeight="true" outlineLevel="0" collapsed="false">
      <c r="A153" s="21"/>
      <c r="B153" s="15"/>
      <c r="C153" s="15"/>
      <c r="D153" s="13"/>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8" t="s">
        <v>55</v>
      </c>
      <c r="AF153" s="15"/>
      <c r="AG153" s="15"/>
      <c r="AH153" s="15" t="s">
        <v>56</v>
      </c>
      <c r="AI153" s="15"/>
      <c r="AJ153" s="15"/>
      <c r="AK153" s="15"/>
      <c r="AL153" s="15"/>
      <c r="AM153" s="15"/>
      <c r="AN153" s="15"/>
      <c r="AO153" s="15"/>
      <c r="AP153" s="15"/>
      <c r="AQ153" s="15"/>
      <c r="AR153" s="15"/>
      <c r="AS153" s="15"/>
      <c r="AT153" s="15"/>
      <c r="AU153" s="15"/>
      <c r="AV153" s="15"/>
      <c r="AW153" s="15"/>
      <c r="AX153" s="15"/>
      <c r="AY153" s="15"/>
      <c r="AZ153" s="15"/>
      <c r="BA153" s="15"/>
      <c r="BB153" s="18" t="s">
        <v>186</v>
      </c>
      <c r="BC153" s="19"/>
    </row>
    <row r="154" s="20" customFormat="true" ht="10.5" hidden="false" customHeight="true" outlineLevel="0" collapsed="false">
      <c r="A154" s="22"/>
      <c r="B154" s="15"/>
      <c r="C154" s="15"/>
      <c r="D154" s="13"/>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8" t="s">
        <v>58</v>
      </c>
      <c r="AF154" s="15"/>
      <c r="AG154" s="15"/>
      <c r="AH154" s="23" t="s">
        <v>59</v>
      </c>
      <c r="AI154" s="15"/>
      <c r="AJ154" s="15"/>
      <c r="AK154" s="15"/>
      <c r="AL154" s="15"/>
      <c r="AM154" s="15"/>
      <c r="AN154" s="15"/>
      <c r="AO154" s="15"/>
      <c r="AP154" s="15"/>
      <c r="AQ154" s="15"/>
      <c r="AR154" s="15"/>
      <c r="AS154" s="15"/>
      <c r="AT154" s="15"/>
      <c r="AU154" s="15"/>
      <c r="AV154" s="15"/>
      <c r="AW154" s="15"/>
      <c r="AX154" s="15"/>
      <c r="AY154" s="15"/>
      <c r="AZ154" s="15"/>
      <c r="BA154" s="15"/>
      <c r="BB154" s="15"/>
      <c r="BC154" s="19"/>
    </row>
    <row r="155" customFormat="false" ht="8.25" hidden="false" customHeight="true" outlineLevel="0" collapsed="false">
      <c r="A155" s="17"/>
      <c r="B155" s="17"/>
      <c r="C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row>
    <row r="156" customFormat="false" ht="9" hidden="false" customHeight="true" outlineLevel="0" collapsed="false">
      <c r="A156" s="17"/>
      <c r="B156" s="17"/>
      <c r="C156" s="17"/>
      <c r="E156" s="17"/>
      <c r="F156" s="17"/>
      <c r="G156" s="24" t="s">
        <v>60</v>
      </c>
      <c r="H156" s="24"/>
      <c r="I156" s="24"/>
      <c r="J156" s="24"/>
      <c r="K156" s="24"/>
      <c r="L156" s="24"/>
      <c r="M156" s="24"/>
      <c r="N156" s="24"/>
      <c r="O156" s="24"/>
      <c r="P156" s="24"/>
      <c r="Q156" s="24"/>
      <c r="R156" s="24"/>
      <c r="S156" s="24"/>
      <c r="T156" s="24"/>
      <c r="U156" s="24"/>
      <c r="V156" s="24"/>
      <c r="W156" s="24"/>
      <c r="X156" s="24"/>
      <c r="Y156" s="24"/>
      <c r="Z156" s="24"/>
      <c r="AA156" s="24"/>
      <c r="AB156" s="24"/>
      <c r="AC156" s="24"/>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row>
    <row r="157" customFormat="false" ht="9.75" hidden="false" customHeight="true" outlineLevel="0" collapsed="false">
      <c r="A157" s="17"/>
      <c r="B157" s="17"/>
      <c r="C157" s="17"/>
      <c r="E157" s="17"/>
      <c r="F157" s="17"/>
      <c r="G157" s="25" t="s">
        <v>17</v>
      </c>
      <c r="H157" s="25"/>
      <c r="I157" s="25"/>
      <c r="J157" s="25"/>
      <c r="K157" s="25"/>
      <c r="L157" s="17"/>
      <c r="M157" s="25" t="s">
        <v>61</v>
      </c>
      <c r="N157" s="25"/>
      <c r="O157" s="25"/>
      <c r="P157" s="25"/>
      <c r="Q157" s="25"/>
      <c r="R157" s="17"/>
      <c r="S157" s="25" t="s">
        <v>62</v>
      </c>
      <c r="T157" s="25"/>
      <c r="U157" s="25"/>
      <c r="V157" s="25"/>
      <c r="W157" s="25"/>
      <c r="X157" s="25"/>
      <c r="Y157" s="25"/>
      <c r="Z157" s="25"/>
      <c r="AA157" s="25"/>
      <c r="AB157" s="25"/>
      <c r="AC157" s="25"/>
      <c r="AD157" s="17"/>
      <c r="AE157" s="17"/>
      <c r="AF157" s="17"/>
      <c r="AG157" s="17"/>
      <c r="AH157" s="17"/>
      <c r="AI157" s="17"/>
      <c r="AJ157" s="17"/>
      <c r="AK157" s="17"/>
      <c r="AL157" s="17"/>
      <c r="AM157" s="17"/>
      <c r="AN157" s="24" t="s">
        <v>63</v>
      </c>
      <c r="AO157" s="24"/>
      <c r="AP157" s="24"/>
      <c r="AQ157" s="24"/>
      <c r="AR157" s="24"/>
      <c r="AS157" s="24"/>
      <c r="AT157" s="24"/>
      <c r="AU157" s="24"/>
      <c r="AV157" s="24"/>
      <c r="AW157" s="24"/>
      <c r="AX157" s="24"/>
      <c r="AY157" s="24"/>
      <c r="AZ157" s="24"/>
      <c r="BA157" s="17"/>
      <c r="BB157" s="17"/>
    </row>
    <row r="158" customFormat="false" ht="9.75" hidden="false" customHeight="true" outlineLevel="0" collapsed="false">
      <c r="A158" s="17"/>
      <c r="B158" s="17"/>
      <c r="C158" s="17"/>
      <c r="E158" s="17"/>
      <c r="F158" s="17"/>
      <c r="G158" s="24" t="s">
        <v>64</v>
      </c>
      <c r="H158" s="24"/>
      <c r="I158" s="24"/>
      <c r="J158" s="24"/>
      <c r="K158" s="24"/>
      <c r="L158" s="17"/>
      <c r="M158" s="24" t="s">
        <v>65</v>
      </c>
      <c r="N158" s="24"/>
      <c r="O158" s="24"/>
      <c r="P158" s="24"/>
      <c r="Q158" s="24"/>
      <c r="R158" s="17"/>
      <c r="S158" s="24" t="s">
        <v>65</v>
      </c>
      <c r="T158" s="24"/>
      <c r="U158" s="24"/>
      <c r="V158" s="24"/>
      <c r="W158" s="24"/>
      <c r="X158" s="24"/>
      <c r="Y158" s="24"/>
      <c r="Z158" s="24"/>
      <c r="AA158" s="24"/>
      <c r="AB158" s="24"/>
      <c r="AC158" s="24"/>
      <c r="AD158" s="17"/>
      <c r="AE158" s="17"/>
      <c r="AF158" s="17"/>
      <c r="AG158" s="17"/>
      <c r="AH158" s="17"/>
      <c r="AI158" s="17"/>
      <c r="AJ158" s="17"/>
      <c r="AK158" s="17"/>
      <c r="AL158" s="17"/>
      <c r="AM158" s="17"/>
      <c r="AN158" s="25" t="s">
        <v>66</v>
      </c>
      <c r="AO158" s="25"/>
      <c r="AP158" s="25"/>
      <c r="AQ158" s="25"/>
      <c r="AR158" s="25"/>
      <c r="AS158" s="17"/>
      <c r="AT158" s="26"/>
      <c r="AU158" s="26"/>
      <c r="AV158" s="26"/>
      <c r="AW158" s="26"/>
      <c r="AX158" s="26"/>
      <c r="AY158" s="26"/>
      <c r="AZ158" s="26"/>
      <c r="BA158" s="17"/>
      <c r="BB158" s="17"/>
    </row>
    <row r="159" customFormat="false" ht="8.25" hidden="false" customHeight="true" outlineLevel="0" collapsed="false">
      <c r="A159" s="17"/>
      <c r="B159" s="17"/>
      <c r="C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24" t="s">
        <v>67</v>
      </c>
      <c r="AO159" s="24"/>
      <c r="AP159" s="24"/>
      <c r="AQ159" s="24"/>
      <c r="AR159" s="24"/>
      <c r="AS159" s="17"/>
      <c r="AT159" s="24" t="s">
        <v>68</v>
      </c>
      <c r="AU159" s="24"/>
      <c r="AV159" s="24"/>
      <c r="AW159" s="24"/>
      <c r="AX159" s="24"/>
      <c r="AY159" s="24"/>
      <c r="AZ159" s="24"/>
      <c r="BA159" s="17"/>
      <c r="BB159" s="17"/>
    </row>
    <row r="160" customFormat="false" ht="9" hidden="false" customHeight="true" outlineLevel="0" collapsed="false">
      <c r="A160" s="17"/>
      <c r="B160" s="17"/>
      <c r="C160" s="17"/>
      <c r="E160" s="17"/>
      <c r="F160" s="17"/>
      <c r="G160" s="17"/>
      <c r="H160" s="17"/>
      <c r="I160" s="17"/>
      <c r="J160" s="17"/>
      <c r="K160" s="27"/>
      <c r="L160" s="17"/>
      <c r="M160" s="17"/>
      <c r="N160" s="17"/>
      <c r="O160" s="17"/>
      <c r="P160" s="17"/>
      <c r="Q160" s="27"/>
      <c r="R160" s="17"/>
      <c r="S160" s="24" t="s">
        <v>69</v>
      </c>
      <c r="T160" s="24"/>
      <c r="U160" s="24"/>
      <c r="V160" s="24"/>
      <c r="W160" s="24"/>
      <c r="X160" s="17"/>
      <c r="Y160" s="24" t="s">
        <v>70</v>
      </c>
      <c r="Z160" s="24"/>
      <c r="AA160" s="24"/>
      <c r="AB160" s="24"/>
      <c r="AC160" s="24"/>
      <c r="AD160" s="17"/>
      <c r="AE160" s="17"/>
      <c r="AF160" s="17"/>
      <c r="AG160" s="17"/>
      <c r="AH160" s="17"/>
      <c r="AI160" s="17"/>
      <c r="AJ160" s="27"/>
      <c r="AK160" s="17"/>
      <c r="AL160" s="17"/>
      <c r="AM160" s="17"/>
      <c r="AN160" s="17"/>
      <c r="AO160" s="17"/>
      <c r="AP160" s="17"/>
      <c r="AQ160" s="17"/>
      <c r="AR160" s="27"/>
      <c r="AS160" s="17"/>
      <c r="AT160" s="27" t="s">
        <v>71</v>
      </c>
      <c r="AU160" s="17"/>
      <c r="AV160" s="27" t="s">
        <v>71</v>
      </c>
      <c r="AW160" s="17"/>
      <c r="AX160" s="27"/>
      <c r="AY160" s="17"/>
      <c r="AZ160" s="17"/>
      <c r="BA160" s="17"/>
      <c r="BB160" s="17"/>
    </row>
    <row r="161" customFormat="false" ht="9" hidden="false" customHeight="true" outlineLevel="0" collapsed="false">
      <c r="A161" s="17"/>
      <c r="B161" s="17"/>
      <c r="C161" s="27" t="s">
        <v>72</v>
      </c>
      <c r="E161" s="17"/>
      <c r="F161" s="17"/>
      <c r="G161" s="17"/>
      <c r="H161" s="17"/>
      <c r="I161" s="27" t="s">
        <v>73</v>
      </c>
      <c r="J161" s="17"/>
      <c r="K161" s="27" t="s">
        <v>74</v>
      </c>
      <c r="L161" s="17"/>
      <c r="M161" s="17"/>
      <c r="N161" s="17"/>
      <c r="O161" s="27" t="s">
        <v>73</v>
      </c>
      <c r="P161" s="17"/>
      <c r="Q161" s="27" t="s">
        <v>74</v>
      </c>
      <c r="R161" s="17"/>
      <c r="S161" s="17"/>
      <c r="T161" s="17"/>
      <c r="U161" s="27" t="s">
        <v>73</v>
      </c>
      <c r="V161" s="17"/>
      <c r="W161" s="27" t="s">
        <v>74</v>
      </c>
      <c r="X161" s="17"/>
      <c r="Y161" s="17"/>
      <c r="Z161" s="17"/>
      <c r="AA161" s="27" t="s">
        <v>73</v>
      </c>
      <c r="AB161" s="17"/>
      <c r="AC161" s="27" t="s">
        <v>74</v>
      </c>
      <c r="AD161" s="17"/>
      <c r="AE161" s="27" t="s">
        <v>75</v>
      </c>
      <c r="AF161" s="27"/>
      <c r="AG161" s="17"/>
      <c r="AH161" s="27" t="s">
        <v>76</v>
      </c>
      <c r="AI161" s="17"/>
      <c r="AJ161" s="27" t="s">
        <v>77</v>
      </c>
      <c r="AK161" s="17"/>
      <c r="AL161" s="27" t="s">
        <v>78</v>
      </c>
      <c r="AM161" s="17"/>
      <c r="AN161" s="17"/>
      <c r="AO161" s="17"/>
      <c r="AP161" s="27" t="s">
        <v>73</v>
      </c>
      <c r="AQ161" s="17"/>
      <c r="AR161" s="27" t="s">
        <v>74</v>
      </c>
      <c r="AS161" s="17"/>
      <c r="AT161" s="27" t="s">
        <v>79</v>
      </c>
      <c r="AU161" s="17"/>
      <c r="AV161" s="27" t="s">
        <v>79</v>
      </c>
      <c r="AW161" s="17"/>
      <c r="AX161" s="27"/>
      <c r="AY161" s="17"/>
      <c r="AZ161" s="27" t="s">
        <v>80</v>
      </c>
      <c r="BA161" s="17"/>
      <c r="BB161" s="17"/>
    </row>
    <row r="162" customFormat="false" ht="9" hidden="false" customHeight="true" outlineLevel="0" collapsed="false">
      <c r="A162" s="24" t="s">
        <v>81</v>
      </c>
      <c r="B162" s="17"/>
      <c r="C162" s="24" t="s">
        <v>82</v>
      </c>
      <c r="E162" s="24" t="s">
        <v>83</v>
      </c>
      <c r="F162" s="17"/>
      <c r="G162" s="24" t="s">
        <v>84</v>
      </c>
      <c r="H162" s="17"/>
      <c r="I162" s="24" t="s">
        <v>85</v>
      </c>
      <c r="J162" s="17"/>
      <c r="K162" s="24" t="s">
        <v>86</v>
      </c>
      <c r="L162" s="17"/>
      <c r="M162" s="24" t="s">
        <v>84</v>
      </c>
      <c r="N162" s="17"/>
      <c r="O162" s="24" t="s">
        <v>85</v>
      </c>
      <c r="P162" s="17"/>
      <c r="Q162" s="24" t="s">
        <v>86</v>
      </c>
      <c r="R162" s="17"/>
      <c r="S162" s="24" t="s">
        <v>84</v>
      </c>
      <c r="T162" s="17"/>
      <c r="U162" s="24" t="s">
        <v>85</v>
      </c>
      <c r="V162" s="17"/>
      <c r="W162" s="24" t="s">
        <v>86</v>
      </c>
      <c r="X162" s="17"/>
      <c r="Y162" s="24" t="s">
        <v>84</v>
      </c>
      <c r="Z162" s="17"/>
      <c r="AA162" s="24" t="s">
        <v>85</v>
      </c>
      <c r="AB162" s="17"/>
      <c r="AC162" s="24" t="s">
        <v>86</v>
      </c>
      <c r="AD162" s="17"/>
      <c r="AE162" s="24" t="s">
        <v>60</v>
      </c>
      <c r="AF162" s="25"/>
      <c r="AG162" s="17"/>
      <c r="AH162" s="24" t="s">
        <v>87</v>
      </c>
      <c r="AI162" s="17"/>
      <c r="AJ162" s="24" t="s">
        <v>88</v>
      </c>
      <c r="AK162" s="17"/>
      <c r="AL162" s="24" t="s">
        <v>89</v>
      </c>
      <c r="AM162" s="17"/>
      <c r="AN162" s="24" t="s">
        <v>84</v>
      </c>
      <c r="AO162" s="17"/>
      <c r="AP162" s="24" t="s">
        <v>85</v>
      </c>
      <c r="AQ162" s="17"/>
      <c r="AR162" s="24" t="s">
        <v>90</v>
      </c>
      <c r="AS162" s="17"/>
      <c r="AT162" s="24" t="s">
        <v>91</v>
      </c>
      <c r="AU162" s="17"/>
      <c r="AV162" s="24" t="s">
        <v>92</v>
      </c>
      <c r="AW162" s="17"/>
      <c r="AX162" s="24"/>
      <c r="AY162" s="17"/>
      <c r="AZ162" s="24" t="s">
        <v>93</v>
      </c>
      <c r="BA162" s="17"/>
      <c r="BB162" s="28" t="s">
        <v>81</v>
      </c>
    </row>
    <row r="163" customFormat="false" ht="8.25" hidden="false" customHeight="true" outlineLevel="0" collapsed="false">
      <c r="A163" s="17"/>
      <c r="B163" s="17"/>
      <c r="C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row>
    <row r="164" customFormat="false" ht="8.25" hidden="false" customHeight="true" outlineLevel="0" collapsed="false">
      <c r="A164" s="17"/>
      <c r="B164" s="17"/>
      <c r="C164" s="17"/>
      <c r="D164" s="44" t="s">
        <v>137</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row>
    <row r="165" customFormat="false" ht="8.25" hidden="false" customHeight="true" outlineLevel="0" collapsed="false">
      <c r="A165" s="17" t="n">
        <v>51</v>
      </c>
      <c r="B165" s="29"/>
      <c r="C165" s="30" t="n">
        <v>11236</v>
      </c>
      <c r="E165" s="17" t="s">
        <v>187</v>
      </c>
      <c r="F165" s="29"/>
      <c r="G165" s="31" t="n">
        <f aca="false">'Exhibit B'!$BO165</f>
        <v>19883542</v>
      </c>
      <c r="H165" s="29"/>
      <c r="I165" s="32" t="n">
        <f aca="false">(G165/$C165)</f>
        <v>1769.62815948736</v>
      </c>
      <c r="J165" s="29"/>
      <c r="K165" s="33" t="n">
        <f aca="false">IF($AE165&lt;&gt;0,(G165/$AE165)*100,0)</f>
        <v>65.3172451584086</v>
      </c>
      <c r="L165" s="29"/>
      <c r="M165" s="31" t="n">
        <v>8321246</v>
      </c>
      <c r="N165" s="29"/>
      <c r="O165" s="32" t="n">
        <f aca="false">(M165/$C165)</f>
        <v>740.587931648273</v>
      </c>
      <c r="P165" s="29"/>
      <c r="Q165" s="33" t="n">
        <f aca="false">IF($AE165&lt;&gt;0,(M165/$AE165)*100,0)</f>
        <v>27.3352134647553</v>
      </c>
      <c r="R165" s="29"/>
      <c r="S165" s="31" t="n">
        <v>2175673</v>
      </c>
      <c r="T165" s="29"/>
      <c r="U165" s="32" t="n">
        <f aca="false">(S165/$C165)</f>
        <v>193.63412246351</v>
      </c>
      <c r="V165" s="29"/>
      <c r="W165" s="33" t="n">
        <f aca="false">IF($AE165&lt;&gt;0,(S165/$AE165)*100,0)</f>
        <v>7.14706498095412</v>
      </c>
      <c r="X165" s="29"/>
      <c r="Y165" s="31" t="n">
        <v>61028</v>
      </c>
      <c r="Z165" s="29"/>
      <c r="AA165" s="32" t="n">
        <f aca="false">(Y165/$C165)</f>
        <v>5.4314702741189</v>
      </c>
      <c r="AB165" s="29"/>
      <c r="AC165" s="33" t="n">
        <f aca="false">IF($AE165&lt;&gt;0,(Y165/$AE165)*100,0)</f>
        <v>0.200476395881949</v>
      </c>
      <c r="AD165" s="29"/>
      <c r="AE165" s="31" t="n">
        <f aca="false">(G165+M165+S165+Y165)</f>
        <v>30441489</v>
      </c>
      <c r="AF165" s="34"/>
      <c r="AG165" s="29"/>
      <c r="AH165" s="31" t="n">
        <v>70839</v>
      </c>
      <c r="AI165" s="29"/>
      <c r="AJ165" s="31" t="n">
        <v>569698</v>
      </c>
      <c r="AK165" s="29"/>
      <c r="AL165" s="31" t="n">
        <f aca="false">(AE165+AH165+AJ165)</f>
        <v>31082026</v>
      </c>
      <c r="AM165" s="29"/>
      <c r="AN165" s="31" t="n">
        <v>30246479</v>
      </c>
      <c r="AO165" s="29"/>
      <c r="AP165" s="32" t="n">
        <f aca="false">(AN165/$C165)</f>
        <v>2691.92586329655</v>
      </c>
      <c r="AQ165" s="29"/>
      <c r="AR165" s="33" t="n">
        <f aca="false">IF($AP$219&lt;&gt;0,(AP165/$AP$219)*100,0)</f>
        <v>81.0395844741534</v>
      </c>
      <c r="AS165" s="29"/>
      <c r="AT165" s="31" t="n">
        <v>0</v>
      </c>
      <c r="AU165" s="29"/>
      <c r="AV165" s="31" t="n">
        <v>0</v>
      </c>
      <c r="AW165" s="29"/>
      <c r="AX165" s="31"/>
      <c r="AY165" s="29"/>
      <c r="AZ165" s="31" t="n">
        <v>0</v>
      </c>
      <c r="BA165" s="29"/>
      <c r="BB165" s="17" t="n">
        <v>51</v>
      </c>
    </row>
    <row r="166" customFormat="false" ht="8.25" hidden="false" customHeight="true" outlineLevel="0" collapsed="false">
      <c r="A166" s="17" t="n">
        <v>52</v>
      </c>
      <c r="B166" s="29"/>
      <c r="C166" s="30" t="n">
        <v>24653</v>
      </c>
      <c r="D166" s="13" t="s">
        <v>96</v>
      </c>
      <c r="E166" s="17" t="s">
        <v>188</v>
      </c>
      <c r="F166" s="29"/>
      <c r="G166" s="30" t="n">
        <f aca="false">'Exhibit B'!$BO166</f>
        <v>15298398</v>
      </c>
      <c r="H166" s="29"/>
      <c r="I166" s="33" t="n">
        <f aca="false">(G166/$C166)</f>
        <v>620.54914209224</v>
      </c>
      <c r="J166" s="29"/>
      <c r="K166" s="33" t="n">
        <f aca="false">IF($AE166&lt;&gt;0,(G166/$AE166)*100,0)</f>
        <v>23.9708299918205</v>
      </c>
      <c r="L166" s="29"/>
      <c r="M166" s="30" t="n">
        <v>38099176</v>
      </c>
      <c r="N166" s="29"/>
      <c r="O166" s="33" t="n">
        <f aca="false">(M166/$C166)</f>
        <v>1545.41743398369</v>
      </c>
      <c r="P166" s="29"/>
      <c r="Q166" s="33" t="n">
        <f aca="false">IF($AE166&lt;&gt;0,(M166/$AE166)*100,0)</f>
        <v>59.697026494176</v>
      </c>
      <c r="R166" s="29"/>
      <c r="S166" s="30" t="n">
        <v>8642140</v>
      </c>
      <c r="T166" s="29"/>
      <c r="U166" s="33" t="n">
        <f aca="false">(S166/$C166)</f>
        <v>350.551251369002</v>
      </c>
      <c r="V166" s="29"/>
      <c r="W166" s="33" t="n">
        <f aca="false">IF($AE166&lt;&gt;0,(S166/$AE166)*100,0)</f>
        <v>13.5412393314327</v>
      </c>
      <c r="X166" s="29"/>
      <c r="Y166" s="30" t="n">
        <v>1781180</v>
      </c>
      <c r="Z166" s="29"/>
      <c r="AA166" s="33" t="n">
        <f aca="false">(Y166/$C166)</f>
        <v>72.250030422261</v>
      </c>
      <c r="AB166" s="29"/>
      <c r="AC166" s="33" t="n">
        <f aca="false">IF($AE166&lt;&gt;0,(Y166/$AE166)*100,0)</f>
        <v>2.79090418257068</v>
      </c>
      <c r="AD166" s="29"/>
      <c r="AE166" s="30" t="n">
        <f aca="false">(G166+M166+S166+Y166)</f>
        <v>63820894</v>
      </c>
      <c r="AF166" s="35"/>
      <c r="AG166" s="29"/>
      <c r="AH166" s="30" t="n">
        <v>128250</v>
      </c>
      <c r="AI166" s="29"/>
      <c r="AJ166" s="30" t="n">
        <v>64111</v>
      </c>
      <c r="AK166" s="29"/>
      <c r="AL166" s="30" t="n">
        <f aca="false">(AE166+AH166+AJ166)</f>
        <v>64013255</v>
      </c>
      <c r="AM166" s="29"/>
      <c r="AN166" s="30" t="n">
        <v>62902829</v>
      </c>
      <c r="AO166" s="29"/>
      <c r="AP166" s="33" t="n">
        <f aca="false">(AN166/$C166)</f>
        <v>2551.52837382874</v>
      </c>
      <c r="AQ166" s="29"/>
      <c r="AR166" s="33" t="n">
        <f aca="false">IF($AP$219&lt;&gt;0,(AP166/$AP$219)*100,0)</f>
        <v>76.8129620538198</v>
      </c>
      <c r="AS166" s="29"/>
      <c r="AT166" s="30" t="n">
        <v>0</v>
      </c>
      <c r="AU166" s="29"/>
      <c r="AV166" s="30" t="n">
        <v>722420</v>
      </c>
      <c r="AW166" s="29"/>
      <c r="AX166" s="30"/>
      <c r="AY166" s="29"/>
      <c r="AZ166" s="30" t="n">
        <v>0</v>
      </c>
      <c r="BA166" s="29"/>
      <c r="BB166" s="17" t="n">
        <v>52</v>
      </c>
    </row>
    <row r="167" customFormat="false" ht="8.25" hidden="false" customHeight="true" outlineLevel="0" collapsed="false">
      <c r="A167" s="17" t="n">
        <v>53</v>
      </c>
      <c r="B167" s="29"/>
      <c r="C167" s="30" t="n">
        <v>385327</v>
      </c>
      <c r="E167" s="17" t="s">
        <v>189</v>
      </c>
      <c r="F167" s="29"/>
      <c r="G167" s="30" t="n">
        <f aca="false">'Exhibit B'!$BO167</f>
        <v>1479716822</v>
      </c>
      <c r="H167" s="29"/>
      <c r="I167" s="33" t="n">
        <f aca="false">(G167/$C167)</f>
        <v>3840.15867561837</v>
      </c>
      <c r="J167" s="29"/>
      <c r="K167" s="33" t="n">
        <f aca="false">IF($AE167&lt;&gt;0,(G167/$AE167)*100,0)</f>
        <v>76.0471595509554</v>
      </c>
      <c r="L167" s="29"/>
      <c r="M167" s="30" t="n">
        <v>422003696</v>
      </c>
      <c r="N167" s="29"/>
      <c r="O167" s="33" t="n">
        <f aca="false">(M167/$C167)</f>
        <v>1095.18330145565</v>
      </c>
      <c r="P167" s="29"/>
      <c r="Q167" s="33" t="n">
        <f aca="false">IF($AE167&lt;&gt;0,(M167/$AE167)*100,0)</f>
        <v>21.688056744147</v>
      </c>
      <c r="R167" s="29"/>
      <c r="S167" s="30" t="n">
        <v>34211556</v>
      </c>
      <c r="T167" s="29"/>
      <c r="U167" s="33" t="n">
        <f aca="false">(S167/$C167)</f>
        <v>88.785774160648</v>
      </c>
      <c r="V167" s="29"/>
      <c r="W167" s="33" t="n">
        <f aca="false">IF($AE167&lt;&gt;0,(S167/$AE167)*100,0)</f>
        <v>1.75823618339486</v>
      </c>
      <c r="X167" s="29"/>
      <c r="Y167" s="30" t="n">
        <v>9856343</v>
      </c>
      <c r="Z167" s="29"/>
      <c r="AA167" s="33" t="n">
        <f aca="false">(Y167/$C167)</f>
        <v>25.5791652284942</v>
      </c>
      <c r="AB167" s="29"/>
      <c r="AC167" s="33" t="n">
        <f aca="false">IF($AE167&lt;&gt;0,(Y167/$AE167)*100,0)</f>
        <v>0.506547521502694</v>
      </c>
      <c r="AD167" s="29"/>
      <c r="AE167" s="30" t="n">
        <f aca="false">(G167+M167+S167+Y167)</f>
        <v>1945788417</v>
      </c>
      <c r="AF167" s="35"/>
      <c r="AG167" s="29"/>
      <c r="AH167" s="30" t="n">
        <v>10047716</v>
      </c>
      <c r="AI167" s="29"/>
      <c r="AJ167" s="30" t="n">
        <v>19333613</v>
      </c>
      <c r="AK167" s="29"/>
      <c r="AL167" s="30" t="n">
        <f aca="false">(AE167+AH167+AJ167)</f>
        <v>1975169746</v>
      </c>
      <c r="AM167" s="29"/>
      <c r="AN167" s="30" t="n">
        <v>1534878745</v>
      </c>
      <c r="AO167" s="29"/>
      <c r="AP167" s="33" t="n">
        <f aca="false">(AN167/$C167)</f>
        <v>3983.31480794234</v>
      </c>
      <c r="AQ167" s="29"/>
      <c r="AR167" s="33" t="n">
        <f aca="false">IF($AP$219&lt;&gt;0,(AP167/$AP$219)*100,0)</f>
        <v>119.916443935822</v>
      </c>
      <c r="AS167" s="29"/>
      <c r="AT167" s="30" t="n">
        <v>183161073</v>
      </c>
      <c r="AU167" s="29"/>
      <c r="AV167" s="30" t="n">
        <v>171993737</v>
      </c>
      <c r="AW167" s="29"/>
      <c r="AX167" s="30"/>
      <c r="AY167" s="29"/>
      <c r="AZ167" s="30" t="n">
        <v>6822986</v>
      </c>
      <c r="BA167" s="29"/>
      <c r="BB167" s="17" t="n">
        <v>53</v>
      </c>
    </row>
    <row r="168" customFormat="false" ht="8.25" hidden="false" customHeight="true" outlineLevel="0" collapsed="false">
      <c r="A168" s="17" t="n">
        <v>54</v>
      </c>
      <c r="B168" s="29"/>
      <c r="C168" s="30" t="n">
        <v>34316</v>
      </c>
      <c r="E168" s="17" t="s">
        <v>190</v>
      </c>
      <c r="F168" s="29"/>
      <c r="G168" s="30" t="n">
        <f aca="false">'Exhibit B'!$BO168</f>
        <v>73540496</v>
      </c>
      <c r="H168" s="29"/>
      <c r="I168" s="33" t="n">
        <f aca="false">(G168/$C168)</f>
        <v>2143.03811633057</v>
      </c>
      <c r="J168" s="29"/>
      <c r="K168" s="33" t="n">
        <f aca="false">IF($AE168&lt;&gt;0,(G168/$AE168)*100,0)</f>
        <v>66.5108101766967</v>
      </c>
      <c r="L168" s="29"/>
      <c r="M168" s="30" t="n">
        <v>31365660</v>
      </c>
      <c r="N168" s="29"/>
      <c r="O168" s="33" t="n">
        <f aca="false">(M168/$C168)</f>
        <v>914.024361813731</v>
      </c>
      <c r="P168" s="29"/>
      <c r="Q168" s="33" t="n">
        <f aca="false">IF($AE168&lt;&gt;0,(M168/$AE168)*100,0)</f>
        <v>28.3674379667878</v>
      </c>
      <c r="R168" s="29"/>
      <c r="S168" s="30" t="n">
        <v>5631161</v>
      </c>
      <c r="T168" s="29"/>
      <c r="U168" s="33" t="n">
        <f aca="false">(S168/$C168)</f>
        <v>164.097243268446</v>
      </c>
      <c r="V168" s="29"/>
      <c r="W168" s="33" t="n">
        <f aca="false">IF($AE168&lt;&gt;0,(S168/$AE168)*100,0)</f>
        <v>5.09288216312027</v>
      </c>
      <c r="X168" s="29"/>
      <c r="Y168" s="30" t="n">
        <v>31921</v>
      </c>
      <c r="Z168" s="29"/>
      <c r="AA168" s="33" t="n">
        <f aca="false">(Y168/$C168)</f>
        <v>0.930207483389672</v>
      </c>
      <c r="AB168" s="29"/>
      <c r="AC168" s="33" t="n">
        <f aca="false">IF($AE168&lt;&gt;0,(Y168/$AE168)*100,0)</f>
        <v>0.0288696933951919</v>
      </c>
      <c r="AD168" s="29"/>
      <c r="AE168" s="30" t="n">
        <f aca="false">(G168+M168+S168+Y168)</f>
        <v>110569238</v>
      </c>
      <c r="AF168" s="35"/>
      <c r="AG168" s="29"/>
      <c r="AH168" s="30" t="n">
        <v>214660</v>
      </c>
      <c r="AI168" s="29"/>
      <c r="AJ168" s="30" t="n">
        <v>7950000</v>
      </c>
      <c r="AK168" s="29"/>
      <c r="AL168" s="30" t="n">
        <f aca="false">(AE168+AH168+AJ168)</f>
        <v>118733898</v>
      </c>
      <c r="AM168" s="29"/>
      <c r="AN168" s="30" t="n">
        <v>92468303</v>
      </c>
      <c r="AO168" s="29"/>
      <c r="AP168" s="33" t="n">
        <f aca="false">(AN168/$C168)</f>
        <v>2694.61193029491</v>
      </c>
      <c r="AQ168" s="29"/>
      <c r="AR168" s="33" t="n">
        <f aca="false">IF($AP$219&lt;&gt;0,(AP168/$AP$219)*100,0)</f>
        <v>81.1204476793348</v>
      </c>
      <c r="AS168" s="29"/>
      <c r="AT168" s="30" t="n">
        <v>9511220</v>
      </c>
      <c r="AU168" s="29"/>
      <c r="AV168" s="30" t="n">
        <v>0</v>
      </c>
      <c r="AW168" s="29"/>
      <c r="AX168" s="30"/>
      <c r="AY168" s="29"/>
      <c r="AZ168" s="30" t="n">
        <v>0</v>
      </c>
      <c r="BA168" s="29"/>
      <c r="BB168" s="17" t="n">
        <v>54</v>
      </c>
    </row>
    <row r="169" customFormat="false" ht="8.25" hidden="false" customHeight="true" outlineLevel="0" collapsed="false">
      <c r="A169" s="17" t="n">
        <v>55</v>
      </c>
      <c r="B169" s="29"/>
      <c r="C169" s="30" t="n">
        <v>12365</v>
      </c>
      <c r="E169" s="17" t="s">
        <v>191</v>
      </c>
      <c r="F169" s="29"/>
      <c r="G169" s="30" t="n">
        <f aca="false">'Exhibit B'!$BO169</f>
        <v>10439582</v>
      </c>
      <c r="H169" s="29"/>
      <c r="I169" s="33" t="n">
        <f aca="false">(G169/$C169)</f>
        <v>844.284836231298</v>
      </c>
      <c r="J169" s="29"/>
      <c r="K169" s="33" t="n">
        <f aca="false">IF($AE169&lt;&gt;0,(G169/$AE169)*100,0)</f>
        <v>35.7877981073256</v>
      </c>
      <c r="L169" s="29"/>
      <c r="M169" s="30" t="n">
        <v>16096611</v>
      </c>
      <c r="N169" s="29"/>
      <c r="O169" s="33" t="n">
        <f aca="false">(M169/$C169)</f>
        <v>1301.78819247877</v>
      </c>
      <c r="P169" s="29"/>
      <c r="Q169" s="33" t="n">
        <f aca="false">IF($AE169&lt;&gt;0,(M169/$AE169)*100,0)</f>
        <v>55.1805871806128</v>
      </c>
      <c r="R169" s="29"/>
      <c r="S169" s="30" t="n">
        <v>2598400</v>
      </c>
      <c r="T169" s="29"/>
      <c r="U169" s="33" t="n">
        <f aca="false">(S169/$C169)</f>
        <v>210.141528507885</v>
      </c>
      <c r="V169" s="29"/>
      <c r="W169" s="33" t="n">
        <f aca="false">IF($AE169&lt;&gt;0,(S169/$AE169)*100,0)</f>
        <v>8.90754194967527</v>
      </c>
      <c r="X169" s="29"/>
      <c r="Y169" s="30" t="n">
        <v>36193</v>
      </c>
      <c r="Z169" s="29"/>
      <c r="AA169" s="33" t="n">
        <f aca="false">(Y169/$C169)</f>
        <v>2.92705216336433</v>
      </c>
      <c r="AB169" s="29"/>
      <c r="AC169" s="33" t="n">
        <f aca="false">IF($AE169&lt;&gt;0,(Y169/$AE169)*100,0)</f>
        <v>0.124072762386313</v>
      </c>
      <c r="AD169" s="29"/>
      <c r="AE169" s="30" t="n">
        <f aca="false">(G169+M169+S169+Y169)</f>
        <v>29170786</v>
      </c>
      <c r="AF169" s="35"/>
      <c r="AG169" s="29"/>
      <c r="AH169" s="30" t="n">
        <v>43345</v>
      </c>
      <c r="AI169" s="29"/>
      <c r="AJ169" s="30" t="n">
        <v>0</v>
      </c>
      <c r="AK169" s="29"/>
      <c r="AL169" s="30" t="n">
        <f aca="false">(AE169+AH169+AJ169)</f>
        <v>29214131</v>
      </c>
      <c r="AM169" s="29"/>
      <c r="AN169" s="30" t="n">
        <v>26696311</v>
      </c>
      <c r="AO169" s="29"/>
      <c r="AP169" s="33" t="n">
        <f aca="false">(AN169/$C169)</f>
        <v>2159.02232106753</v>
      </c>
      <c r="AQ169" s="29"/>
      <c r="AR169" s="33" t="n">
        <f aca="false">IF($AP$219&lt;&gt;0,(AP169/$AP$219)*100,0)</f>
        <v>64.9966903455024</v>
      </c>
      <c r="AS169" s="29"/>
      <c r="AT169" s="30" t="n">
        <v>0</v>
      </c>
      <c r="AU169" s="29"/>
      <c r="AV169" s="30" t="n">
        <v>0</v>
      </c>
      <c r="AW169" s="29"/>
      <c r="AX169" s="30"/>
      <c r="AY169" s="29"/>
      <c r="AZ169" s="30" t="n">
        <v>0</v>
      </c>
      <c r="BA169" s="29"/>
      <c r="BB169" s="17" t="n">
        <v>55</v>
      </c>
    </row>
    <row r="170" customFormat="false" ht="8.25" hidden="false" customHeight="true" outlineLevel="0" collapsed="false">
      <c r="A170" s="36"/>
      <c r="B170" s="29"/>
      <c r="C170" s="36"/>
      <c r="E170" s="17"/>
      <c r="F170" s="29"/>
      <c r="G170" s="29"/>
      <c r="H170" s="29"/>
      <c r="I170" s="37"/>
      <c r="J170" s="29"/>
      <c r="K170" s="37"/>
      <c r="L170" s="29"/>
      <c r="M170" s="29"/>
      <c r="N170" s="29"/>
      <c r="O170" s="37"/>
      <c r="P170" s="29"/>
      <c r="Q170" s="37"/>
      <c r="R170" s="29"/>
      <c r="S170" s="29"/>
      <c r="T170" s="29"/>
      <c r="U170" s="37"/>
      <c r="V170" s="29"/>
      <c r="W170" s="37"/>
      <c r="X170" s="29"/>
      <c r="Y170" s="29"/>
      <c r="Z170" s="29"/>
      <c r="AA170" s="37"/>
      <c r="AB170" s="29"/>
      <c r="AC170" s="37"/>
      <c r="AD170" s="29"/>
      <c r="AE170" s="29"/>
      <c r="AF170" s="35"/>
      <c r="AG170" s="29"/>
      <c r="AH170" s="29"/>
      <c r="AI170" s="29"/>
      <c r="AJ170" s="29"/>
      <c r="AK170" s="29"/>
      <c r="AL170" s="29"/>
      <c r="AM170" s="29"/>
      <c r="AN170" s="29"/>
      <c r="AO170" s="29"/>
      <c r="AP170" s="37"/>
      <c r="AQ170" s="29"/>
      <c r="AR170" s="37"/>
      <c r="AS170" s="29"/>
      <c r="AT170" s="29"/>
      <c r="AU170" s="29"/>
      <c r="AV170" s="29"/>
      <c r="AW170" s="29"/>
      <c r="AX170" s="29"/>
      <c r="AY170" s="29"/>
      <c r="AZ170" s="29"/>
      <c r="BA170" s="29"/>
      <c r="BB170" s="36"/>
    </row>
    <row r="171" customFormat="false" ht="8.25" hidden="false" customHeight="true" outlineLevel="0" collapsed="false">
      <c r="A171" s="17" t="n">
        <v>56</v>
      </c>
      <c r="B171" s="29"/>
      <c r="C171" s="30" t="n">
        <v>13099</v>
      </c>
      <c r="D171" s="13" t="s">
        <v>96</v>
      </c>
      <c r="E171" s="17" t="s">
        <v>192</v>
      </c>
      <c r="F171" s="29"/>
      <c r="G171" s="30" t="n">
        <f aca="false">'Exhibit B'!$BO171</f>
        <v>21801271</v>
      </c>
      <c r="H171" s="29"/>
      <c r="I171" s="33" t="n">
        <f aca="false">(G171/$C171)</f>
        <v>1664.34620963432</v>
      </c>
      <c r="J171" s="29"/>
      <c r="K171" s="33" t="n">
        <f aca="false">IF($AE171&lt;&gt;0,(G171/$AE171)*100,0)</f>
        <v>53.0636289039624</v>
      </c>
      <c r="L171" s="29"/>
      <c r="M171" s="30" t="n">
        <v>16472703</v>
      </c>
      <c r="N171" s="29"/>
      <c r="O171" s="33" t="n">
        <f aca="false">(M171/$C171)</f>
        <v>1257.55424078174</v>
      </c>
      <c r="P171" s="29"/>
      <c r="Q171" s="33" t="n">
        <f aca="false">IF($AE171&lt;&gt;0,(M171/$AE171)*100,0)</f>
        <v>40.0940568573817</v>
      </c>
      <c r="R171" s="29"/>
      <c r="S171" s="30" t="n">
        <v>2723301</v>
      </c>
      <c r="T171" s="29"/>
      <c r="U171" s="33" t="n">
        <f aca="false">(S171/$C171)</f>
        <v>207.901442858233</v>
      </c>
      <c r="V171" s="29"/>
      <c r="W171" s="33" t="n">
        <f aca="false">IF($AE171&lt;&gt;0,(S171/$AE171)*100,0)</f>
        <v>6.62843160189099</v>
      </c>
      <c r="X171" s="29"/>
      <c r="Y171" s="30" t="n">
        <v>87874</v>
      </c>
      <c r="Z171" s="29"/>
      <c r="AA171" s="33" t="n">
        <f aca="false">(Y171/$C171)</f>
        <v>6.70845102679594</v>
      </c>
      <c r="AB171" s="29"/>
      <c r="AC171" s="33" t="n">
        <f aca="false">IF($AE171&lt;&gt;0,(Y171/$AE171)*100,0)</f>
        <v>0.213882636764929</v>
      </c>
      <c r="AD171" s="29"/>
      <c r="AE171" s="30" t="n">
        <f aca="false">(G171+M171+S171+Y171)</f>
        <v>41085149</v>
      </c>
      <c r="AF171" s="35"/>
      <c r="AG171" s="29"/>
      <c r="AH171" s="30" t="n">
        <v>0</v>
      </c>
      <c r="AI171" s="29"/>
      <c r="AJ171" s="30" t="n">
        <v>0</v>
      </c>
      <c r="AK171" s="29"/>
      <c r="AL171" s="30" t="n">
        <f aca="false">(AE171+AH171+AJ171)</f>
        <v>41085149</v>
      </c>
      <c r="AM171" s="29"/>
      <c r="AN171" s="30" t="n">
        <v>38056447</v>
      </c>
      <c r="AO171" s="29"/>
      <c r="AP171" s="33" t="n">
        <f aca="false">(AN171/$C171)</f>
        <v>2905.29406824948</v>
      </c>
      <c r="AQ171" s="29"/>
      <c r="AR171" s="33" t="n">
        <f aca="false">IF($AP$219&lt;&gt;0,(AP171/$AP$219)*100,0)</f>
        <v>87.4629674153935</v>
      </c>
      <c r="AS171" s="29"/>
      <c r="AT171" s="30" t="n">
        <v>38000</v>
      </c>
      <c r="AU171" s="29"/>
      <c r="AV171" s="30" t="n">
        <v>0</v>
      </c>
      <c r="AW171" s="29"/>
      <c r="AX171" s="30"/>
      <c r="AY171" s="29"/>
      <c r="AZ171" s="30" t="n">
        <v>0</v>
      </c>
      <c r="BA171" s="29"/>
      <c r="BB171" s="17" t="n">
        <v>56</v>
      </c>
    </row>
    <row r="172" customFormat="false" ht="8.25" hidden="false" customHeight="true" outlineLevel="0" collapsed="false">
      <c r="A172" s="17" t="n">
        <v>57</v>
      </c>
      <c r="B172" s="29"/>
      <c r="C172" s="30" t="n">
        <v>8647</v>
      </c>
      <c r="E172" s="17" t="s">
        <v>193</v>
      </c>
      <c r="F172" s="29"/>
      <c r="G172" s="30" t="n">
        <f aca="false">'Exhibit B'!$BO172</f>
        <v>16170243</v>
      </c>
      <c r="H172" s="29"/>
      <c r="I172" s="33" t="n">
        <f aca="false">(G172/$C172)</f>
        <v>1870.04082340696</v>
      </c>
      <c r="J172" s="29"/>
      <c r="K172" s="33" t="n">
        <f aca="false">IF($AE172&lt;&gt;0,(G172/$AE172)*100,0)</f>
        <v>55.0088626892942</v>
      </c>
      <c r="L172" s="29"/>
      <c r="M172" s="30" t="n">
        <v>9209127</v>
      </c>
      <c r="N172" s="29"/>
      <c r="O172" s="33" t="n">
        <f aca="false">(M172/$C172)</f>
        <v>1065.00832658726</v>
      </c>
      <c r="P172" s="29"/>
      <c r="Q172" s="33" t="n">
        <f aca="false">IF($AE172&lt;&gt;0,(M172/$AE172)*100,0)</f>
        <v>31.3281379031393</v>
      </c>
      <c r="R172" s="29"/>
      <c r="S172" s="30" t="n">
        <v>4016335</v>
      </c>
      <c r="T172" s="29"/>
      <c r="U172" s="33" t="n">
        <f aca="false">(S172/$C172)</f>
        <v>464.477275355615</v>
      </c>
      <c r="V172" s="29"/>
      <c r="W172" s="33" t="n">
        <f aca="false">IF($AE172&lt;&gt;0,(S172/$AE172)*100,0)</f>
        <v>13.6629994075665</v>
      </c>
      <c r="X172" s="29"/>
      <c r="Y172" s="30" t="n">
        <v>0</v>
      </c>
      <c r="Z172" s="29"/>
      <c r="AA172" s="33" t="n">
        <f aca="false">(Y172/$C172)</f>
        <v>0</v>
      </c>
      <c r="AB172" s="29"/>
      <c r="AC172" s="33" t="n">
        <f aca="false">IF($AE172&lt;&gt;0,(Y172/$AE172)*100,0)</f>
        <v>0</v>
      </c>
      <c r="AD172" s="29"/>
      <c r="AE172" s="30" t="n">
        <f aca="false">(G172+M172+S172+Y172)</f>
        <v>29395705</v>
      </c>
      <c r="AF172" s="35"/>
      <c r="AG172" s="29"/>
      <c r="AH172" s="30" t="n">
        <v>0</v>
      </c>
      <c r="AI172" s="29"/>
      <c r="AJ172" s="30" t="n">
        <v>0</v>
      </c>
      <c r="AK172" s="29"/>
      <c r="AL172" s="30" t="n">
        <f aca="false">(AE172+AH172+AJ172)</f>
        <v>29395705</v>
      </c>
      <c r="AM172" s="29"/>
      <c r="AN172" s="30" t="n">
        <v>25236890</v>
      </c>
      <c r="AO172" s="29"/>
      <c r="AP172" s="33" t="n">
        <f aca="false">(AN172/$C172)</f>
        <v>2918.57175899156</v>
      </c>
      <c r="AQ172" s="29"/>
      <c r="AR172" s="33" t="n">
        <f aca="false">IF($AP$219&lt;&gt;0,(AP172/$AP$219)*100,0)</f>
        <v>87.8626881340006</v>
      </c>
      <c r="AS172" s="29"/>
      <c r="AT172" s="30" t="n">
        <v>0</v>
      </c>
      <c r="AU172" s="29"/>
      <c r="AV172" s="30" t="n">
        <v>0</v>
      </c>
      <c r="AW172" s="29"/>
      <c r="AX172" s="30"/>
      <c r="AY172" s="29"/>
      <c r="AZ172" s="30" t="n">
        <v>0</v>
      </c>
      <c r="BA172" s="29"/>
      <c r="BB172" s="17" t="n">
        <v>57</v>
      </c>
    </row>
    <row r="173" customFormat="false" ht="8.25" hidden="false" customHeight="true" outlineLevel="0" collapsed="false">
      <c r="A173" s="17" t="n">
        <v>58</v>
      </c>
      <c r="B173" s="29"/>
      <c r="C173" s="30" t="n">
        <v>31347</v>
      </c>
      <c r="E173" s="17" t="s">
        <v>194</v>
      </c>
      <c r="F173" s="29"/>
      <c r="G173" s="30" t="n">
        <f aca="false">'Exhibit B'!$BO173</f>
        <v>67486514</v>
      </c>
      <c r="H173" s="29"/>
      <c r="I173" s="33" t="n">
        <f aca="false">(G173/$C173)</f>
        <v>2152.88589019683</v>
      </c>
      <c r="J173" s="29"/>
      <c r="K173" s="33" t="n">
        <f aca="false">IF($AE173&lt;&gt;0,(G173/$AE173)*100,0)</f>
        <v>59.8860007676169</v>
      </c>
      <c r="L173" s="29"/>
      <c r="M173" s="30" t="n">
        <v>38065127</v>
      </c>
      <c r="N173" s="29"/>
      <c r="O173" s="33" t="n">
        <f aca="false">(M173/$C173)</f>
        <v>1214.3148307653</v>
      </c>
      <c r="P173" s="29"/>
      <c r="Q173" s="33" t="n">
        <f aca="false">IF($AE173&lt;&gt;0,(M173/$AE173)*100,0)</f>
        <v>33.7781297273917</v>
      </c>
      <c r="R173" s="29"/>
      <c r="S173" s="30" t="n">
        <v>6998568</v>
      </c>
      <c r="T173" s="29"/>
      <c r="U173" s="33" t="n">
        <f aca="false">(S173/$C173)</f>
        <v>223.261173318021</v>
      </c>
      <c r="V173" s="29"/>
      <c r="W173" s="33" t="n">
        <f aca="false">IF($AE173&lt;&gt;0,(S173/$AE173)*100,0)</f>
        <v>6.21037039519064</v>
      </c>
      <c r="X173" s="29"/>
      <c r="Y173" s="30" t="n">
        <v>141427</v>
      </c>
      <c r="Z173" s="29"/>
      <c r="AA173" s="33" t="n">
        <f aca="false">(Y173/$C173)</f>
        <v>4.5116598079561</v>
      </c>
      <c r="AB173" s="29"/>
      <c r="AC173" s="33" t="n">
        <f aca="false">IF($AE173&lt;&gt;0,(Y173/$AE173)*100,0)</f>
        <v>0.125499109800837</v>
      </c>
      <c r="AD173" s="29"/>
      <c r="AE173" s="30" t="n">
        <f aca="false">(G173+M173+S173+Y173)</f>
        <v>112691636</v>
      </c>
      <c r="AF173" s="35"/>
      <c r="AG173" s="29"/>
      <c r="AH173" s="30" t="n">
        <v>697615</v>
      </c>
      <c r="AI173" s="29"/>
      <c r="AJ173" s="30" t="n">
        <v>0</v>
      </c>
      <c r="AK173" s="29"/>
      <c r="AL173" s="30" t="n">
        <f aca="false">(AE173+AH173+AJ173)</f>
        <v>113389251</v>
      </c>
      <c r="AM173" s="29"/>
      <c r="AN173" s="30" t="n">
        <v>100030573</v>
      </c>
      <c r="AO173" s="29"/>
      <c r="AP173" s="33" t="n">
        <f aca="false">(AN173/$C173)</f>
        <v>3191.07324464861</v>
      </c>
      <c r="AQ173" s="29"/>
      <c r="AR173" s="33" t="n">
        <f aca="false">IF($AP$219&lt;&gt;0,(AP173/$AP$219)*100,0)</f>
        <v>96.0662599586695</v>
      </c>
      <c r="AS173" s="29"/>
      <c r="AT173" s="30" t="n">
        <v>0</v>
      </c>
      <c r="AU173" s="29"/>
      <c r="AV173" s="30" t="n">
        <v>0</v>
      </c>
      <c r="AW173" s="29"/>
      <c r="AX173" s="30"/>
      <c r="AY173" s="29"/>
      <c r="AZ173" s="30" t="n">
        <v>0</v>
      </c>
      <c r="BA173" s="29"/>
      <c r="BB173" s="17" t="n">
        <v>58</v>
      </c>
    </row>
    <row r="174" customFormat="false" ht="8.25" hidden="false" customHeight="true" outlineLevel="0" collapsed="false">
      <c r="A174" s="17" t="n">
        <v>59</v>
      </c>
      <c r="B174" s="29"/>
      <c r="C174" s="30" t="n">
        <v>11049</v>
      </c>
      <c r="E174" s="17" t="s">
        <v>195</v>
      </c>
      <c r="F174" s="29"/>
      <c r="G174" s="30" t="n">
        <f aca="false">'Exhibit B'!$BO174</f>
        <v>20087408</v>
      </c>
      <c r="H174" s="29"/>
      <c r="I174" s="33" t="n">
        <f aca="false">(G174/$C174)</f>
        <v>1818.02950493257</v>
      </c>
      <c r="J174" s="29"/>
      <c r="K174" s="33" t="n">
        <f aca="false">IF($AE174&lt;&gt;0,(G174/$AE174)*100,0)</f>
        <v>65.3206683117849</v>
      </c>
      <c r="L174" s="29"/>
      <c r="M174" s="30" t="n">
        <v>8629271</v>
      </c>
      <c r="N174" s="29"/>
      <c r="O174" s="33" t="n">
        <f aca="false">(M174/$C174)</f>
        <v>781.000181011856</v>
      </c>
      <c r="P174" s="29"/>
      <c r="Q174" s="33" t="n">
        <f aca="false">IF($AE174&lt;&gt;0,(M174/$AE174)*100,0)</f>
        <v>28.0608502980327</v>
      </c>
      <c r="R174" s="29"/>
      <c r="S174" s="30" t="n">
        <v>2035315</v>
      </c>
      <c r="T174" s="29"/>
      <c r="U174" s="33" t="n">
        <f aca="false">(S174/$C174)</f>
        <v>184.20807312879</v>
      </c>
      <c r="V174" s="29"/>
      <c r="W174" s="33" t="n">
        <f aca="false">IF($AE174&lt;&gt;0,(S174/$AE174)*100,0)</f>
        <v>6.61848139018237</v>
      </c>
      <c r="X174" s="29"/>
      <c r="Y174" s="30" t="n">
        <v>0</v>
      </c>
      <c r="Z174" s="29"/>
      <c r="AA174" s="33" t="n">
        <f aca="false">(Y174/$C174)</f>
        <v>0</v>
      </c>
      <c r="AB174" s="29"/>
      <c r="AC174" s="33" t="n">
        <f aca="false">IF($AE174&lt;&gt;0,(Y174/$AE174)*100,0)</f>
        <v>0</v>
      </c>
      <c r="AD174" s="29"/>
      <c r="AE174" s="30" t="n">
        <f aca="false">(G174+M174+S174+Y174)</f>
        <v>30751994</v>
      </c>
      <c r="AF174" s="35"/>
      <c r="AG174" s="29"/>
      <c r="AH174" s="30" t="n">
        <v>19500</v>
      </c>
      <c r="AI174" s="29"/>
      <c r="AJ174" s="30" t="n">
        <v>0</v>
      </c>
      <c r="AK174" s="29"/>
      <c r="AL174" s="30" t="n">
        <f aca="false">(AE174+AH174+AJ174)</f>
        <v>30771494</v>
      </c>
      <c r="AM174" s="29"/>
      <c r="AN174" s="30" t="n">
        <v>26013633</v>
      </c>
      <c r="AO174" s="29"/>
      <c r="AP174" s="33" t="n">
        <f aca="false">(AN174/$C174)</f>
        <v>2354.38799891393</v>
      </c>
      <c r="AQ174" s="29"/>
      <c r="AR174" s="33" t="n">
        <f aca="false">IF($AP$219&lt;&gt;0,(AP174/$AP$219)*100,0)</f>
        <v>70.8781128501308</v>
      </c>
      <c r="AS174" s="29"/>
      <c r="AT174" s="30" t="n">
        <v>0</v>
      </c>
      <c r="AU174" s="29"/>
      <c r="AV174" s="30" t="n">
        <v>0</v>
      </c>
      <c r="AW174" s="29"/>
      <c r="AX174" s="30"/>
      <c r="AY174" s="29"/>
      <c r="AZ174" s="30" t="n">
        <v>0</v>
      </c>
      <c r="BA174" s="29"/>
      <c r="BB174" s="17" t="n">
        <v>59</v>
      </c>
    </row>
    <row r="175" customFormat="false" ht="8.25" hidden="false" customHeight="true" outlineLevel="0" collapsed="false">
      <c r="A175" s="17" t="n">
        <v>60</v>
      </c>
      <c r="B175" s="29"/>
      <c r="C175" s="30" t="n">
        <v>98509</v>
      </c>
      <c r="E175" s="17" t="s">
        <v>196</v>
      </c>
      <c r="F175" s="29"/>
      <c r="G175" s="30" t="n">
        <f aca="false">'Exhibit B'!$BO175</f>
        <v>123285635</v>
      </c>
      <c r="H175" s="29"/>
      <c r="I175" s="33" t="n">
        <f aca="false">(G175/$C175)</f>
        <v>1251.51646042494</v>
      </c>
      <c r="J175" s="29"/>
      <c r="K175" s="33" t="n">
        <f aca="false">IF($AE175&lt;&gt;0,(G175/$AE175)*100,0)</f>
        <v>58.430545110741</v>
      </c>
      <c r="L175" s="29"/>
      <c r="M175" s="30" t="n">
        <v>78193069</v>
      </c>
      <c r="N175" s="29"/>
      <c r="O175" s="33" t="n">
        <f aca="false">(M175/$C175)</f>
        <v>793.765737140769</v>
      </c>
      <c r="P175" s="29"/>
      <c r="Q175" s="33" t="n">
        <f aca="false">IF($AE175&lt;&gt;0,(M175/$AE175)*100,0)</f>
        <v>37.0591727540016</v>
      </c>
      <c r="R175" s="29"/>
      <c r="S175" s="30" t="n">
        <v>8191516</v>
      </c>
      <c r="T175" s="29"/>
      <c r="U175" s="33" t="n">
        <f aca="false">(S175/$C175)</f>
        <v>83.1550010658925</v>
      </c>
      <c r="V175" s="29"/>
      <c r="W175" s="33" t="n">
        <f aca="false">IF($AE175&lt;&gt;0,(S175/$AE175)*100,0)</f>
        <v>3.88232372054827</v>
      </c>
      <c r="X175" s="29"/>
      <c r="Y175" s="30" t="n">
        <v>1324962</v>
      </c>
      <c r="Z175" s="29"/>
      <c r="AA175" s="33" t="n">
        <f aca="false">(Y175/$C175)</f>
        <v>13.4501619141398</v>
      </c>
      <c r="AB175" s="29"/>
      <c r="AC175" s="33" t="n">
        <f aca="false">IF($AE175&lt;&gt;0,(Y175/$AE175)*100,0)</f>
        <v>0.627958414709204</v>
      </c>
      <c r="AD175" s="29"/>
      <c r="AE175" s="30" t="n">
        <f aca="false">(G175+M175+S175+Y175)</f>
        <v>210995182</v>
      </c>
      <c r="AF175" s="35"/>
      <c r="AG175" s="29"/>
      <c r="AH175" s="30" t="n">
        <v>0</v>
      </c>
      <c r="AI175" s="29"/>
      <c r="AJ175" s="30" t="n">
        <v>2975</v>
      </c>
      <c r="AK175" s="29"/>
      <c r="AL175" s="30" t="n">
        <f aca="false">(AE175+AH175+AJ175)</f>
        <v>210998157</v>
      </c>
      <c r="AM175" s="29"/>
      <c r="AN175" s="30" t="n">
        <v>177758571</v>
      </c>
      <c r="AO175" s="29"/>
      <c r="AP175" s="33" t="n">
        <f aca="false">(AN175/$C175)</f>
        <v>1804.49066582749</v>
      </c>
      <c r="AQ175" s="29"/>
      <c r="AR175" s="33" t="n">
        <f aca="false">IF($AP$219&lt;&gt;0,(AP175/$AP$219)*100,0)</f>
        <v>54.3236259735131</v>
      </c>
      <c r="AS175" s="29"/>
      <c r="AT175" s="30" t="n">
        <v>8894296</v>
      </c>
      <c r="AU175" s="29"/>
      <c r="AV175" s="30" t="n">
        <v>24282173</v>
      </c>
      <c r="AW175" s="29"/>
      <c r="AX175" s="30"/>
      <c r="AY175" s="29"/>
      <c r="AZ175" s="30" t="n">
        <v>0</v>
      </c>
      <c r="BA175" s="29"/>
      <c r="BB175" s="17" t="n">
        <v>60</v>
      </c>
    </row>
    <row r="176" customFormat="false" ht="8.25" hidden="false" customHeight="true" outlineLevel="0" collapsed="false">
      <c r="A176" s="36"/>
      <c r="B176" s="29"/>
      <c r="C176" s="36"/>
      <c r="E176" s="17"/>
      <c r="F176" s="29"/>
      <c r="G176" s="29"/>
      <c r="H176" s="29"/>
      <c r="I176" s="37"/>
      <c r="J176" s="29"/>
      <c r="K176" s="37"/>
      <c r="L176" s="29"/>
      <c r="M176" s="35"/>
      <c r="N176" s="29"/>
      <c r="O176" s="37"/>
      <c r="P176" s="29"/>
      <c r="Q176" s="37"/>
      <c r="R176" s="29"/>
      <c r="S176" s="29"/>
      <c r="T176" s="29"/>
      <c r="U176" s="37"/>
      <c r="V176" s="29"/>
      <c r="W176" s="37"/>
      <c r="X176" s="29"/>
      <c r="Y176" s="35"/>
      <c r="Z176" s="29"/>
      <c r="AA176" s="37"/>
      <c r="AB176" s="29"/>
      <c r="AC176" s="37"/>
      <c r="AD176" s="29"/>
      <c r="AE176" s="29"/>
      <c r="AF176" s="35"/>
      <c r="AG176" s="29"/>
      <c r="AH176" s="29"/>
      <c r="AI176" s="29"/>
      <c r="AJ176" s="29"/>
      <c r="AK176" s="29"/>
      <c r="AL176" s="29"/>
      <c r="AM176" s="29"/>
      <c r="AN176" s="29"/>
      <c r="AO176" s="29"/>
      <c r="AP176" s="37"/>
      <c r="AQ176" s="29"/>
      <c r="AR176" s="37"/>
      <c r="AS176" s="29"/>
      <c r="AT176" s="29"/>
      <c r="AU176" s="29"/>
      <c r="AV176" s="29"/>
      <c r="AW176" s="29"/>
      <c r="AX176" s="29"/>
      <c r="AY176" s="29"/>
      <c r="AZ176" s="29"/>
      <c r="BA176" s="29"/>
      <c r="BB176" s="36"/>
    </row>
    <row r="177" s="14" customFormat="true" ht="8.25" hidden="false" customHeight="true" outlineLevel="0" collapsed="false">
      <c r="A177" s="17" t="n">
        <v>61</v>
      </c>
      <c r="B177" s="29"/>
      <c r="C177" s="30" t="n">
        <v>14835</v>
      </c>
      <c r="D177" s="13" t="s">
        <v>96</v>
      </c>
      <c r="E177" s="17" t="s">
        <v>197</v>
      </c>
      <c r="F177" s="29"/>
      <c r="G177" s="30" t="n">
        <f aca="false">'Exhibit B'!$BO177</f>
        <v>31306463</v>
      </c>
      <c r="H177" s="29"/>
      <c r="I177" s="33" t="n">
        <f aca="false">(G177/$C177)</f>
        <v>2110.31095382541</v>
      </c>
      <c r="J177" s="29"/>
      <c r="K177" s="33" t="n">
        <f aca="false">IF($AE177&lt;&gt;0,(G177/$AE177)*100,0)</f>
        <v>64.6372829667979</v>
      </c>
      <c r="L177" s="29"/>
      <c r="M177" s="30" t="n">
        <v>14521413</v>
      </c>
      <c r="N177" s="29"/>
      <c r="O177" s="33" t="n">
        <f aca="false">(M177/$C177)</f>
        <v>978.861678463094</v>
      </c>
      <c r="P177" s="29"/>
      <c r="Q177" s="33" t="n">
        <f aca="false">IF($AE177&lt;&gt;0,(M177/$AE177)*100,0)</f>
        <v>29.981818168304</v>
      </c>
      <c r="R177" s="29"/>
      <c r="S177" s="30" t="n">
        <v>2521931</v>
      </c>
      <c r="T177" s="29"/>
      <c r="U177" s="33" t="n">
        <f aca="false">(S177/$C177)</f>
        <v>169.998719245029</v>
      </c>
      <c r="V177" s="29"/>
      <c r="W177" s="33" t="n">
        <f aca="false">IF($AE177&lt;&gt;0,(S177/$AE177)*100,0)</f>
        <v>5.20693658909151</v>
      </c>
      <c r="X177" s="29"/>
      <c r="Y177" s="30" t="n">
        <v>84257</v>
      </c>
      <c r="Z177" s="29"/>
      <c r="AA177" s="33" t="n">
        <f aca="false">(Y177/$C177)</f>
        <v>5.67960903269296</v>
      </c>
      <c r="AB177" s="29"/>
      <c r="AC177" s="33" t="n">
        <f aca="false">IF($AE177&lt;&gt;0,(Y177/$AE177)*100,0)</f>
        <v>0.173962275806548</v>
      </c>
      <c r="AD177" s="29"/>
      <c r="AE177" s="30" t="n">
        <f aca="false">(G177+M177+S177+Y177)</f>
        <v>48434064</v>
      </c>
      <c r="AF177" s="35"/>
      <c r="AG177" s="29"/>
      <c r="AH177" s="30" t="n">
        <v>0</v>
      </c>
      <c r="AI177" s="29"/>
      <c r="AJ177" s="30" t="n">
        <v>0</v>
      </c>
      <c r="AK177" s="29"/>
      <c r="AL177" s="30" t="n">
        <f aca="false">(AE177+AH177+AJ177)</f>
        <v>48434064</v>
      </c>
      <c r="AM177" s="29"/>
      <c r="AN177" s="30" t="n">
        <v>42418496</v>
      </c>
      <c r="AO177" s="29"/>
      <c r="AP177" s="33" t="n">
        <f aca="false">(AN177/$C177)</f>
        <v>2859.35261206606</v>
      </c>
      <c r="AQ177" s="29"/>
      <c r="AR177" s="33" t="n">
        <f aca="false">IF($AP$219&lt;&gt;0,(AP177/$AP$219)*100,0)</f>
        <v>86.0799142748873</v>
      </c>
      <c r="AS177" s="29"/>
      <c r="AT177" s="30" t="n">
        <v>0</v>
      </c>
      <c r="AU177" s="29"/>
      <c r="AV177" s="30" t="n">
        <v>3581397</v>
      </c>
      <c r="AW177" s="29"/>
      <c r="AX177" s="30"/>
      <c r="AY177" s="29"/>
      <c r="AZ177" s="30" t="n">
        <v>290421</v>
      </c>
      <c r="BA177" s="29"/>
      <c r="BB177" s="17" t="n">
        <v>61</v>
      </c>
    </row>
    <row r="178" s="14" customFormat="true" ht="8.25" hidden="false" customHeight="true" outlineLevel="0" collapsed="false">
      <c r="A178" s="17" t="n">
        <v>62</v>
      </c>
      <c r="B178" s="29"/>
      <c r="C178" s="30" t="n">
        <v>20895</v>
      </c>
      <c r="D178" s="13"/>
      <c r="E178" s="17" t="s">
        <v>198</v>
      </c>
      <c r="F178" s="29"/>
      <c r="G178" s="30" t="n">
        <f aca="false">'Exhibit B'!$BO178</f>
        <v>36558234</v>
      </c>
      <c r="H178" s="29"/>
      <c r="I178" s="33" t="n">
        <f aca="false">(G178/$C178)</f>
        <v>1749.61636755205</v>
      </c>
      <c r="J178" s="29"/>
      <c r="K178" s="33" t="n">
        <f aca="false">IF($AE178&lt;&gt;0,(G178/$AE178)*100,0)</f>
        <v>61.2447059971381</v>
      </c>
      <c r="L178" s="29"/>
      <c r="M178" s="30" t="n">
        <v>21060558</v>
      </c>
      <c r="N178" s="29"/>
      <c r="O178" s="33" t="n">
        <f aca="false">(M178/$C178)</f>
        <v>1007.92333094042</v>
      </c>
      <c r="P178" s="29"/>
      <c r="Q178" s="33" t="n">
        <f aca="false">IF($AE178&lt;&gt;0,(M178/$AE178)*100,0)</f>
        <v>35.2820019382138</v>
      </c>
      <c r="R178" s="29"/>
      <c r="S178" s="30" t="n">
        <v>2073280</v>
      </c>
      <c r="T178" s="29"/>
      <c r="U178" s="33" t="n">
        <f aca="false">(S178/$C178)</f>
        <v>99.2237377363005</v>
      </c>
      <c r="V178" s="29"/>
      <c r="W178" s="33" t="n">
        <f aca="false">IF($AE178&lt;&gt;0,(S178/$AE178)*100,0)</f>
        <v>3.47329206464805</v>
      </c>
      <c r="X178" s="29"/>
      <c r="Y178" s="30" t="n">
        <v>0</v>
      </c>
      <c r="Z178" s="29"/>
      <c r="AA178" s="33" t="n">
        <f aca="false">(Y178/$C178)</f>
        <v>0</v>
      </c>
      <c r="AB178" s="29"/>
      <c r="AC178" s="33" t="n">
        <f aca="false">IF($AE178&lt;&gt;0,(Y178/$AE178)*100,0)</f>
        <v>0</v>
      </c>
      <c r="AD178" s="29"/>
      <c r="AE178" s="30" t="n">
        <f aca="false">(G178+M178+S178+Y178)</f>
        <v>59692072</v>
      </c>
      <c r="AF178" s="35"/>
      <c r="AG178" s="29"/>
      <c r="AH178" s="30" t="n">
        <v>0</v>
      </c>
      <c r="AI178" s="29"/>
      <c r="AJ178" s="30" t="n">
        <v>0</v>
      </c>
      <c r="AK178" s="29"/>
      <c r="AL178" s="30" t="n">
        <f aca="false">(AE178+AH178+AJ178)</f>
        <v>59692072</v>
      </c>
      <c r="AM178" s="29"/>
      <c r="AN178" s="30" t="n">
        <v>49224376</v>
      </c>
      <c r="AO178" s="29"/>
      <c r="AP178" s="33" t="n">
        <f aca="false">(AN178/$C178)</f>
        <v>2355.79688920794</v>
      </c>
      <c r="AQ178" s="29"/>
      <c r="AR178" s="33" t="n">
        <f aca="false">IF($AP$219&lt;&gt;0,(AP178/$AP$219)*100,0)</f>
        <v>70.9205270508907</v>
      </c>
      <c r="AS178" s="29"/>
      <c r="AT178" s="30" t="n">
        <v>0</v>
      </c>
      <c r="AU178" s="29"/>
      <c r="AV178" s="30" t="n">
        <v>0</v>
      </c>
      <c r="AW178" s="29"/>
      <c r="AX178" s="30"/>
      <c r="AY178" s="29"/>
      <c r="AZ178" s="30" t="n">
        <v>0</v>
      </c>
      <c r="BA178" s="29"/>
      <c r="BB178" s="17" t="n">
        <v>62</v>
      </c>
    </row>
    <row r="179" s="14" customFormat="true" ht="8.25" hidden="false" customHeight="true" outlineLevel="0" collapsed="false">
      <c r="A179" s="17" t="n">
        <v>63</v>
      </c>
      <c r="B179" s="29"/>
      <c r="C179" s="30" t="n">
        <v>12139</v>
      </c>
      <c r="D179" s="13"/>
      <c r="E179" s="17" t="s">
        <v>199</v>
      </c>
      <c r="F179" s="29"/>
      <c r="G179" s="30" t="n">
        <f aca="false">'Exhibit B'!$BO179</f>
        <v>25661497</v>
      </c>
      <c r="H179" s="29"/>
      <c r="I179" s="33" t="n">
        <f aca="false">(G179/$C179)</f>
        <v>2113.97124969108</v>
      </c>
      <c r="J179" s="29"/>
      <c r="K179" s="33" t="n">
        <f aca="false">IF($AE179&lt;&gt;0,(G179/$AE179)*100,0)</f>
        <v>55.2690386584803</v>
      </c>
      <c r="L179" s="29"/>
      <c r="M179" s="30" t="n">
        <v>16852618</v>
      </c>
      <c r="N179" s="29"/>
      <c r="O179" s="33" t="n">
        <f aca="false">(M179/$C179)</f>
        <v>1388.30364939451</v>
      </c>
      <c r="P179" s="29"/>
      <c r="Q179" s="33" t="n">
        <f aca="false">IF($AE179&lt;&gt;0,(M179/$AE179)*100,0)</f>
        <v>36.2967131550665</v>
      </c>
      <c r="R179" s="29"/>
      <c r="S179" s="30" t="n">
        <v>3865098</v>
      </c>
      <c r="T179" s="29"/>
      <c r="U179" s="33" t="n">
        <f aca="false">(S179/$C179)</f>
        <v>318.40332811599</v>
      </c>
      <c r="V179" s="29"/>
      <c r="W179" s="33" t="n">
        <f aca="false">IF($AE179&lt;&gt;0,(S179/$AE179)*100,0)</f>
        <v>8.32454360635371</v>
      </c>
      <c r="X179" s="29"/>
      <c r="Y179" s="30" t="n">
        <v>50936</v>
      </c>
      <c r="Z179" s="29"/>
      <c r="AA179" s="33" t="n">
        <f aca="false">(Y179/$C179)</f>
        <v>4.19606227860615</v>
      </c>
      <c r="AB179" s="29"/>
      <c r="AC179" s="33" t="n">
        <f aca="false">IF($AE179&lt;&gt;0,(Y179/$AE179)*100,0)</f>
        <v>0.109704580099452</v>
      </c>
      <c r="AD179" s="29"/>
      <c r="AE179" s="30" t="n">
        <f aca="false">(G179+M179+S179+Y179)</f>
        <v>46430149</v>
      </c>
      <c r="AF179" s="35"/>
      <c r="AG179" s="29"/>
      <c r="AH179" s="30" t="n">
        <v>355935</v>
      </c>
      <c r="AI179" s="29"/>
      <c r="AJ179" s="30" t="n">
        <v>3863</v>
      </c>
      <c r="AK179" s="29"/>
      <c r="AL179" s="30" t="n">
        <f aca="false">(AE179+AH179+AJ179)</f>
        <v>46789947</v>
      </c>
      <c r="AM179" s="29"/>
      <c r="AN179" s="30" t="n">
        <v>40204566</v>
      </c>
      <c r="AO179" s="29"/>
      <c r="AP179" s="33" t="n">
        <f aca="false">(AN179/$C179)</f>
        <v>3312.01631106351</v>
      </c>
      <c r="AQ179" s="29"/>
      <c r="AR179" s="33" t="n">
        <f aca="false">IF($AP$219&lt;&gt;0,(AP179/$AP$219)*100,0)</f>
        <v>99.7072130699454</v>
      </c>
      <c r="AS179" s="29"/>
      <c r="AT179" s="30" t="n">
        <v>1073637</v>
      </c>
      <c r="AU179" s="29"/>
      <c r="AV179" s="30" t="n">
        <v>0</v>
      </c>
      <c r="AW179" s="29"/>
      <c r="AX179" s="30"/>
      <c r="AY179" s="29"/>
      <c r="AZ179" s="30" t="n">
        <v>0</v>
      </c>
      <c r="BA179" s="29"/>
      <c r="BB179" s="17" t="n">
        <v>63</v>
      </c>
    </row>
    <row r="180" s="14" customFormat="true" ht="8.25" hidden="false" customHeight="true" outlineLevel="0" collapsed="false">
      <c r="A180" s="17" t="n">
        <v>64</v>
      </c>
      <c r="B180" s="29"/>
      <c r="C180" s="30" t="n">
        <v>12089</v>
      </c>
      <c r="D180" s="13"/>
      <c r="E180" s="17" t="s">
        <v>200</v>
      </c>
      <c r="F180" s="29"/>
      <c r="G180" s="30" t="n">
        <f aca="false">'Exhibit B'!$BO180</f>
        <v>23849612</v>
      </c>
      <c r="H180" s="29"/>
      <c r="I180" s="33" t="n">
        <f aca="false">(G180/$C180)</f>
        <v>1972.83580114153</v>
      </c>
      <c r="J180" s="29"/>
      <c r="K180" s="33" t="n">
        <f aca="false">IF($AE180&lt;&gt;0,(G180/$AE180)*100,0)</f>
        <v>67.7580405953691</v>
      </c>
      <c r="L180" s="29"/>
      <c r="M180" s="30" t="n">
        <v>9061763</v>
      </c>
      <c r="N180" s="29"/>
      <c r="O180" s="33" t="n">
        <f aca="false">(M180/$C180)</f>
        <v>749.587476218049</v>
      </c>
      <c r="P180" s="29"/>
      <c r="Q180" s="33" t="n">
        <f aca="false">IF($AE180&lt;&gt;0,(M180/$AE180)*100,0)</f>
        <v>25.7449599272145</v>
      </c>
      <c r="R180" s="29"/>
      <c r="S180" s="30" t="n">
        <v>2213567</v>
      </c>
      <c r="T180" s="29"/>
      <c r="U180" s="33" t="n">
        <f aca="false">(S180/$C180)</f>
        <v>183.105881379767</v>
      </c>
      <c r="V180" s="29"/>
      <c r="W180" s="33" t="n">
        <f aca="false">IF($AE180&lt;&gt;0,(S180/$AE180)*100,0)</f>
        <v>6.28886384594304</v>
      </c>
      <c r="X180" s="29"/>
      <c r="Y180" s="30" t="n">
        <v>73260</v>
      </c>
      <c r="Z180" s="29"/>
      <c r="AA180" s="33" t="n">
        <f aca="false">(Y180/$C180)</f>
        <v>6.06005459508644</v>
      </c>
      <c r="AB180" s="29"/>
      <c r="AC180" s="33" t="n">
        <f aca="false">IF($AE180&lt;&gt;0,(Y180/$AE180)*100,0)</f>
        <v>0.208135631473449</v>
      </c>
      <c r="AD180" s="29"/>
      <c r="AE180" s="30" t="n">
        <f aca="false">(G180+M180+S180+Y180)</f>
        <v>35198202</v>
      </c>
      <c r="AF180" s="35"/>
      <c r="AG180" s="29"/>
      <c r="AH180" s="30" t="n">
        <v>0</v>
      </c>
      <c r="AI180" s="29"/>
      <c r="AJ180" s="30" t="n">
        <v>0</v>
      </c>
      <c r="AK180" s="29"/>
      <c r="AL180" s="30" t="n">
        <f aca="false">(AE180+AH180+AJ180)</f>
        <v>35198202</v>
      </c>
      <c r="AM180" s="29"/>
      <c r="AN180" s="30" t="n">
        <v>31568964</v>
      </c>
      <c r="AO180" s="29"/>
      <c r="AP180" s="33" t="n">
        <f aca="false">(AN180/$C180)</f>
        <v>2611.37927041112</v>
      </c>
      <c r="AQ180" s="29"/>
      <c r="AR180" s="33" t="n">
        <f aca="false">IF($AP$219&lt;&gt;0,(AP180/$AP$219)*100,0)</f>
        <v>78.6147545383652</v>
      </c>
      <c r="AS180" s="29"/>
      <c r="AT180" s="30" t="n">
        <v>27774</v>
      </c>
      <c r="AU180" s="29"/>
      <c r="AV180" s="30" t="n">
        <v>0</v>
      </c>
      <c r="AW180" s="29"/>
      <c r="AX180" s="30"/>
      <c r="AY180" s="29"/>
      <c r="AZ180" s="30" t="n">
        <v>434826</v>
      </c>
      <c r="BA180" s="29"/>
      <c r="BB180" s="17" t="n">
        <v>64</v>
      </c>
    </row>
    <row r="181" s="14" customFormat="true" ht="8.25" hidden="false" customHeight="true" outlineLevel="0" collapsed="false">
      <c r="A181" s="17" t="n">
        <v>65</v>
      </c>
      <c r="B181" s="29"/>
      <c r="C181" s="30" t="n">
        <v>16106</v>
      </c>
      <c r="D181" s="13"/>
      <c r="E181" s="17" t="s">
        <v>201</v>
      </c>
      <c r="F181" s="29"/>
      <c r="G181" s="30" t="n">
        <f aca="false">'Exhibit B'!$BO181</f>
        <v>12771409</v>
      </c>
      <c r="H181" s="29"/>
      <c r="I181" s="33" t="n">
        <f aca="false">(G181/$C181)</f>
        <v>792.959704457966</v>
      </c>
      <c r="J181" s="29"/>
      <c r="K181" s="33" t="n">
        <f aca="false">IF($AE181&lt;&gt;0,(G181/$AE181)*100,0)</f>
        <v>34.904318059628</v>
      </c>
      <c r="L181" s="29"/>
      <c r="M181" s="30" t="n">
        <v>20024643</v>
      </c>
      <c r="N181" s="29"/>
      <c r="O181" s="33" t="n">
        <f aca="false">(M181/$C181)</f>
        <v>1243.30330311685</v>
      </c>
      <c r="P181" s="29"/>
      <c r="Q181" s="33" t="n">
        <f aca="false">IF($AE181&lt;&gt;0,(M181/$AE181)*100,0)</f>
        <v>54.7274391026475</v>
      </c>
      <c r="R181" s="29"/>
      <c r="S181" s="30" t="n">
        <v>3702215</v>
      </c>
      <c r="T181" s="29"/>
      <c r="U181" s="33" t="n">
        <f aca="false">(S181/$C181)</f>
        <v>229.865578045449</v>
      </c>
      <c r="V181" s="29"/>
      <c r="W181" s="33" t="n">
        <f aca="false">IF($AE181&lt;&gt;0,(S181/$AE181)*100,0)</f>
        <v>10.1181701944653</v>
      </c>
      <c r="X181" s="29"/>
      <c r="Y181" s="30" t="n">
        <v>91501</v>
      </c>
      <c r="Z181" s="29"/>
      <c r="AA181" s="33" t="n">
        <f aca="false">(Y181/$C181)</f>
        <v>5.68117471749659</v>
      </c>
      <c r="AB181" s="29"/>
      <c r="AC181" s="33" t="n">
        <f aca="false">IF($AE181&lt;&gt;0,(Y181/$AE181)*100,0)</f>
        <v>0.250072643259176</v>
      </c>
      <c r="AD181" s="29"/>
      <c r="AE181" s="30" t="n">
        <f aca="false">(G181+M181+S181+Y181)</f>
        <v>36589768</v>
      </c>
      <c r="AF181" s="35"/>
      <c r="AG181" s="29"/>
      <c r="AH181" s="30" t="n">
        <v>0</v>
      </c>
      <c r="AI181" s="29"/>
      <c r="AJ181" s="30" t="n">
        <v>0</v>
      </c>
      <c r="AK181" s="29"/>
      <c r="AL181" s="30" t="n">
        <f aca="false">(AE181+AH181+AJ181)</f>
        <v>36589768</v>
      </c>
      <c r="AM181" s="29"/>
      <c r="AN181" s="30" t="n">
        <v>35241825</v>
      </c>
      <c r="AO181" s="29"/>
      <c r="AP181" s="33" t="n">
        <f aca="false">(AN181/$C181)</f>
        <v>2188.11778219297</v>
      </c>
      <c r="AQ181" s="29"/>
      <c r="AR181" s="33" t="n">
        <f aca="false">IF($AP$219&lt;&gt;0,(AP181/$AP$219)*100,0)</f>
        <v>65.8726000842655</v>
      </c>
      <c r="AS181" s="29"/>
      <c r="AT181" s="30" t="n">
        <v>0</v>
      </c>
      <c r="AU181" s="29"/>
      <c r="AV181" s="30" t="n">
        <v>0</v>
      </c>
      <c r="AW181" s="29"/>
      <c r="AX181" s="30"/>
      <c r="AY181" s="29"/>
      <c r="AZ181" s="30" t="n">
        <v>0</v>
      </c>
      <c r="BA181" s="29"/>
      <c r="BB181" s="17" t="n">
        <v>65</v>
      </c>
    </row>
    <row r="182" s="14" customFormat="true" ht="8.25" hidden="false" customHeight="true" outlineLevel="0" collapsed="false">
      <c r="A182" s="36"/>
      <c r="B182" s="29"/>
      <c r="C182" s="36"/>
      <c r="D182" s="13"/>
      <c r="E182" s="17"/>
      <c r="F182" s="29"/>
      <c r="G182" s="29"/>
      <c r="H182" s="29"/>
      <c r="I182" s="37"/>
      <c r="J182" s="29"/>
      <c r="K182" s="37"/>
      <c r="L182" s="29"/>
      <c r="M182" s="29"/>
      <c r="N182" s="29"/>
      <c r="O182" s="37"/>
      <c r="P182" s="29"/>
      <c r="Q182" s="37"/>
      <c r="R182" s="29"/>
      <c r="S182" s="29"/>
      <c r="T182" s="29"/>
      <c r="U182" s="37"/>
      <c r="V182" s="29"/>
      <c r="W182" s="37"/>
      <c r="X182" s="29"/>
      <c r="Y182" s="29"/>
      <c r="Z182" s="29"/>
      <c r="AA182" s="37"/>
      <c r="AB182" s="29"/>
      <c r="AC182" s="37"/>
      <c r="AD182" s="29"/>
      <c r="AE182" s="29"/>
      <c r="AF182" s="35"/>
      <c r="AG182" s="29"/>
      <c r="AH182" s="29"/>
      <c r="AI182" s="29"/>
      <c r="AJ182" s="29"/>
      <c r="AK182" s="29"/>
      <c r="AL182" s="29"/>
      <c r="AM182" s="29"/>
      <c r="AN182" s="29"/>
      <c r="AO182" s="29"/>
      <c r="AP182" s="37"/>
      <c r="AQ182" s="29"/>
      <c r="AR182" s="37"/>
      <c r="AS182" s="29"/>
      <c r="AT182" s="29"/>
      <c r="AU182" s="29"/>
      <c r="AV182" s="29"/>
      <c r="AW182" s="29"/>
      <c r="AX182" s="29"/>
      <c r="AY182" s="29"/>
      <c r="AZ182" s="29"/>
      <c r="BA182" s="29"/>
      <c r="BB182" s="36"/>
    </row>
    <row r="183" s="14" customFormat="true" ht="8.25" hidden="false" customHeight="true" outlineLevel="0" collapsed="false">
      <c r="A183" s="17" t="n">
        <v>66</v>
      </c>
      <c r="B183" s="29"/>
      <c r="C183" s="30" t="n">
        <v>33777</v>
      </c>
      <c r="D183" s="13"/>
      <c r="E183" s="17" t="s">
        <v>202</v>
      </c>
      <c r="F183" s="29"/>
      <c r="G183" s="30" t="n">
        <f aca="false">'Exhibit B'!$BO183</f>
        <v>56131245</v>
      </c>
      <c r="H183" s="29"/>
      <c r="I183" s="33" t="n">
        <f aca="false">(G183/$C183)</f>
        <v>1661.81854516387</v>
      </c>
      <c r="J183" s="29"/>
      <c r="K183" s="33" t="n">
        <f aca="false">IF($AE183&lt;&gt;0,(G183/$AE183)*100,0)</f>
        <v>54.5363045947017</v>
      </c>
      <c r="L183" s="29"/>
      <c r="M183" s="30" t="n">
        <v>38740105</v>
      </c>
      <c r="N183" s="29"/>
      <c r="O183" s="33" t="n">
        <f aca="false">(M183/$C183)</f>
        <v>1146.93741303254</v>
      </c>
      <c r="P183" s="29"/>
      <c r="Q183" s="33" t="n">
        <f aca="false">IF($AE183&lt;&gt;0,(M183/$AE183)*100,0)</f>
        <v>37.6393248770935</v>
      </c>
      <c r="R183" s="29"/>
      <c r="S183" s="30" t="n">
        <v>6076650</v>
      </c>
      <c r="T183" s="29"/>
      <c r="U183" s="33" t="n">
        <f aca="false">(S183/$C183)</f>
        <v>179.904964916955</v>
      </c>
      <c r="V183" s="29"/>
      <c r="W183" s="33" t="n">
        <f aca="false">IF($AE183&lt;&gt;0,(S183/$AE183)*100,0)</f>
        <v>5.90398512121715</v>
      </c>
      <c r="X183" s="29"/>
      <c r="Y183" s="30" t="n">
        <v>1976548</v>
      </c>
      <c r="Z183" s="29"/>
      <c r="AA183" s="33" t="n">
        <f aca="false">(Y183/$C183)</f>
        <v>58.5175711282826</v>
      </c>
      <c r="AB183" s="29"/>
      <c r="AC183" s="33" t="n">
        <f aca="false">IF($AE183&lt;&gt;0,(Y183/$AE183)*100,0)</f>
        <v>1.92038540698765</v>
      </c>
      <c r="AD183" s="29"/>
      <c r="AE183" s="30" t="n">
        <f aca="false">(G183+M183+S183+Y183)</f>
        <v>102924548</v>
      </c>
      <c r="AF183" s="35"/>
      <c r="AG183" s="29"/>
      <c r="AH183" s="30" t="n">
        <v>514626</v>
      </c>
      <c r="AI183" s="29"/>
      <c r="AJ183" s="30" t="n">
        <v>21948</v>
      </c>
      <c r="AK183" s="29"/>
      <c r="AL183" s="30" t="n">
        <f aca="false">(AE183+AH183+AJ183)</f>
        <v>103461122</v>
      </c>
      <c r="AM183" s="29"/>
      <c r="AN183" s="30" t="n">
        <v>91652614</v>
      </c>
      <c r="AO183" s="29"/>
      <c r="AP183" s="33" t="n">
        <f aca="false">(AN183/$C183)</f>
        <v>2713.46223761731</v>
      </c>
      <c r="AQ183" s="29"/>
      <c r="AR183" s="33" t="n">
        <f aca="false">IF($AP$219&lt;&gt;0,(AP183/$AP$219)*100,0)</f>
        <v>81.6879302736538</v>
      </c>
      <c r="AS183" s="29"/>
      <c r="AT183" s="30" t="n">
        <v>3515753</v>
      </c>
      <c r="AU183" s="29"/>
      <c r="AV183" s="30" t="n">
        <v>10476859</v>
      </c>
      <c r="AW183" s="29"/>
      <c r="AX183" s="30"/>
      <c r="AY183" s="29"/>
      <c r="AZ183" s="30" t="n">
        <v>0</v>
      </c>
      <c r="BA183" s="29"/>
      <c r="BB183" s="17" t="n">
        <v>66</v>
      </c>
    </row>
    <row r="184" s="14" customFormat="true" ht="8.25" hidden="false" customHeight="true" outlineLevel="0" collapsed="false">
      <c r="A184" s="17" t="n">
        <v>67</v>
      </c>
      <c r="B184" s="29"/>
      <c r="C184" s="30" t="n">
        <v>23586</v>
      </c>
      <c r="D184" s="13" t="s">
        <v>96</v>
      </c>
      <c r="E184" s="17" t="s">
        <v>203</v>
      </c>
      <c r="F184" s="29"/>
      <c r="G184" s="30" t="n">
        <f aca="false">'Exhibit B'!$BO184</f>
        <v>30954620</v>
      </c>
      <c r="H184" s="29"/>
      <c r="I184" s="33" t="n">
        <f aca="false">(G184/$C184)</f>
        <v>1312.41499194437</v>
      </c>
      <c r="J184" s="29"/>
      <c r="K184" s="33" t="n">
        <f aca="false">IF($AE184&lt;&gt;0,(G184/$AE184)*100,0)</f>
        <v>46.0113784094601</v>
      </c>
      <c r="L184" s="29"/>
      <c r="M184" s="30" t="n">
        <v>28996421</v>
      </c>
      <c r="N184" s="29"/>
      <c r="O184" s="33" t="n">
        <f aca="false">(M184/$C184)</f>
        <v>1229.39120664801</v>
      </c>
      <c r="P184" s="29"/>
      <c r="Q184" s="33" t="n">
        <f aca="false">IF($AE184&lt;&gt;0,(M184/$AE184)*100,0)</f>
        <v>43.1006841353897</v>
      </c>
      <c r="R184" s="29"/>
      <c r="S184" s="30" t="n">
        <v>6898755</v>
      </c>
      <c r="T184" s="29"/>
      <c r="U184" s="33" t="n">
        <f aca="false">(S184/$C184)</f>
        <v>292.49364029509</v>
      </c>
      <c r="V184" s="29"/>
      <c r="W184" s="33" t="n">
        <f aca="false">IF($AE184&lt;&gt;0,(S184/$AE184)*100,0)</f>
        <v>10.2544055413749</v>
      </c>
      <c r="X184" s="29"/>
      <c r="Y184" s="30" t="n">
        <v>426215</v>
      </c>
      <c r="Z184" s="29"/>
      <c r="AA184" s="33" t="n">
        <f aca="false">(Y184/$C184)</f>
        <v>18.070677520563</v>
      </c>
      <c r="AB184" s="29"/>
      <c r="AC184" s="33" t="n">
        <f aca="false">IF($AE184&lt;&gt;0,(Y184/$AE184)*100,0)</f>
        <v>0.633531913775328</v>
      </c>
      <c r="AD184" s="29"/>
      <c r="AE184" s="30" t="n">
        <f aca="false">(G184+M184+S184+Y184)</f>
        <v>67276011</v>
      </c>
      <c r="AF184" s="35"/>
      <c r="AG184" s="29"/>
      <c r="AH184" s="30" t="n">
        <v>0</v>
      </c>
      <c r="AI184" s="29"/>
      <c r="AJ184" s="30" t="n">
        <v>750403</v>
      </c>
      <c r="AK184" s="29"/>
      <c r="AL184" s="30" t="n">
        <f aca="false">(AE184+AH184+AJ184)</f>
        <v>68026414</v>
      </c>
      <c r="AM184" s="29"/>
      <c r="AN184" s="30" t="n">
        <v>59011397</v>
      </c>
      <c r="AO184" s="29"/>
      <c r="AP184" s="33" t="n">
        <f aca="false">(AN184/$C184)</f>
        <v>2501.96714152463</v>
      </c>
      <c r="AQ184" s="29"/>
      <c r="AR184" s="33" t="n">
        <f aca="false">IF($AP$219&lt;&gt;0,(AP184/$AP$219)*100,0)</f>
        <v>75.3209366876258</v>
      </c>
      <c r="AS184" s="29"/>
      <c r="AT184" s="30" t="n">
        <v>399454</v>
      </c>
      <c r="AU184" s="29"/>
      <c r="AV184" s="30" t="n">
        <v>6198052</v>
      </c>
      <c r="AW184" s="29"/>
      <c r="AX184" s="30"/>
      <c r="AY184" s="29"/>
      <c r="AZ184" s="30" t="n">
        <v>0</v>
      </c>
      <c r="BA184" s="29"/>
      <c r="BB184" s="17" t="n">
        <v>67</v>
      </c>
    </row>
    <row r="185" s="14" customFormat="true" ht="8.25" hidden="false" customHeight="true" outlineLevel="0" collapsed="false">
      <c r="A185" s="17" t="n">
        <v>68</v>
      </c>
      <c r="B185" s="29"/>
      <c r="C185" s="30" t="n">
        <v>18039</v>
      </c>
      <c r="D185" s="13"/>
      <c r="E185" s="17" t="s">
        <v>204</v>
      </c>
      <c r="F185" s="29"/>
      <c r="G185" s="30" t="n">
        <f aca="false">'Exhibit B'!$BO185</f>
        <v>19537900</v>
      </c>
      <c r="H185" s="29"/>
      <c r="I185" s="33" t="n">
        <f aca="false">(G185/$C185)</f>
        <v>1083.09218914574</v>
      </c>
      <c r="J185" s="29"/>
      <c r="K185" s="33" t="n">
        <f aca="false">IF($AE185&lt;&gt;0,(G185/$AE185)*100,0)</f>
        <v>39.8965111304648</v>
      </c>
      <c r="L185" s="29"/>
      <c r="M185" s="30" t="n">
        <v>24899201</v>
      </c>
      <c r="N185" s="29"/>
      <c r="O185" s="33" t="n">
        <f aca="false">(M185/$C185)</f>
        <v>1380.29829813183</v>
      </c>
      <c r="P185" s="29"/>
      <c r="Q185" s="33" t="n">
        <f aca="false">IF($AE185&lt;&gt;0,(M185/$AE185)*100,0)</f>
        <v>50.8443205173627</v>
      </c>
      <c r="R185" s="29"/>
      <c r="S185" s="30" t="n">
        <v>4482852</v>
      </c>
      <c r="T185" s="29"/>
      <c r="U185" s="33" t="n">
        <f aca="false">(S185/$C185)</f>
        <v>248.508897388991</v>
      </c>
      <c r="V185" s="29"/>
      <c r="W185" s="33" t="n">
        <f aca="false">IF($AE185&lt;&gt;0,(S185/$AE185)*100,0)</f>
        <v>9.15401116364739</v>
      </c>
      <c r="X185" s="29"/>
      <c r="Y185" s="30" t="n">
        <v>51497</v>
      </c>
      <c r="Z185" s="29"/>
      <c r="AA185" s="33" t="n">
        <f aca="false">(Y185/$C185)</f>
        <v>2.85475913298963</v>
      </c>
      <c r="AB185" s="29"/>
      <c r="AC185" s="33" t="n">
        <f aca="false">IF($AE185&lt;&gt;0,(Y185/$AE185)*100,0)</f>
        <v>0.105157188525151</v>
      </c>
      <c r="AD185" s="29"/>
      <c r="AE185" s="30" t="n">
        <f aca="false">(G185+M185+S185+Y185)</f>
        <v>48971450</v>
      </c>
      <c r="AF185" s="35"/>
      <c r="AG185" s="29"/>
      <c r="AH185" s="30" t="n">
        <v>0</v>
      </c>
      <c r="AI185" s="29"/>
      <c r="AJ185" s="30" t="n">
        <v>0</v>
      </c>
      <c r="AK185" s="29"/>
      <c r="AL185" s="30" t="n">
        <f aca="false">(AE185+AH185+AJ185)</f>
        <v>48971450</v>
      </c>
      <c r="AM185" s="29"/>
      <c r="AN185" s="30" t="n">
        <v>46439118</v>
      </c>
      <c r="AO185" s="29"/>
      <c r="AP185" s="33" t="n">
        <f aca="false">(AN185/$C185)</f>
        <v>2574.37319141859</v>
      </c>
      <c r="AQ185" s="29"/>
      <c r="AR185" s="33" t="n">
        <f aca="false">IF($AP$219&lt;&gt;0,(AP185/$AP$219)*100,0)</f>
        <v>77.5006981278743</v>
      </c>
      <c r="AS185" s="29"/>
      <c r="AT185" s="30" t="n">
        <v>800553</v>
      </c>
      <c r="AU185" s="29"/>
      <c r="AV185" s="30" t="n">
        <v>2483087</v>
      </c>
      <c r="AW185" s="29"/>
      <c r="AX185" s="30"/>
      <c r="AY185" s="29"/>
      <c r="AZ185" s="30" t="n">
        <v>194349</v>
      </c>
      <c r="BA185" s="29"/>
      <c r="BB185" s="17" t="n">
        <v>68</v>
      </c>
    </row>
    <row r="186" s="14" customFormat="true" ht="8.25" hidden="false" customHeight="true" outlineLevel="0" collapsed="false">
      <c r="A186" s="17" t="n">
        <v>69</v>
      </c>
      <c r="B186" s="29"/>
      <c r="C186" s="30" t="n">
        <v>62614</v>
      </c>
      <c r="D186" s="13"/>
      <c r="E186" s="17" t="s">
        <v>205</v>
      </c>
      <c r="F186" s="29"/>
      <c r="G186" s="30" t="n">
        <f aca="false">'Exhibit B'!$BO186</f>
        <v>55641452</v>
      </c>
      <c r="H186" s="29"/>
      <c r="I186" s="33" t="n">
        <f aca="false">(G186/$C186)</f>
        <v>888.642348356598</v>
      </c>
      <c r="J186" s="29"/>
      <c r="K186" s="33" t="n">
        <f aca="false">IF($AE186&lt;&gt;0,(G186/$AE186)*100,0)</f>
        <v>36.483443951431</v>
      </c>
      <c r="L186" s="29"/>
      <c r="M186" s="30" t="n">
        <v>83279476</v>
      </c>
      <c r="N186" s="29"/>
      <c r="O186" s="33" t="n">
        <f aca="false">(M186/$C186)</f>
        <v>1330.04561280225</v>
      </c>
      <c r="P186" s="29"/>
      <c r="Q186" s="33" t="n">
        <f aca="false">IF($AE186&lt;&gt;0,(M186/$AE186)*100,0)</f>
        <v>54.6053703801717</v>
      </c>
      <c r="R186" s="29"/>
      <c r="S186" s="30" t="n">
        <v>13559840</v>
      </c>
      <c r="T186" s="29"/>
      <c r="U186" s="33" t="n">
        <f aca="false">(S186/$C186)</f>
        <v>216.562430127448</v>
      </c>
      <c r="V186" s="29"/>
      <c r="W186" s="33" t="n">
        <f aca="false">IF($AE186&lt;&gt;0,(S186/$AE186)*100,0)</f>
        <v>8.89102719013106</v>
      </c>
      <c r="X186" s="29"/>
      <c r="Y186" s="30" t="n">
        <v>30744</v>
      </c>
      <c r="Z186" s="29"/>
      <c r="AA186" s="33" t="n">
        <f aca="false">(Y186/$C186)</f>
        <v>0.491008400677165</v>
      </c>
      <c r="AB186" s="29"/>
      <c r="AC186" s="33" t="n">
        <f aca="false">IF($AE186&lt;&gt;0,(Y186/$AE186)*100,0)</f>
        <v>0.0201584782662177</v>
      </c>
      <c r="AD186" s="29"/>
      <c r="AE186" s="30" t="n">
        <f aca="false">(G186+M186+S186+Y186)</f>
        <v>152511512</v>
      </c>
      <c r="AF186" s="35"/>
      <c r="AG186" s="29"/>
      <c r="AH186" s="30" t="n">
        <v>972924</v>
      </c>
      <c r="AI186" s="29"/>
      <c r="AJ186" s="30" t="n">
        <v>0</v>
      </c>
      <c r="AK186" s="29"/>
      <c r="AL186" s="30" t="n">
        <f aca="false">(AE186+AH186+AJ186)</f>
        <v>153484436</v>
      </c>
      <c r="AM186" s="29"/>
      <c r="AN186" s="30" t="n">
        <v>137831347</v>
      </c>
      <c r="AO186" s="29"/>
      <c r="AP186" s="33" t="n">
        <f aca="false">(AN186/$C186)</f>
        <v>2201.28640559619</v>
      </c>
      <c r="AQ186" s="29"/>
      <c r="AR186" s="33" t="n">
        <f aca="false">IF($AP$219&lt;&gt;0,(AP186/$AP$219)*100,0)</f>
        <v>66.2690373648178</v>
      </c>
      <c r="AS186" s="29"/>
      <c r="AT186" s="30" t="n">
        <v>5917781</v>
      </c>
      <c r="AU186" s="29"/>
      <c r="AV186" s="30" t="n">
        <v>13057451</v>
      </c>
      <c r="AW186" s="29"/>
      <c r="AX186" s="30"/>
      <c r="AY186" s="29"/>
      <c r="AZ186" s="30" t="n">
        <v>0</v>
      </c>
      <c r="BA186" s="29"/>
      <c r="BB186" s="17" t="n">
        <v>69</v>
      </c>
    </row>
    <row r="187" s="14" customFormat="true" ht="8.25" hidden="false" customHeight="true" outlineLevel="0" collapsed="false">
      <c r="A187" s="17" t="n">
        <v>70</v>
      </c>
      <c r="B187" s="29"/>
      <c r="C187" s="30" t="n">
        <v>28696</v>
      </c>
      <c r="D187" s="13"/>
      <c r="E187" s="17" t="s">
        <v>206</v>
      </c>
      <c r="F187" s="29"/>
      <c r="G187" s="30" t="n">
        <f aca="false">'Exhibit B'!$BO187</f>
        <v>48853301</v>
      </c>
      <c r="H187" s="29"/>
      <c r="I187" s="33" t="n">
        <f aca="false">(G187/$C187)</f>
        <v>1702.44288402565</v>
      </c>
      <c r="J187" s="29"/>
      <c r="K187" s="33" t="n">
        <f aca="false">IF($AE187&lt;&gt;0,(G187/$AE187)*100,0)</f>
        <v>59.620712190544</v>
      </c>
      <c r="L187" s="29"/>
      <c r="M187" s="30" t="n">
        <v>29966104</v>
      </c>
      <c r="N187" s="29"/>
      <c r="O187" s="33" t="n">
        <f aca="false">(M187/$C187)</f>
        <v>1044.26066350711</v>
      </c>
      <c r="P187" s="29"/>
      <c r="Q187" s="33" t="n">
        <f aca="false">IF($AE187&lt;&gt;0,(M187/$AE187)*100,0)</f>
        <v>36.5707214350962</v>
      </c>
      <c r="R187" s="29"/>
      <c r="S187" s="30" t="n">
        <v>3120745</v>
      </c>
      <c r="T187" s="29"/>
      <c r="U187" s="33" t="n">
        <f aca="false">(S187/$C187)</f>
        <v>108.751916643435</v>
      </c>
      <c r="V187" s="29"/>
      <c r="W187" s="33" t="n">
        <f aca="false">IF($AE187&lt;&gt;0,(S187/$AE187)*100,0)</f>
        <v>3.80856637435982</v>
      </c>
      <c r="X187" s="29"/>
      <c r="Y187" s="30" t="n">
        <v>0</v>
      </c>
      <c r="Z187" s="29"/>
      <c r="AA187" s="33" t="n">
        <f aca="false">(Y187/$C187)</f>
        <v>0</v>
      </c>
      <c r="AB187" s="29"/>
      <c r="AC187" s="33" t="n">
        <f aca="false">IF($AE187&lt;&gt;0,(Y187/$AE187)*100,0)</f>
        <v>0</v>
      </c>
      <c r="AD187" s="29"/>
      <c r="AE187" s="30" t="n">
        <f aca="false">(G187+M187+S187+Y187)</f>
        <v>81940150</v>
      </c>
      <c r="AF187" s="35"/>
      <c r="AG187" s="29"/>
      <c r="AH187" s="30" t="n">
        <v>0</v>
      </c>
      <c r="AI187" s="29"/>
      <c r="AJ187" s="30" t="n">
        <v>0</v>
      </c>
      <c r="AK187" s="29"/>
      <c r="AL187" s="30" t="n">
        <f aca="false">(AE187+AH187+AJ187)</f>
        <v>81940150</v>
      </c>
      <c r="AM187" s="29"/>
      <c r="AN187" s="30" t="n">
        <v>69199314</v>
      </c>
      <c r="AO187" s="29"/>
      <c r="AP187" s="33" t="n">
        <f aca="false">(AN187/$C187)</f>
        <v>2411.46201561193</v>
      </c>
      <c r="AQ187" s="29"/>
      <c r="AR187" s="33" t="n">
        <f aca="false">IF($AP$219&lt;&gt;0,(AP187/$AP$219)*100,0)</f>
        <v>72.5963082360219</v>
      </c>
      <c r="AS187" s="29"/>
      <c r="AT187" s="30" t="n">
        <v>0</v>
      </c>
      <c r="AU187" s="29"/>
      <c r="AV187" s="30" t="n">
        <v>0</v>
      </c>
      <c r="AW187" s="29"/>
      <c r="AX187" s="30"/>
      <c r="AY187" s="29"/>
      <c r="AZ187" s="30" t="n">
        <v>2445094</v>
      </c>
      <c r="BA187" s="29"/>
      <c r="BB187" s="17" t="n">
        <v>70</v>
      </c>
    </row>
    <row r="188" s="14" customFormat="true" ht="8.25" hidden="false" customHeight="true" outlineLevel="0" collapsed="false">
      <c r="A188" s="36"/>
      <c r="B188" s="29"/>
      <c r="C188" s="36"/>
      <c r="D188" s="13"/>
      <c r="E188" s="17"/>
      <c r="F188" s="29"/>
      <c r="G188" s="35"/>
      <c r="H188" s="29"/>
      <c r="I188" s="37"/>
      <c r="J188" s="29"/>
      <c r="K188" s="37"/>
      <c r="L188" s="29"/>
      <c r="M188" s="35"/>
      <c r="N188" s="29"/>
      <c r="O188" s="37"/>
      <c r="P188" s="29"/>
      <c r="Q188" s="37"/>
      <c r="R188" s="29"/>
      <c r="S188" s="35"/>
      <c r="T188" s="29"/>
      <c r="U188" s="37"/>
      <c r="V188" s="29"/>
      <c r="W188" s="37"/>
      <c r="X188" s="29"/>
      <c r="Y188" s="35"/>
      <c r="Z188" s="29"/>
      <c r="AA188" s="37"/>
      <c r="AB188" s="29"/>
      <c r="AC188" s="37"/>
      <c r="AD188" s="29"/>
      <c r="AE188" s="35"/>
      <c r="AF188" s="35"/>
      <c r="AG188" s="29"/>
      <c r="AH188" s="35"/>
      <c r="AI188" s="29"/>
      <c r="AJ188" s="35"/>
      <c r="AK188" s="29"/>
      <c r="AL188" s="35"/>
      <c r="AM188" s="29"/>
      <c r="AN188" s="35"/>
      <c r="AO188" s="29"/>
      <c r="AP188" s="37"/>
      <c r="AQ188" s="29"/>
      <c r="AR188" s="37"/>
      <c r="AS188" s="29"/>
      <c r="AT188" s="29"/>
      <c r="AU188" s="29"/>
      <c r="AV188" s="29"/>
      <c r="AW188" s="29"/>
      <c r="AX188" s="29"/>
      <c r="AY188" s="29"/>
      <c r="AZ188" s="29"/>
      <c r="BA188" s="29"/>
      <c r="BB188" s="36"/>
    </row>
    <row r="189" s="14" customFormat="true" ht="8.25" hidden="false" customHeight="true" outlineLevel="0" collapsed="false">
      <c r="A189" s="17" t="n">
        <v>71</v>
      </c>
      <c r="B189" s="29"/>
      <c r="C189" s="30" t="n">
        <v>23593</v>
      </c>
      <c r="D189" s="13" t="s">
        <v>96</v>
      </c>
      <c r="E189" s="17" t="s">
        <v>207</v>
      </c>
      <c r="F189" s="29"/>
      <c r="G189" s="30" t="n">
        <f aca="false">'Exhibit B'!$BO189</f>
        <v>22995340</v>
      </c>
      <c r="H189" s="29"/>
      <c r="I189" s="33" t="n">
        <f aca="false">(G189/$C189)</f>
        <v>974.667909973297</v>
      </c>
      <c r="J189" s="29"/>
      <c r="K189" s="33" t="n">
        <f aca="false">IF($AE189&lt;&gt;0,(G189/$AE189)*100,0)</f>
        <v>46.4477903550443</v>
      </c>
      <c r="L189" s="29"/>
      <c r="M189" s="30" t="n">
        <v>22335509</v>
      </c>
      <c r="N189" s="29"/>
      <c r="O189" s="33" t="n">
        <f aca="false">(M189/$C189)</f>
        <v>946.700673928708</v>
      </c>
      <c r="P189" s="29"/>
      <c r="Q189" s="33" t="n">
        <f aca="false">IF($AE189&lt;&gt;0,(M189/$AE189)*100,0)</f>
        <v>45.1150119765659</v>
      </c>
      <c r="R189" s="29"/>
      <c r="S189" s="30" t="n">
        <v>4157256</v>
      </c>
      <c r="T189" s="29"/>
      <c r="U189" s="33" t="n">
        <f aca="false">(S189/$C189)</f>
        <v>176.207180095791</v>
      </c>
      <c r="V189" s="29"/>
      <c r="W189" s="33" t="n">
        <f aca="false">IF($AE189&lt;&gt;0,(S189/$AE189)*100,0)</f>
        <v>8.39715155941378</v>
      </c>
      <c r="X189" s="29"/>
      <c r="Y189" s="30" t="n">
        <v>19826</v>
      </c>
      <c r="Z189" s="29"/>
      <c r="AA189" s="33" t="n">
        <f aca="false">(Y189/$C189)</f>
        <v>0.840333997372102</v>
      </c>
      <c r="AB189" s="29"/>
      <c r="AC189" s="33" t="n">
        <f aca="false">IF($AE189&lt;&gt;0,(Y189/$AE189)*100,0)</f>
        <v>0.0400461089759538</v>
      </c>
      <c r="AD189" s="29"/>
      <c r="AE189" s="30" t="n">
        <f aca="false">(G189+M189+S189+Y189)</f>
        <v>49507931</v>
      </c>
      <c r="AF189" s="35"/>
      <c r="AG189" s="29"/>
      <c r="AH189" s="30" t="n">
        <v>75</v>
      </c>
      <c r="AI189" s="29"/>
      <c r="AJ189" s="30" t="n">
        <v>0</v>
      </c>
      <c r="AK189" s="29"/>
      <c r="AL189" s="30" t="n">
        <f aca="false">(AE189+AH189+AJ189)</f>
        <v>49508006</v>
      </c>
      <c r="AM189" s="29"/>
      <c r="AN189" s="30" t="n">
        <v>45225887</v>
      </c>
      <c r="AO189" s="29"/>
      <c r="AP189" s="33" t="n">
        <f aca="false">(AN189/$C189)</f>
        <v>1916.91972195143</v>
      </c>
      <c r="AQ189" s="29"/>
      <c r="AR189" s="33" t="n">
        <f aca="false">IF($AP$219&lt;&gt;0,(AP189/$AP$219)*100,0)</f>
        <v>57.7082674732414</v>
      </c>
      <c r="AS189" s="29"/>
      <c r="AT189" s="30" t="n">
        <v>142819</v>
      </c>
      <c r="AU189" s="29"/>
      <c r="AV189" s="30" t="n">
        <v>1476577</v>
      </c>
      <c r="AW189" s="29"/>
      <c r="AX189" s="30"/>
      <c r="AY189" s="29"/>
      <c r="AZ189" s="30" t="n">
        <v>0</v>
      </c>
      <c r="BA189" s="29"/>
      <c r="BB189" s="17" t="n">
        <v>71</v>
      </c>
    </row>
    <row r="190" s="14" customFormat="true" ht="8.25" hidden="false" customHeight="true" outlineLevel="0" collapsed="false">
      <c r="A190" s="17" t="n">
        <v>72</v>
      </c>
      <c r="B190" s="29"/>
      <c r="C190" s="30" t="n">
        <v>36656</v>
      </c>
      <c r="D190" s="13" t="s">
        <v>96</v>
      </c>
      <c r="E190" s="17" t="s">
        <v>208</v>
      </c>
      <c r="F190" s="29"/>
      <c r="G190" s="30" t="n">
        <f aca="false">'Exhibit B'!$BO190</f>
        <v>48194249</v>
      </c>
      <c r="H190" s="29"/>
      <c r="I190" s="33" t="n">
        <f aca="false">(G190/$C190)</f>
        <v>1314.77108795286</v>
      </c>
      <c r="J190" s="29"/>
      <c r="K190" s="33" t="n">
        <f aca="false">IF($AE190&lt;&gt;0,(G190/$AE190)*100,0)</f>
        <v>43.3312468616499</v>
      </c>
      <c r="L190" s="29"/>
      <c r="M190" s="30" t="n">
        <v>50990821</v>
      </c>
      <c r="N190" s="29"/>
      <c r="O190" s="33" t="n">
        <f aca="false">(M190/$C190)</f>
        <v>1391.06342754256</v>
      </c>
      <c r="P190" s="29"/>
      <c r="Q190" s="33" t="n">
        <f aca="false">IF($AE190&lt;&gt;0,(M190/$AE190)*100,0)</f>
        <v>45.8456330013401</v>
      </c>
      <c r="R190" s="29"/>
      <c r="S190" s="30" t="n">
        <v>5632450</v>
      </c>
      <c r="T190" s="29"/>
      <c r="U190" s="33" t="n">
        <f aca="false">(S190/$C190)</f>
        <v>153.656972937582</v>
      </c>
      <c r="V190" s="29"/>
      <c r="W190" s="33" t="n">
        <f aca="false">IF($AE190&lt;&gt;0,(S190/$AE190)*100,0)</f>
        <v>5.06411213889649</v>
      </c>
      <c r="X190" s="29"/>
      <c r="Y190" s="30" t="n">
        <v>6405333</v>
      </c>
      <c r="Z190" s="29"/>
      <c r="AA190" s="33" t="n">
        <f aca="false">(Y190/$C190)</f>
        <v>174.74173395897</v>
      </c>
      <c r="AB190" s="29"/>
      <c r="AC190" s="33" t="n">
        <f aca="false">IF($AE190&lt;&gt;0,(Y190/$AE190)*100,0)</f>
        <v>5.75900799811348</v>
      </c>
      <c r="AD190" s="29"/>
      <c r="AE190" s="30" t="n">
        <f aca="false">(G190+M190+S190+Y190)</f>
        <v>111222853</v>
      </c>
      <c r="AF190" s="35"/>
      <c r="AG190" s="29"/>
      <c r="AH190" s="30" t="n">
        <v>0</v>
      </c>
      <c r="AI190" s="29"/>
      <c r="AJ190" s="30" t="n">
        <v>0</v>
      </c>
      <c r="AK190" s="29"/>
      <c r="AL190" s="30" t="n">
        <f aca="false">(AE190+AH190+AJ190)</f>
        <v>111222853</v>
      </c>
      <c r="AM190" s="29"/>
      <c r="AN190" s="30" t="n">
        <v>96195675</v>
      </c>
      <c r="AO190" s="29"/>
      <c r="AP190" s="33" t="n">
        <f aca="false">(AN190/$C190)</f>
        <v>2624.28183653426</v>
      </c>
      <c r="AQ190" s="29"/>
      <c r="AR190" s="33" t="n">
        <f aca="false">IF($AP$219&lt;&gt;0,(AP190/$AP$219)*100,0)</f>
        <v>79.0031822478823</v>
      </c>
      <c r="AS190" s="29"/>
      <c r="AT190" s="30" t="n">
        <v>786393</v>
      </c>
      <c r="AU190" s="29"/>
      <c r="AV190" s="30" t="n">
        <v>7798364</v>
      </c>
      <c r="AW190" s="29"/>
      <c r="AX190" s="30"/>
      <c r="AY190" s="29"/>
      <c r="AZ190" s="30" t="n">
        <v>149805</v>
      </c>
      <c r="BA190" s="29"/>
      <c r="BB190" s="17" t="n">
        <v>72</v>
      </c>
    </row>
    <row r="191" s="14" customFormat="true" ht="8.25" hidden="false" customHeight="true" outlineLevel="0" collapsed="false">
      <c r="A191" s="17" t="n">
        <v>73</v>
      </c>
      <c r="B191" s="29"/>
      <c r="C191" s="30" t="n">
        <v>448050</v>
      </c>
      <c r="D191" s="13" t="s">
        <v>96</v>
      </c>
      <c r="E191" s="17" t="s">
        <v>209</v>
      </c>
      <c r="F191" s="29"/>
      <c r="G191" s="30" t="n">
        <f aca="false">'Exhibit B'!$BO191</f>
        <v>1066941000</v>
      </c>
      <c r="H191" s="29"/>
      <c r="I191" s="33" t="n">
        <f aca="false">(G191/$C191)</f>
        <v>2381.2989621694</v>
      </c>
      <c r="J191" s="29"/>
      <c r="K191" s="33" t="n">
        <f aca="false">IF($AE191&lt;&gt;0,(G191/$AE191)*100,0)</f>
        <v>59.0733879326382</v>
      </c>
      <c r="L191" s="29"/>
      <c r="M191" s="30" t="n">
        <v>626192000</v>
      </c>
      <c r="N191" s="29"/>
      <c r="O191" s="33" t="n">
        <f aca="false">(M191/$C191)</f>
        <v>1397.59401852472</v>
      </c>
      <c r="P191" s="29"/>
      <c r="Q191" s="33" t="n">
        <f aca="false">IF($AE191&lt;&gt;0,(M191/$AE191)*100,0)</f>
        <v>34.6704109564771</v>
      </c>
      <c r="R191" s="29"/>
      <c r="S191" s="30" t="n">
        <v>78003000</v>
      </c>
      <c r="T191" s="29"/>
      <c r="U191" s="33" t="n">
        <f aca="false">(S191/$C191)</f>
        <v>174.094409106127</v>
      </c>
      <c r="V191" s="29"/>
      <c r="W191" s="33" t="n">
        <f aca="false">IF($AE191&lt;&gt;0,(S191/$AE191)*100,0)</f>
        <v>4.31879689590107</v>
      </c>
      <c r="X191" s="29"/>
      <c r="Y191" s="30" t="n">
        <v>34992000</v>
      </c>
      <c r="Z191" s="29"/>
      <c r="AA191" s="33" t="n">
        <f aca="false">(Y191/$C191)</f>
        <v>78.0984265148979</v>
      </c>
      <c r="AB191" s="29"/>
      <c r="AC191" s="33" t="n">
        <f aca="false">IF($AE191&lt;&gt;0,(Y191/$AE191)*100,0)</f>
        <v>1.93740421498366</v>
      </c>
      <c r="AD191" s="29"/>
      <c r="AE191" s="30" t="n">
        <f aca="false">(G191+M191+S191+Y191)</f>
        <v>1806128000</v>
      </c>
      <c r="AF191" s="35"/>
      <c r="AG191" s="29"/>
      <c r="AH191" s="30" t="n">
        <v>783000</v>
      </c>
      <c r="AI191" s="29"/>
      <c r="AJ191" s="30" t="n">
        <v>12783000</v>
      </c>
      <c r="AK191" s="29"/>
      <c r="AL191" s="30" t="n">
        <f aca="false">(AE191+AH191+AJ191)</f>
        <v>1819694000</v>
      </c>
      <c r="AM191" s="29"/>
      <c r="AN191" s="30" t="n">
        <v>1600897000</v>
      </c>
      <c r="AO191" s="29"/>
      <c r="AP191" s="33" t="n">
        <f aca="false">(AN191/$C191)</f>
        <v>3573.03202767548</v>
      </c>
      <c r="AQ191" s="29"/>
      <c r="AR191" s="33" t="n">
        <f aca="false">IF($AP$219&lt;&gt;0,(AP191/$AP$219)*100,0)</f>
        <v>107.565009417113</v>
      </c>
      <c r="AS191" s="29"/>
      <c r="AT191" s="30" t="n">
        <v>90986000</v>
      </c>
      <c r="AU191" s="29"/>
      <c r="AV191" s="30" t="n">
        <v>135323000</v>
      </c>
      <c r="AW191" s="29"/>
      <c r="AX191" s="30"/>
      <c r="AY191" s="29"/>
      <c r="AZ191" s="30" t="n">
        <v>0</v>
      </c>
      <c r="BA191" s="29"/>
      <c r="BB191" s="17" t="n">
        <v>73</v>
      </c>
    </row>
    <row r="192" s="14" customFormat="true" ht="8.25" hidden="false" customHeight="true" outlineLevel="0" collapsed="false">
      <c r="A192" s="17" t="n">
        <v>74</v>
      </c>
      <c r="B192" s="29"/>
      <c r="C192" s="30" t="n">
        <v>34577</v>
      </c>
      <c r="D192" s="13" t="s">
        <v>96</v>
      </c>
      <c r="E192" s="17" t="s">
        <v>210</v>
      </c>
      <c r="F192" s="29"/>
      <c r="G192" s="30" t="n">
        <f aca="false">'Exhibit B'!$BO192</f>
        <v>54139834</v>
      </c>
      <c r="H192" s="29"/>
      <c r="I192" s="33" t="n">
        <f aca="false">(G192/$C192)</f>
        <v>1565.77592040952</v>
      </c>
      <c r="J192" s="29"/>
      <c r="K192" s="33" t="n">
        <f aca="false">IF($AE192&lt;&gt;0,(G192/$AE192)*100,0)</f>
        <v>50.1934353757075</v>
      </c>
      <c r="L192" s="29"/>
      <c r="M192" s="30" t="n">
        <v>44975590</v>
      </c>
      <c r="N192" s="29"/>
      <c r="O192" s="33" t="n">
        <f aca="false">(M192/$C192)</f>
        <v>1300.73719524539</v>
      </c>
      <c r="P192" s="29"/>
      <c r="Q192" s="33" t="n">
        <f aca="false">IF($AE192&lt;&gt;0,(M192/$AE192)*100,0)</f>
        <v>41.6971978552671</v>
      </c>
      <c r="R192" s="29"/>
      <c r="S192" s="30" t="n">
        <v>8651796</v>
      </c>
      <c r="T192" s="29"/>
      <c r="U192" s="33" t="n">
        <f aca="false">(S192/$C192)</f>
        <v>250.218237556757</v>
      </c>
      <c r="V192" s="29"/>
      <c r="W192" s="33" t="n">
        <f aca="false">IF($AE192&lt;&gt;0,(S192/$AE192)*100,0)</f>
        <v>8.02114323826342</v>
      </c>
      <c r="X192" s="29"/>
      <c r="Y192" s="30" t="n">
        <v>95160</v>
      </c>
      <c r="Z192" s="29"/>
      <c r="AA192" s="33" t="n">
        <f aca="false">(Y192/$C192)</f>
        <v>2.75211846024814</v>
      </c>
      <c r="AB192" s="29"/>
      <c r="AC192" s="33" t="n">
        <f aca="false">IF($AE192&lt;&gt;0,(Y192/$AE192)*100,0)</f>
        <v>0.0882235307620692</v>
      </c>
      <c r="AD192" s="29"/>
      <c r="AE192" s="30" t="n">
        <f aca="false">(G192+M192+S192+Y192)</f>
        <v>107862380</v>
      </c>
      <c r="AF192" s="35"/>
      <c r="AG192" s="29"/>
      <c r="AH192" s="30" t="n">
        <v>0</v>
      </c>
      <c r="AI192" s="29"/>
      <c r="AJ192" s="30" t="n">
        <v>346395</v>
      </c>
      <c r="AK192" s="29"/>
      <c r="AL192" s="30" t="n">
        <f aca="false">(AE192+AH192+AJ192)</f>
        <v>108208775</v>
      </c>
      <c r="AM192" s="29"/>
      <c r="AN192" s="30" t="n">
        <v>98759221</v>
      </c>
      <c r="AO192" s="29"/>
      <c r="AP192" s="33" t="n">
        <f aca="false">(AN192/$C192)</f>
        <v>2856.21138328947</v>
      </c>
      <c r="AQ192" s="29"/>
      <c r="AR192" s="33" t="n">
        <f aca="false">IF($AP$219&lt;&gt;0,(AP192/$AP$219)*100,0)</f>
        <v>85.9853485670184</v>
      </c>
      <c r="AS192" s="29"/>
      <c r="AT192" s="30" t="n">
        <v>2169027</v>
      </c>
      <c r="AU192" s="29"/>
      <c r="AV192" s="30" t="n">
        <v>3253181</v>
      </c>
      <c r="AW192" s="29"/>
      <c r="AX192" s="30"/>
      <c r="AY192" s="29"/>
      <c r="AZ192" s="30" t="n">
        <v>127393</v>
      </c>
      <c r="BA192" s="29"/>
      <c r="BB192" s="17" t="n">
        <v>74</v>
      </c>
    </row>
    <row r="193" s="14" customFormat="true" ht="8.25" hidden="false" customHeight="true" outlineLevel="0" collapsed="false">
      <c r="A193" s="17" t="n">
        <v>75</v>
      </c>
      <c r="B193" s="29"/>
      <c r="C193" s="30" t="n">
        <v>7308</v>
      </c>
      <c r="D193" s="13" t="s">
        <v>96</v>
      </c>
      <c r="E193" s="17" t="s">
        <v>211</v>
      </c>
      <c r="F193" s="29"/>
      <c r="G193" s="30" t="n">
        <f aca="false">'Exhibit B'!$BO193</f>
        <v>16828564</v>
      </c>
      <c r="H193" s="29"/>
      <c r="I193" s="33" t="n">
        <f aca="false">(G193/$C193)</f>
        <v>2302.75916803503</v>
      </c>
      <c r="J193" s="29"/>
      <c r="K193" s="33" t="n">
        <f aca="false">IF($AE193&lt;&gt;0,(G193/$AE193)*100,0)</f>
        <v>65.6642832881064</v>
      </c>
      <c r="L193" s="29"/>
      <c r="M193" s="30" t="n">
        <v>7049395</v>
      </c>
      <c r="N193" s="29"/>
      <c r="O193" s="33" t="n">
        <f aca="false">(M193/$C193)</f>
        <v>964.613437328955</v>
      </c>
      <c r="P193" s="29"/>
      <c r="Q193" s="33" t="n">
        <f aca="false">IF($AE193&lt;&gt;0,(M193/$AE193)*100,0)</f>
        <v>27.5064153001861</v>
      </c>
      <c r="R193" s="29"/>
      <c r="S193" s="30" t="n">
        <v>1664942</v>
      </c>
      <c r="T193" s="29"/>
      <c r="U193" s="33" t="n">
        <f aca="false">(S193/$C193)</f>
        <v>227.824575807334</v>
      </c>
      <c r="V193" s="29"/>
      <c r="W193" s="33" t="n">
        <f aca="false">IF($AE193&lt;&gt;0,(S193/$AE193)*100,0)</f>
        <v>6.4965271633555</v>
      </c>
      <c r="X193" s="29"/>
      <c r="Y193" s="30" t="n">
        <v>85284</v>
      </c>
      <c r="Z193" s="29"/>
      <c r="AA193" s="33" t="n">
        <f aca="false">(Y193/$C193)</f>
        <v>11.6699507389163</v>
      </c>
      <c r="AB193" s="29"/>
      <c r="AC193" s="33" t="n">
        <f aca="false">IF($AE193&lt;&gt;0,(Y193/$AE193)*100,0)</f>
        <v>0.332774248351961</v>
      </c>
      <c r="AD193" s="29"/>
      <c r="AE193" s="30" t="n">
        <f aca="false">(G193+M193+S193+Y193)</f>
        <v>25628185</v>
      </c>
      <c r="AF193" s="35"/>
      <c r="AG193" s="29"/>
      <c r="AH193" s="30" t="n">
        <v>0</v>
      </c>
      <c r="AI193" s="29"/>
      <c r="AJ193" s="30" t="n">
        <v>0</v>
      </c>
      <c r="AK193" s="29"/>
      <c r="AL193" s="30" t="n">
        <f aca="false">(AE193+AH193+AJ193)</f>
        <v>25628185</v>
      </c>
      <c r="AM193" s="29"/>
      <c r="AN193" s="30" t="n">
        <v>24021401</v>
      </c>
      <c r="AO193" s="29"/>
      <c r="AP193" s="33" t="n">
        <f aca="false">(AN193/$C193)</f>
        <v>3287.00068418172</v>
      </c>
      <c r="AQ193" s="29"/>
      <c r="AR193" s="33" t="n">
        <f aca="false">IF($AP$219&lt;&gt;0,(AP193/$AP$219)*100,0)</f>
        <v>98.9541254624812</v>
      </c>
      <c r="AS193" s="29"/>
      <c r="AT193" s="30" t="n">
        <v>5954</v>
      </c>
      <c r="AU193" s="29"/>
      <c r="AV193" s="30" t="n">
        <v>664336</v>
      </c>
      <c r="AW193" s="29"/>
      <c r="AX193" s="30"/>
      <c r="AY193" s="29"/>
      <c r="AZ193" s="30" t="n">
        <v>0</v>
      </c>
      <c r="BA193" s="29"/>
      <c r="BB193" s="17" t="n">
        <v>75</v>
      </c>
    </row>
    <row r="194" s="14" customFormat="true" ht="8.25" hidden="false" customHeight="true" outlineLevel="0" collapsed="false">
      <c r="A194" s="36"/>
      <c r="B194" s="29"/>
      <c r="C194" s="36"/>
      <c r="D194" s="13"/>
      <c r="E194" s="17"/>
      <c r="F194" s="29"/>
      <c r="G194" s="35"/>
      <c r="H194" s="29"/>
      <c r="I194" s="37"/>
      <c r="J194" s="29"/>
      <c r="K194" s="37"/>
      <c r="L194" s="29"/>
      <c r="M194" s="29"/>
      <c r="N194" s="29"/>
      <c r="O194" s="37"/>
      <c r="P194" s="29"/>
      <c r="Q194" s="37"/>
      <c r="R194" s="29"/>
      <c r="S194" s="35"/>
      <c r="T194" s="29"/>
      <c r="U194" s="37"/>
      <c r="V194" s="29"/>
      <c r="W194" s="37"/>
      <c r="X194" s="29"/>
      <c r="Y194" s="29"/>
      <c r="Z194" s="29"/>
      <c r="AA194" s="37"/>
      <c r="AB194" s="29"/>
      <c r="AC194" s="37"/>
      <c r="AD194" s="29"/>
      <c r="AE194" s="35"/>
      <c r="AF194" s="35"/>
      <c r="AG194" s="29"/>
      <c r="AH194" s="35"/>
      <c r="AI194" s="29"/>
      <c r="AJ194" s="35"/>
      <c r="AK194" s="29"/>
      <c r="AL194" s="35"/>
      <c r="AM194" s="29"/>
      <c r="AN194" s="35"/>
      <c r="AO194" s="29"/>
      <c r="AP194" s="37"/>
      <c r="AQ194" s="29"/>
      <c r="AR194" s="37"/>
      <c r="AS194" s="29"/>
      <c r="AT194" s="29"/>
      <c r="AU194" s="29"/>
      <c r="AV194" s="29"/>
      <c r="AW194" s="29"/>
      <c r="AX194" s="29"/>
      <c r="AY194" s="29"/>
      <c r="AZ194" s="29"/>
      <c r="BA194" s="29"/>
      <c r="BB194" s="36"/>
    </row>
    <row r="195" s="14" customFormat="true" ht="8.25" hidden="false" customHeight="true" outlineLevel="0" collapsed="false">
      <c r="A195" s="17" t="n">
        <v>76</v>
      </c>
      <c r="B195" s="29"/>
      <c r="C195" s="30" t="n">
        <v>9029</v>
      </c>
      <c r="D195" s="13"/>
      <c r="E195" s="17" t="s">
        <v>125</v>
      </c>
      <c r="F195" s="29"/>
      <c r="G195" s="30" t="n">
        <f aca="false">'Exhibit B'!$BO195</f>
        <v>12497392</v>
      </c>
      <c r="H195" s="29"/>
      <c r="I195" s="33" t="n">
        <f aca="false">(G195/$C195)</f>
        <v>1384.13910732085</v>
      </c>
      <c r="J195" s="29"/>
      <c r="K195" s="33" t="n">
        <f aca="false">IF($AE195&lt;&gt;0,(G195/$AE195)*100,0)</f>
        <v>43.4135417099445</v>
      </c>
      <c r="L195" s="29"/>
      <c r="M195" s="30" t="n">
        <v>12216135</v>
      </c>
      <c r="N195" s="29"/>
      <c r="O195" s="33" t="n">
        <f aca="false">(M195/$C195)</f>
        <v>1352.98870306789</v>
      </c>
      <c r="P195" s="29"/>
      <c r="Q195" s="33" t="n">
        <f aca="false">IF($AE195&lt;&gt;0,(M195/$AE195)*100,0)</f>
        <v>42.436508861754</v>
      </c>
      <c r="R195" s="29"/>
      <c r="S195" s="30" t="n">
        <v>4073325</v>
      </c>
      <c r="T195" s="29"/>
      <c r="U195" s="33" t="n">
        <f aca="false">(S195/$C195)</f>
        <v>451.137999778492</v>
      </c>
      <c r="V195" s="29"/>
      <c r="W195" s="33" t="n">
        <f aca="false">IF($AE195&lt;&gt;0,(S195/$AE195)*100,0)</f>
        <v>14.1499494283015</v>
      </c>
      <c r="X195" s="29"/>
      <c r="Y195" s="30" t="n">
        <v>0</v>
      </c>
      <c r="Z195" s="29"/>
      <c r="AA195" s="33" t="n">
        <f aca="false">(Y195/$C195)</f>
        <v>0</v>
      </c>
      <c r="AB195" s="29"/>
      <c r="AC195" s="33" t="n">
        <f aca="false">IF($AE195&lt;&gt;0,(Y195/$AE195)*100,0)</f>
        <v>0</v>
      </c>
      <c r="AD195" s="29"/>
      <c r="AE195" s="30" t="n">
        <f aca="false">(G195+M195+S195+Y195)</f>
        <v>28786852</v>
      </c>
      <c r="AF195" s="35"/>
      <c r="AG195" s="29"/>
      <c r="AH195" s="30" t="n">
        <v>175901</v>
      </c>
      <c r="AI195" s="29"/>
      <c r="AJ195" s="30" t="n">
        <v>0</v>
      </c>
      <c r="AK195" s="29"/>
      <c r="AL195" s="30" t="n">
        <f aca="false">(AE195+AH195+AJ195)</f>
        <v>28962753</v>
      </c>
      <c r="AM195" s="29"/>
      <c r="AN195" s="30" t="n">
        <v>27177812</v>
      </c>
      <c r="AO195" s="29"/>
      <c r="AP195" s="33" t="n">
        <f aca="false">(AN195/$C195)</f>
        <v>3010.05781371137</v>
      </c>
      <c r="AQ195" s="29"/>
      <c r="AR195" s="33" t="n">
        <f aca="false">IF($AP$219&lt;&gt;0,(AP195/$AP$219)*100,0)</f>
        <v>90.616847139923</v>
      </c>
      <c r="AS195" s="29"/>
      <c r="AT195" s="30" t="n">
        <v>0</v>
      </c>
      <c r="AU195" s="29"/>
      <c r="AV195" s="30" t="n">
        <v>0</v>
      </c>
      <c r="AW195" s="29"/>
      <c r="AX195" s="30"/>
      <c r="AY195" s="29"/>
      <c r="AZ195" s="30" t="n">
        <v>0</v>
      </c>
      <c r="BA195" s="29"/>
      <c r="BB195" s="17" t="n">
        <v>76</v>
      </c>
    </row>
    <row r="196" s="14" customFormat="true" ht="8.25" hidden="false" customHeight="true" outlineLevel="0" collapsed="false">
      <c r="A196" s="17" t="n">
        <v>77</v>
      </c>
      <c r="B196" s="29"/>
      <c r="C196" s="30" t="n">
        <v>93924</v>
      </c>
      <c r="D196" s="13"/>
      <c r="E196" s="17" t="s">
        <v>126</v>
      </c>
      <c r="F196" s="29"/>
      <c r="G196" s="30" t="n">
        <f aca="false">'Exhibit B'!$BO196</f>
        <v>172135657</v>
      </c>
      <c r="H196" s="29"/>
      <c r="I196" s="33" t="n">
        <f aca="false">(G196/$C196)</f>
        <v>1832.71216089604</v>
      </c>
      <c r="J196" s="29"/>
      <c r="K196" s="33" t="n">
        <f aca="false">IF($AE196&lt;&gt;0,(G196/$AE196)*100,0)</f>
        <v>57.4814103354063</v>
      </c>
      <c r="L196" s="29"/>
      <c r="M196" s="30" t="n">
        <v>112587519</v>
      </c>
      <c r="N196" s="29"/>
      <c r="O196" s="33" t="n">
        <f aca="false">(M196/$C196)</f>
        <v>1198.70873259231</v>
      </c>
      <c r="P196" s="29"/>
      <c r="Q196" s="33" t="n">
        <f aca="false">IF($AE196&lt;&gt;0,(M196/$AE196)*100,0)</f>
        <v>37.5964485863865</v>
      </c>
      <c r="R196" s="29"/>
      <c r="S196" s="30" t="n">
        <v>14661055</v>
      </c>
      <c r="T196" s="29"/>
      <c r="U196" s="33" t="n">
        <f aca="false">(S196/$C196)</f>
        <v>156.094874579447</v>
      </c>
      <c r="V196" s="29"/>
      <c r="W196" s="33" t="n">
        <f aca="false">IF($AE196&lt;&gt;0,(S196/$AE196)*100,0)</f>
        <v>4.89577890538368</v>
      </c>
      <c r="X196" s="29"/>
      <c r="Y196" s="30" t="n">
        <v>78945</v>
      </c>
      <c r="Z196" s="29"/>
      <c r="AA196" s="33" t="n">
        <f aca="false">(Y196/$C196)</f>
        <v>0.840519994889485</v>
      </c>
      <c r="AB196" s="29"/>
      <c r="AC196" s="33" t="n">
        <f aca="false">IF($AE196&lt;&gt;0,(Y196/$AE196)*100,0)</f>
        <v>0.0263621728235461</v>
      </c>
      <c r="AD196" s="29"/>
      <c r="AE196" s="30" t="n">
        <f aca="false">(G196+M196+S196+Y196)</f>
        <v>299463176</v>
      </c>
      <c r="AF196" s="35"/>
      <c r="AG196" s="29"/>
      <c r="AH196" s="30" t="n">
        <v>190381</v>
      </c>
      <c r="AI196" s="29"/>
      <c r="AJ196" s="30" t="n">
        <v>658710</v>
      </c>
      <c r="AK196" s="29"/>
      <c r="AL196" s="30" t="n">
        <f aca="false">(AE196+AH196+AJ196)</f>
        <v>300312267</v>
      </c>
      <c r="AM196" s="29"/>
      <c r="AN196" s="30" t="n">
        <v>275026593</v>
      </c>
      <c r="AO196" s="29"/>
      <c r="AP196" s="33" t="n">
        <f aca="false">(AN196/$C196)</f>
        <v>2928.18228567778</v>
      </c>
      <c r="AQ196" s="29"/>
      <c r="AR196" s="33" t="n">
        <f aca="false">IF($AP$219&lt;&gt;0,(AP196/$AP$219)*100,0)</f>
        <v>88.1520100279831</v>
      </c>
      <c r="AS196" s="29"/>
      <c r="AT196" s="30" t="n">
        <v>12534885</v>
      </c>
      <c r="AU196" s="29"/>
      <c r="AV196" s="30" t="n">
        <v>19458946</v>
      </c>
      <c r="AW196" s="29"/>
      <c r="AX196" s="30"/>
      <c r="AY196" s="29"/>
      <c r="AZ196" s="30" t="n">
        <v>0</v>
      </c>
      <c r="BA196" s="29"/>
      <c r="BB196" s="17" t="n">
        <v>77</v>
      </c>
    </row>
    <row r="197" s="14" customFormat="true" ht="8.25" hidden="false" customHeight="true" outlineLevel="0" collapsed="false">
      <c r="A197" s="17" t="n">
        <v>78</v>
      </c>
      <c r="B197" s="29"/>
      <c r="C197" s="30" t="n">
        <v>22241</v>
      </c>
      <c r="D197" s="13" t="s">
        <v>96</v>
      </c>
      <c r="E197" s="17" t="s">
        <v>212</v>
      </c>
      <c r="F197" s="29"/>
      <c r="G197" s="30" t="n">
        <f aca="false">'Exhibit B'!$BO197</f>
        <v>45123278</v>
      </c>
      <c r="H197" s="29"/>
      <c r="I197" s="33" t="n">
        <f aca="false">(G197/$C197)</f>
        <v>2028.83314599164</v>
      </c>
      <c r="J197" s="29"/>
      <c r="K197" s="33" t="n">
        <f aca="false">IF($AE197&lt;&gt;0,(G197/$AE197)*100,0)</f>
        <v>60.3754076716476</v>
      </c>
      <c r="L197" s="29"/>
      <c r="M197" s="30" t="n">
        <v>25309833</v>
      </c>
      <c r="N197" s="29"/>
      <c r="O197" s="33" t="n">
        <f aca="false">(M197/$C197)</f>
        <v>1137.98089114698</v>
      </c>
      <c r="P197" s="29"/>
      <c r="Q197" s="33" t="n">
        <f aca="false">IF($AE197&lt;&gt;0,(M197/$AE197)*100,0)</f>
        <v>33.8648155277265</v>
      </c>
      <c r="R197" s="29"/>
      <c r="S197" s="30" t="n">
        <v>4070411</v>
      </c>
      <c r="T197" s="29"/>
      <c r="U197" s="33" t="n">
        <f aca="false">(S197/$C197)</f>
        <v>183.013848298188</v>
      </c>
      <c r="V197" s="29"/>
      <c r="W197" s="33" t="n">
        <f aca="false">IF($AE197&lt;&gt;0,(S197/$AE197)*100,0)</f>
        <v>5.44625156701068</v>
      </c>
      <c r="X197" s="29"/>
      <c r="Y197" s="30" t="n">
        <v>234322</v>
      </c>
      <c r="Z197" s="29"/>
      <c r="AA197" s="33" t="n">
        <f aca="false">(Y197/$C197)</f>
        <v>10.5355874286228</v>
      </c>
      <c r="AB197" s="29"/>
      <c r="AC197" s="33" t="n">
        <f aca="false">IF($AE197&lt;&gt;0,(Y197/$AE197)*100,0)</f>
        <v>0.313525233615248</v>
      </c>
      <c r="AD197" s="29"/>
      <c r="AE197" s="30" t="n">
        <f aca="false">(G197+M197+S197+Y197)</f>
        <v>74737844</v>
      </c>
      <c r="AF197" s="35"/>
      <c r="AG197" s="29"/>
      <c r="AH197" s="30" t="n">
        <v>0</v>
      </c>
      <c r="AI197" s="29"/>
      <c r="AJ197" s="30" t="n">
        <v>892169</v>
      </c>
      <c r="AK197" s="29"/>
      <c r="AL197" s="30" t="n">
        <f aca="false">(AE197+AH197+AJ197)</f>
        <v>75630013</v>
      </c>
      <c r="AM197" s="29"/>
      <c r="AN197" s="30" t="n">
        <v>67024009</v>
      </c>
      <c r="AO197" s="29"/>
      <c r="AP197" s="33" t="n">
        <f aca="false">(AN197/$C197)</f>
        <v>3013.53396879637</v>
      </c>
      <c r="AQ197" s="29"/>
      <c r="AR197" s="33" t="n">
        <f aca="false">IF($AP$219&lt;&gt;0,(AP197/$AP$219)*100,0)</f>
        <v>90.7214956993415</v>
      </c>
      <c r="AS197" s="29"/>
      <c r="AT197" s="30" t="n">
        <v>61675</v>
      </c>
      <c r="AU197" s="29"/>
      <c r="AV197" s="30" t="n">
        <v>4874754</v>
      </c>
      <c r="AW197" s="29"/>
      <c r="AX197" s="30"/>
      <c r="AY197" s="29"/>
      <c r="AZ197" s="30" t="n">
        <v>110292</v>
      </c>
      <c r="BA197" s="29"/>
      <c r="BB197" s="17" t="n">
        <v>78</v>
      </c>
    </row>
    <row r="198" s="14" customFormat="true" ht="8.25" hidden="false" customHeight="true" outlineLevel="0" collapsed="false">
      <c r="A198" s="17" t="n">
        <v>79</v>
      </c>
      <c r="B198" s="29"/>
      <c r="C198" s="30" t="n">
        <v>79735</v>
      </c>
      <c r="D198" s="13"/>
      <c r="E198" s="17" t="s">
        <v>213</v>
      </c>
      <c r="F198" s="29"/>
      <c r="G198" s="30" t="n">
        <f aca="false">'Exhibit B'!$BO198</f>
        <v>119006275</v>
      </c>
      <c r="H198" s="29"/>
      <c r="I198" s="33" t="n">
        <f aca="false">(G198/$C198)</f>
        <v>1492.52241800966</v>
      </c>
      <c r="J198" s="29"/>
      <c r="K198" s="33" t="n">
        <f aca="false">IF($AE198&lt;&gt;0,(G198/$AE198)*100,0)</f>
        <v>53.0099287929338</v>
      </c>
      <c r="L198" s="29"/>
      <c r="M198" s="30" t="n">
        <v>89934853</v>
      </c>
      <c r="N198" s="29"/>
      <c r="O198" s="33" t="n">
        <f aca="false">(M198/$C198)</f>
        <v>1127.92190380636</v>
      </c>
      <c r="P198" s="29"/>
      <c r="Q198" s="33" t="n">
        <f aca="false">IF($AE198&lt;&gt;0,(M198/$AE198)*100,0)</f>
        <v>40.0604098694205</v>
      </c>
      <c r="R198" s="29"/>
      <c r="S198" s="30" t="n">
        <v>13333909</v>
      </c>
      <c r="T198" s="29"/>
      <c r="U198" s="33" t="n">
        <f aca="false">(S198/$C198)</f>
        <v>167.227804602747</v>
      </c>
      <c r="V198" s="29"/>
      <c r="W198" s="33" t="n">
        <f aca="false">IF($AE198&lt;&gt;0,(S198/$AE198)*100,0)</f>
        <v>5.93943106463469</v>
      </c>
      <c r="X198" s="29"/>
      <c r="Y198" s="30" t="n">
        <v>2223048</v>
      </c>
      <c r="Z198" s="29"/>
      <c r="AA198" s="33" t="n">
        <f aca="false">(Y198/$C198)</f>
        <v>27.8804540038879</v>
      </c>
      <c r="AB198" s="29"/>
      <c r="AC198" s="33" t="n">
        <f aca="false">IF($AE198&lt;&gt;0,(Y198/$AE198)*100,0)</f>
        <v>0.990230273011015</v>
      </c>
      <c r="AD198" s="29"/>
      <c r="AE198" s="30" t="n">
        <f aca="false">(G198+M198+S198+Y198)</f>
        <v>224498085</v>
      </c>
      <c r="AF198" s="35"/>
      <c r="AG198" s="29"/>
      <c r="AH198" s="30" t="n">
        <v>0</v>
      </c>
      <c r="AI198" s="29"/>
      <c r="AJ198" s="30" t="n">
        <v>0</v>
      </c>
      <c r="AK198" s="29"/>
      <c r="AL198" s="30" t="n">
        <f aca="false">(AE198+AH198+AJ198)</f>
        <v>224498085</v>
      </c>
      <c r="AM198" s="29"/>
      <c r="AN198" s="30" t="n">
        <v>215802888</v>
      </c>
      <c r="AO198" s="29"/>
      <c r="AP198" s="33" t="n">
        <f aca="false">(AN198/$C198)</f>
        <v>2706.5013858406</v>
      </c>
      <c r="AQ198" s="29"/>
      <c r="AR198" s="33" t="n">
        <f aca="false">IF($AP$219&lt;&gt;0,(AP198/$AP$219)*100,0)</f>
        <v>81.478376012423</v>
      </c>
      <c r="AS198" s="29"/>
      <c r="AT198" s="30" t="n">
        <v>5490262</v>
      </c>
      <c r="AU198" s="29"/>
      <c r="AV198" s="30" t="n">
        <v>11368026</v>
      </c>
      <c r="AW198" s="29"/>
      <c r="AX198" s="30"/>
      <c r="AY198" s="29"/>
      <c r="AZ198" s="30" t="n">
        <v>0</v>
      </c>
      <c r="BA198" s="29"/>
      <c r="BB198" s="17" t="n">
        <v>79</v>
      </c>
    </row>
    <row r="199" s="14" customFormat="true" ht="8.25" hidden="false" customHeight="true" outlineLevel="0" collapsed="false">
      <c r="A199" s="17" t="n">
        <v>80</v>
      </c>
      <c r="B199" s="29"/>
      <c r="C199" s="30" t="n">
        <v>27697</v>
      </c>
      <c r="D199" s="13" t="s">
        <v>96</v>
      </c>
      <c r="E199" s="17" t="s">
        <v>214</v>
      </c>
      <c r="F199" s="29"/>
      <c r="G199" s="30" t="n">
        <f aca="false">'Exhibit B'!$BO199</f>
        <v>28914605</v>
      </c>
      <c r="H199" s="29"/>
      <c r="I199" s="33" t="n">
        <f aca="false">(G199/$C199)</f>
        <v>1043.9616203921</v>
      </c>
      <c r="J199" s="29"/>
      <c r="K199" s="33" t="n">
        <f aca="false">IF($AE199&lt;&gt;0,(G199/$AE199)*100,0)</f>
        <v>36.0368291329819</v>
      </c>
      <c r="L199" s="29"/>
      <c r="M199" s="30" t="n">
        <v>40500353</v>
      </c>
      <c r="N199" s="29"/>
      <c r="O199" s="33" t="n">
        <f aca="false">(M199/$C199)</f>
        <v>1462.26497454598</v>
      </c>
      <c r="P199" s="29"/>
      <c r="Q199" s="33" t="n">
        <f aca="false">IF($AE199&lt;&gt;0,(M199/$AE199)*100,0)</f>
        <v>50.4763700173823</v>
      </c>
      <c r="R199" s="29"/>
      <c r="S199" s="30" t="n">
        <v>10817912</v>
      </c>
      <c r="T199" s="29"/>
      <c r="U199" s="33" t="n">
        <f aca="false">(S199/$C199)</f>
        <v>390.580640502582</v>
      </c>
      <c r="V199" s="29"/>
      <c r="W199" s="33" t="n">
        <f aca="false">IF($AE199&lt;&gt;0,(S199/$AE199)*100,0)</f>
        <v>13.4825720883835</v>
      </c>
      <c r="X199" s="29"/>
      <c r="Y199" s="30" t="n">
        <v>3393</v>
      </c>
      <c r="Z199" s="29"/>
      <c r="AA199" s="33" t="n">
        <f aca="false">(Y199/$C199)</f>
        <v>0.122504242336715</v>
      </c>
      <c r="AB199" s="29"/>
      <c r="AC199" s="33" t="n">
        <f aca="false">IF($AE199&lt;&gt;0,(Y199/$AE199)*100,0)</f>
        <v>0.00422876125225324</v>
      </c>
      <c r="AD199" s="29"/>
      <c r="AE199" s="30" t="n">
        <f aca="false">(G199+M199+S199+Y199)</f>
        <v>80236263</v>
      </c>
      <c r="AF199" s="35"/>
      <c r="AG199" s="29"/>
      <c r="AH199" s="30" t="n">
        <v>0</v>
      </c>
      <c r="AI199" s="29"/>
      <c r="AJ199" s="30" t="n">
        <v>0</v>
      </c>
      <c r="AK199" s="29"/>
      <c r="AL199" s="30" t="n">
        <f aca="false">(AE199+AH199+AJ199)</f>
        <v>80236263</v>
      </c>
      <c r="AM199" s="29"/>
      <c r="AN199" s="30" t="n">
        <v>75718624</v>
      </c>
      <c r="AO199" s="29"/>
      <c r="AP199" s="33" t="n">
        <f aca="false">(AN199/$C199)</f>
        <v>2733.82041376322</v>
      </c>
      <c r="AQ199" s="29"/>
      <c r="AR199" s="33" t="n">
        <f aca="false">IF($AP$219&lt;&gt;0,(AP199/$AP$219)*100,0)</f>
        <v>82.3008067863434</v>
      </c>
      <c r="AS199" s="29"/>
      <c r="AT199" s="30" t="n">
        <v>393636</v>
      </c>
      <c r="AU199" s="29"/>
      <c r="AV199" s="30" t="n">
        <v>1758185</v>
      </c>
      <c r="AW199" s="29"/>
      <c r="AX199" s="30"/>
      <c r="AY199" s="29"/>
      <c r="AZ199" s="30" t="n">
        <v>248772</v>
      </c>
      <c r="BA199" s="29"/>
      <c r="BB199" s="17" t="n">
        <v>80</v>
      </c>
    </row>
    <row r="200" s="14" customFormat="true" ht="8.25" hidden="false" customHeight="true" outlineLevel="0" collapsed="false">
      <c r="A200" s="36"/>
      <c r="B200" s="29"/>
      <c r="C200" s="36"/>
      <c r="D200" s="13"/>
      <c r="E200" s="17"/>
      <c r="F200" s="29"/>
      <c r="G200" s="29"/>
      <c r="H200" s="29"/>
      <c r="I200" s="37"/>
      <c r="J200" s="29"/>
      <c r="K200" s="37"/>
      <c r="L200" s="29"/>
      <c r="M200" s="35"/>
      <c r="N200" s="29"/>
      <c r="O200" s="37"/>
      <c r="P200" s="29"/>
      <c r="Q200" s="37"/>
      <c r="R200" s="29"/>
      <c r="S200" s="29"/>
      <c r="T200" s="29"/>
      <c r="U200" s="37"/>
      <c r="V200" s="29"/>
      <c r="W200" s="37"/>
      <c r="X200" s="29"/>
      <c r="Y200" s="35"/>
      <c r="Z200" s="29"/>
      <c r="AA200" s="37"/>
      <c r="AB200" s="29"/>
      <c r="AC200" s="37"/>
      <c r="AD200" s="29"/>
      <c r="AE200" s="29"/>
      <c r="AF200" s="35"/>
      <c r="AG200" s="29"/>
      <c r="AH200" s="29"/>
      <c r="AI200" s="29"/>
      <c r="AJ200" s="29"/>
      <c r="AK200" s="29"/>
      <c r="AL200" s="29"/>
      <c r="AM200" s="29"/>
      <c r="AN200" s="29"/>
      <c r="AO200" s="29"/>
      <c r="AP200" s="37"/>
      <c r="AQ200" s="29"/>
      <c r="AR200" s="37"/>
      <c r="AS200" s="29"/>
      <c r="AT200" s="29"/>
      <c r="AU200" s="29"/>
      <c r="AV200" s="29"/>
      <c r="AW200" s="29"/>
      <c r="AX200" s="29"/>
      <c r="AY200" s="29"/>
      <c r="AZ200" s="29"/>
      <c r="BA200" s="29"/>
      <c r="BB200" s="36"/>
    </row>
    <row r="201" s="14" customFormat="true" ht="8.25" hidden="false" customHeight="true" outlineLevel="0" collapsed="false">
      <c r="A201" s="17" t="n">
        <v>81</v>
      </c>
      <c r="B201" s="29"/>
      <c r="C201" s="30" t="n">
        <v>22733</v>
      </c>
      <c r="D201" s="13" t="s">
        <v>96</v>
      </c>
      <c r="E201" s="17" t="s">
        <v>215</v>
      </c>
      <c r="F201" s="29"/>
      <c r="G201" s="30" t="n">
        <f aca="false">'Exhibit B'!$BO201</f>
        <v>22095058</v>
      </c>
      <c r="H201" s="29"/>
      <c r="I201" s="33" t="n">
        <f aca="false">(G201/$C201)</f>
        <v>971.937623718823</v>
      </c>
      <c r="J201" s="29"/>
      <c r="K201" s="33" t="n">
        <f aca="false">IF($AE201&lt;&gt;0,(G201/$AE201)*100,0)</f>
        <v>33.9484582170326</v>
      </c>
      <c r="L201" s="29"/>
      <c r="M201" s="30" t="n">
        <v>35389050</v>
      </c>
      <c r="N201" s="29"/>
      <c r="O201" s="33" t="n">
        <f aca="false">(M201/$C201)</f>
        <v>1556.72590507192</v>
      </c>
      <c r="P201" s="29"/>
      <c r="Q201" s="33" t="n">
        <f aca="false">IF($AE201&lt;&gt;0,(M201/$AE201)*100,0)</f>
        <v>54.3743168841411</v>
      </c>
      <c r="R201" s="29"/>
      <c r="S201" s="30" t="n">
        <v>6173671</v>
      </c>
      <c r="T201" s="29"/>
      <c r="U201" s="33" t="n">
        <f aca="false">(S201/$C201)</f>
        <v>271.573087581929</v>
      </c>
      <c r="V201" s="29"/>
      <c r="W201" s="33" t="n">
        <f aca="false">IF($AE201&lt;&gt;0,(S201/$AE201)*100,0)</f>
        <v>9.48567829010477</v>
      </c>
      <c r="X201" s="29"/>
      <c r="Y201" s="30" t="n">
        <v>1426349</v>
      </c>
      <c r="Z201" s="29"/>
      <c r="AA201" s="33" t="n">
        <f aca="false">(Y201/$C201)</f>
        <v>62.7435446267541</v>
      </c>
      <c r="AB201" s="29"/>
      <c r="AC201" s="33" t="n">
        <f aca="false">IF($AE201&lt;&gt;0,(Y201/$AE201)*100,0)</f>
        <v>2.19154660872156</v>
      </c>
      <c r="AD201" s="29"/>
      <c r="AE201" s="30" t="n">
        <f aca="false">(G201+M201+S201+Y201)</f>
        <v>65084128</v>
      </c>
      <c r="AF201" s="35"/>
      <c r="AG201" s="29"/>
      <c r="AH201" s="30" t="n">
        <v>3178224</v>
      </c>
      <c r="AI201" s="29"/>
      <c r="AJ201" s="30" t="n">
        <v>2454469</v>
      </c>
      <c r="AK201" s="29"/>
      <c r="AL201" s="30" t="n">
        <f aca="false">(AE201+AH201+AJ201)</f>
        <v>70716821</v>
      </c>
      <c r="AM201" s="29"/>
      <c r="AN201" s="30" t="n">
        <v>68300325</v>
      </c>
      <c r="AO201" s="29"/>
      <c r="AP201" s="33" t="n">
        <f aca="false">(AN201/$C201)</f>
        <v>3004.45717679145</v>
      </c>
      <c r="AQ201" s="29"/>
      <c r="AR201" s="33" t="n">
        <f aca="false">IF($AP$219&lt;&gt;0,(AP201/$AP$219)*100,0)</f>
        <v>90.4482417206692</v>
      </c>
      <c r="AS201" s="29"/>
      <c r="AT201" s="30" t="n">
        <v>814156</v>
      </c>
      <c r="AU201" s="29"/>
      <c r="AV201" s="30" t="n">
        <v>1909087</v>
      </c>
      <c r="AW201" s="29"/>
      <c r="AX201" s="30"/>
      <c r="AY201" s="29"/>
      <c r="AZ201" s="30" t="n">
        <v>0</v>
      </c>
      <c r="BA201" s="29"/>
      <c r="BB201" s="17" t="n">
        <v>81</v>
      </c>
    </row>
    <row r="202" s="14" customFormat="true" ht="8.25" hidden="false" customHeight="true" outlineLevel="0" collapsed="false">
      <c r="A202" s="17" t="n">
        <v>82</v>
      </c>
      <c r="B202" s="29"/>
      <c r="C202" s="30" t="n">
        <v>41938</v>
      </c>
      <c r="D202" s="13" t="s">
        <v>96</v>
      </c>
      <c r="E202" s="17" t="s">
        <v>216</v>
      </c>
      <c r="F202" s="29"/>
      <c r="G202" s="30" t="n">
        <f aca="false">'Exhibit B'!$BO202</f>
        <v>58705324</v>
      </c>
      <c r="H202" s="29"/>
      <c r="I202" s="33" t="n">
        <f aca="false">(G202/$C202)</f>
        <v>1399.81219896037</v>
      </c>
      <c r="J202" s="29"/>
      <c r="K202" s="33" t="n">
        <f aca="false">IF($AE202&lt;&gt;0,(G202/$AE202)*100,0)</f>
        <v>49.9654729040153</v>
      </c>
      <c r="L202" s="29"/>
      <c r="M202" s="30" t="n">
        <v>49040606</v>
      </c>
      <c r="N202" s="29"/>
      <c r="O202" s="33" t="n">
        <f aca="false">(M202/$C202)</f>
        <v>1169.35967380419</v>
      </c>
      <c r="P202" s="29"/>
      <c r="Q202" s="33" t="n">
        <f aca="false">IF($AE202&lt;&gt;0,(M202/$AE202)*100,0)</f>
        <v>41.7396055984546</v>
      </c>
      <c r="R202" s="29"/>
      <c r="S202" s="30" t="n">
        <v>6651922</v>
      </c>
      <c r="T202" s="29"/>
      <c r="U202" s="33" t="n">
        <f aca="false">(S202/$C202)</f>
        <v>158.6132385903</v>
      </c>
      <c r="V202" s="29"/>
      <c r="W202" s="33" t="n">
        <f aca="false">IF($AE202&lt;&gt;0,(S202/$AE202)*100,0)</f>
        <v>5.66160623609919</v>
      </c>
      <c r="X202" s="29"/>
      <c r="Y202" s="30" t="n">
        <v>3093929</v>
      </c>
      <c r="Z202" s="29"/>
      <c r="AA202" s="33" t="n">
        <f aca="false">(Y202/$C202)</f>
        <v>73.7738804902475</v>
      </c>
      <c r="AB202" s="29"/>
      <c r="AC202" s="33" t="n">
        <f aca="false">IF($AE202&lt;&gt;0,(Y202/$AE202)*100,0)</f>
        <v>2.63331526143092</v>
      </c>
      <c r="AD202" s="29"/>
      <c r="AE202" s="30" t="n">
        <f aca="false">(G202+M202+S202+Y202)</f>
        <v>117491781</v>
      </c>
      <c r="AF202" s="35"/>
      <c r="AG202" s="29"/>
      <c r="AH202" s="30" t="n">
        <v>330260</v>
      </c>
      <c r="AI202" s="29"/>
      <c r="AJ202" s="30" t="n">
        <v>0</v>
      </c>
      <c r="AK202" s="29"/>
      <c r="AL202" s="30" t="n">
        <f aca="false">(AE202+AH202+AJ202)</f>
        <v>117822041</v>
      </c>
      <c r="AM202" s="29"/>
      <c r="AN202" s="30" t="n">
        <v>108359686</v>
      </c>
      <c r="AO202" s="29"/>
      <c r="AP202" s="33" t="n">
        <f aca="false">(AN202/$C202)</f>
        <v>2583.80671467404</v>
      </c>
      <c r="AQ202" s="29"/>
      <c r="AR202" s="33" t="n">
        <f aca="false">IF($AP$219&lt;&gt;0,(AP202/$AP$219)*100,0)</f>
        <v>77.7846913890455</v>
      </c>
      <c r="AS202" s="29"/>
      <c r="AT202" s="30" t="n">
        <v>129021</v>
      </c>
      <c r="AU202" s="29"/>
      <c r="AV202" s="30" t="n">
        <v>5741795</v>
      </c>
      <c r="AW202" s="29"/>
      <c r="AX202" s="30"/>
      <c r="AY202" s="29"/>
      <c r="AZ202" s="30" t="n">
        <v>0</v>
      </c>
      <c r="BA202" s="29"/>
      <c r="BB202" s="17" t="n">
        <v>82</v>
      </c>
    </row>
    <row r="203" s="14" customFormat="true" ht="8.25" hidden="false" customHeight="true" outlineLevel="0" collapsed="false">
      <c r="A203" s="17" t="n">
        <v>83</v>
      </c>
      <c r="B203" s="29"/>
      <c r="C203" s="30" t="n">
        <v>31052</v>
      </c>
      <c r="D203" s="13" t="s">
        <v>96</v>
      </c>
      <c r="E203" s="17" t="s">
        <v>217</v>
      </c>
      <c r="F203" s="29"/>
      <c r="G203" s="30" t="n">
        <f aca="false">'Exhibit B'!$BO203</f>
        <v>36334858</v>
      </c>
      <c r="H203" s="29"/>
      <c r="I203" s="33" t="n">
        <f aca="false">(G203/$C203)</f>
        <v>1170.12939585212</v>
      </c>
      <c r="J203" s="29"/>
      <c r="K203" s="33" t="n">
        <f aca="false">IF($AE203&lt;&gt;0,(G203/$AE203)*100,0)</f>
        <v>40.2285753738643</v>
      </c>
      <c r="L203" s="29"/>
      <c r="M203" s="30" t="n">
        <v>45670171</v>
      </c>
      <c r="N203" s="29"/>
      <c r="O203" s="33" t="n">
        <f aca="false">(M203/$C203)</f>
        <v>1470.76423418781</v>
      </c>
      <c r="P203" s="29"/>
      <c r="Q203" s="33" t="n">
        <f aca="false">IF($AE203&lt;&gt;0,(M203/$AE203)*100,0)</f>
        <v>50.5642795249336</v>
      </c>
      <c r="R203" s="29"/>
      <c r="S203" s="30" t="n">
        <v>8196792</v>
      </c>
      <c r="T203" s="29"/>
      <c r="U203" s="33" t="n">
        <f aca="false">(S203/$C203)</f>
        <v>263.969857014041</v>
      </c>
      <c r="V203" s="29"/>
      <c r="W203" s="33" t="n">
        <f aca="false">IF($AE203&lt;&gt;0,(S203/$AE203)*100,0)</f>
        <v>9.07517692227909</v>
      </c>
      <c r="X203" s="29"/>
      <c r="Y203" s="30" t="n">
        <v>119195</v>
      </c>
      <c r="Z203" s="29"/>
      <c r="AA203" s="33" t="n">
        <f aca="false">(Y203/$C203)</f>
        <v>3.83856112327708</v>
      </c>
      <c r="AB203" s="29"/>
      <c r="AC203" s="33" t="n">
        <f aca="false">IF($AE203&lt;&gt;0,(Y203/$AE203)*100,0)</f>
        <v>0.131968178923054</v>
      </c>
      <c r="AD203" s="29"/>
      <c r="AE203" s="30" t="n">
        <f aca="false">(G203+M203+S203+Y203)</f>
        <v>90321016</v>
      </c>
      <c r="AF203" s="35"/>
      <c r="AG203" s="29"/>
      <c r="AH203" s="30" t="n">
        <v>2300000</v>
      </c>
      <c r="AI203" s="29"/>
      <c r="AJ203" s="30" t="n">
        <v>686805</v>
      </c>
      <c r="AK203" s="29"/>
      <c r="AL203" s="30" t="n">
        <f aca="false">(AE203+AH203+AJ203)</f>
        <v>93307821</v>
      </c>
      <c r="AM203" s="29"/>
      <c r="AN203" s="30" t="n">
        <v>84112058</v>
      </c>
      <c r="AO203" s="29"/>
      <c r="AP203" s="33" t="n">
        <f aca="false">(AN203/$C203)</f>
        <v>2708.74848640989</v>
      </c>
      <c r="AQ203" s="29"/>
      <c r="AR203" s="33" t="n">
        <f aca="false">IF($AP$219&lt;&gt;0,(AP203/$AP$219)*100,0)</f>
        <v>81.546024270828</v>
      </c>
      <c r="AS203" s="29"/>
      <c r="AT203" s="30" t="n">
        <v>5857294</v>
      </c>
      <c r="AU203" s="29"/>
      <c r="AV203" s="30" t="n">
        <v>2680635</v>
      </c>
      <c r="AW203" s="29"/>
      <c r="AX203" s="30"/>
      <c r="AY203" s="29"/>
      <c r="AZ203" s="30" t="n">
        <v>235429</v>
      </c>
      <c r="BA203" s="29"/>
      <c r="BB203" s="17" t="n">
        <v>83</v>
      </c>
    </row>
    <row r="204" s="14" customFormat="true" ht="8.25" hidden="false" customHeight="true" outlineLevel="0" collapsed="false">
      <c r="A204" s="17" t="n">
        <v>84</v>
      </c>
      <c r="B204" s="29"/>
      <c r="C204" s="30" t="n">
        <v>18242</v>
      </c>
      <c r="D204" s="13"/>
      <c r="E204" s="17" t="s">
        <v>218</v>
      </c>
      <c r="F204" s="29"/>
      <c r="G204" s="30" t="n">
        <f aca="false">'Exhibit B'!$BO204</f>
        <v>30777505</v>
      </c>
      <c r="H204" s="29"/>
      <c r="I204" s="33" t="n">
        <f aca="false">(G204/$C204)</f>
        <v>1687.17821510799</v>
      </c>
      <c r="J204" s="29"/>
      <c r="K204" s="33" t="n">
        <f aca="false">IF($AE204&lt;&gt;0,(G204/$AE204)*100,0)</f>
        <v>49.0661733463822</v>
      </c>
      <c r="L204" s="29"/>
      <c r="M204" s="30" t="n">
        <v>27981109</v>
      </c>
      <c r="N204" s="29"/>
      <c r="O204" s="33" t="n">
        <f aca="false">(M204/$C204)</f>
        <v>1533.88383949128</v>
      </c>
      <c r="P204" s="29"/>
      <c r="Q204" s="33" t="n">
        <f aca="false">IF($AE204&lt;&gt;0,(M204/$AE204)*100,0)</f>
        <v>44.6080975250597</v>
      </c>
      <c r="R204" s="29"/>
      <c r="S204" s="30" t="n">
        <v>3967910</v>
      </c>
      <c r="T204" s="29"/>
      <c r="U204" s="33" t="n">
        <f aca="false">(S204/$C204)</f>
        <v>217.515075101414</v>
      </c>
      <c r="V204" s="29"/>
      <c r="W204" s="33" t="n">
        <f aca="false">IF($AE204&lt;&gt;0,(S204/$AE204)*100,0)</f>
        <v>6.32572912855812</v>
      </c>
      <c r="X204" s="29"/>
      <c r="Y204" s="30" t="n">
        <v>0</v>
      </c>
      <c r="Z204" s="29"/>
      <c r="AA204" s="33" t="n">
        <f aca="false">(Y204/$C204)</f>
        <v>0</v>
      </c>
      <c r="AB204" s="29"/>
      <c r="AC204" s="33" t="n">
        <f aca="false">IF($AE204&lt;&gt;0,(Y204/$AE204)*100,0)</f>
        <v>0</v>
      </c>
      <c r="AD204" s="29"/>
      <c r="AE204" s="30" t="n">
        <f aca="false">(G204+M204+S204+Y204)</f>
        <v>62726524</v>
      </c>
      <c r="AF204" s="35"/>
      <c r="AG204" s="29"/>
      <c r="AH204" s="30" t="n">
        <v>422901</v>
      </c>
      <c r="AI204" s="29"/>
      <c r="AJ204" s="30" t="n">
        <v>0</v>
      </c>
      <c r="AK204" s="29"/>
      <c r="AL204" s="30" t="n">
        <f aca="false">(AE204+AH204+AJ204)</f>
        <v>63149425</v>
      </c>
      <c r="AM204" s="29"/>
      <c r="AN204" s="30" t="n">
        <v>56692365</v>
      </c>
      <c r="AO204" s="29"/>
      <c r="AP204" s="33" t="n">
        <f aca="false">(AN204/$C204)</f>
        <v>3107.7932792457</v>
      </c>
      <c r="AQ204" s="29"/>
      <c r="AR204" s="33" t="n">
        <f aca="false">IF($AP$219&lt;&gt;0,(AP204/$AP$219)*100,0)</f>
        <v>93.5591426998721</v>
      </c>
      <c r="AS204" s="29"/>
      <c r="AT204" s="30" t="n">
        <v>1900708</v>
      </c>
      <c r="AU204" s="29"/>
      <c r="AV204" s="30" t="n">
        <v>2923301</v>
      </c>
      <c r="AW204" s="29"/>
      <c r="AX204" s="30"/>
      <c r="AY204" s="29"/>
      <c r="AZ204" s="30" t="n">
        <v>2955069</v>
      </c>
      <c r="BA204" s="29"/>
      <c r="BB204" s="17" t="n">
        <v>84</v>
      </c>
    </row>
    <row r="205" s="14" customFormat="true" ht="8.25" hidden="false" customHeight="true" outlineLevel="0" collapsed="false">
      <c r="A205" s="17" t="n">
        <v>85</v>
      </c>
      <c r="B205" s="29"/>
      <c r="C205" s="30" t="n">
        <v>129668</v>
      </c>
      <c r="D205" s="13" t="s">
        <v>96</v>
      </c>
      <c r="E205" s="17" t="s">
        <v>219</v>
      </c>
      <c r="F205" s="29"/>
      <c r="G205" s="30" t="n">
        <f aca="false">'Exhibit B'!$BO205</f>
        <v>243281311</v>
      </c>
      <c r="H205" s="29"/>
      <c r="I205" s="33" t="n">
        <f aca="false">(G205/$C205)</f>
        <v>1876.1861908875</v>
      </c>
      <c r="J205" s="29"/>
      <c r="K205" s="33" t="n">
        <f aca="false">IF($AE205&lt;&gt;0,(G205/$AE205)*100,0)</f>
        <v>55.4170186656101</v>
      </c>
      <c r="L205" s="29"/>
      <c r="M205" s="30" t="n">
        <v>174459417</v>
      </c>
      <c r="N205" s="29"/>
      <c r="O205" s="33" t="n">
        <f aca="false">(M205/$C205)</f>
        <v>1345.43154054971</v>
      </c>
      <c r="P205" s="29"/>
      <c r="Q205" s="33" t="n">
        <f aca="false">IF($AE205&lt;&gt;0,(M205/$AE205)*100,0)</f>
        <v>39.7400882482109</v>
      </c>
      <c r="R205" s="29"/>
      <c r="S205" s="30" t="n">
        <v>19680827</v>
      </c>
      <c r="T205" s="29"/>
      <c r="U205" s="33" t="n">
        <f aca="false">(S205/$C205)</f>
        <v>151.778596106981</v>
      </c>
      <c r="V205" s="29"/>
      <c r="W205" s="33" t="n">
        <f aca="false">IF($AE205&lt;&gt;0,(S205/$AE205)*100,0)</f>
        <v>4.48309306099408</v>
      </c>
      <c r="X205" s="29"/>
      <c r="Y205" s="30" t="n">
        <v>1579526</v>
      </c>
      <c r="Z205" s="29"/>
      <c r="AA205" s="33" t="n">
        <f aca="false">(Y205/$C205)</f>
        <v>12.1813091896227</v>
      </c>
      <c r="AB205" s="29"/>
      <c r="AC205" s="33" t="n">
        <f aca="false">IF($AE205&lt;&gt;0,(Y205/$AE205)*100,0)</f>
        <v>0.359800025184904</v>
      </c>
      <c r="AD205" s="29"/>
      <c r="AE205" s="30" t="n">
        <f aca="false">(G205+M205+S205+Y205)</f>
        <v>439001081</v>
      </c>
      <c r="AF205" s="35"/>
      <c r="AG205" s="29"/>
      <c r="AH205" s="30" t="n">
        <v>0</v>
      </c>
      <c r="AI205" s="29"/>
      <c r="AJ205" s="30" t="n">
        <v>0</v>
      </c>
      <c r="AK205" s="29"/>
      <c r="AL205" s="30" t="n">
        <f aca="false">(AE205+AH205+AJ205)</f>
        <v>439001081</v>
      </c>
      <c r="AM205" s="29"/>
      <c r="AN205" s="30" t="n">
        <v>385922216</v>
      </c>
      <c r="AO205" s="29"/>
      <c r="AP205" s="33" t="n">
        <f aca="false">(AN205/$C205)</f>
        <v>2976.23327266558</v>
      </c>
      <c r="AQ205" s="29"/>
      <c r="AR205" s="33" t="n">
        <f aca="false">IF($AP$219&lt;&gt;0,(AP205/$AP$219)*100,0)</f>
        <v>89.5985699322351</v>
      </c>
      <c r="AS205" s="29"/>
      <c r="AT205" s="30" t="n">
        <v>13167220</v>
      </c>
      <c r="AU205" s="29"/>
      <c r="AV205" s="30" t="n">
        <v>39634283</v>
      </c>
      <c r="AW205" s="29"/>
      <c r="AX205" s="30"/>
      <c r="AY205" s="29"/>
      <c r="AZ205" s="30" t="n">
        <v>137365</v>
      </c>
      <c r="BA205" s="29"/>
      <c r="BB205" s="17" t="n">
        <v>85</v>
      </c>
    </row>
    <row r="206" s="14" customFormat="true" ht="8.25" hidden="false" customHeight="true" outlineLevel="0" collapsed="false">
      <c r="A206" s="29"/>
      <c r="B206" s="29"/>
      <c r="C206" s="29"/>
      <c r="D206" s="13"/>
      <c r="E206" s="17"/>
      <c r="F206" s="29"/>
      <c r="G206" s="29"/>
      <c r="H206" s="29"/>
      <c r="I206" s="45"/>
      <c r="J206" s="29"/>
      <c r="K206" s="29"/>
      <c r="L206" s="29"/>
      <c r="M206" s="29"/>
      <c r="N206" s="29"/>
      <c r="O206" s="45"/>
      <c r="P206" s="29"/>
      <c r="Q206" s="29"/>
      <c r="R206" s="29"/>
      <c r="S206" s="29"/>
      <c r="T206" s="29"/>
      <c r="U206" s="45"/>
      <c r="V206" s="29"/>
      <c r="W206" s="29"/>
      <c r="X206" s="29"/>
      <c r="Y206" s="29"/>
      <c r="Z206" s="29"/>
      <c r="AA206" s="45"/>
      <c r="AB206" s="29"/>
      <c r="AC206" s="29"/>
      <c r="AD206" s="29"/>
      <c r="AE206" s="29"/>
      <c r="AF206" s="35"/>
      <c r="AG206" s="29"/>
      <c r="AH206" s="29"/>
      <c r="AI206" s="29"/>
      <c r="AJ206" s="29"/>
      <c r="AK206" s="29"/>
      <c r="AL206" s="29"/>
      <c r="AM206" s="29"/>
      <c r="AN206" s="29"/>
      <c r="AO206" s="29"/>
      <c r="AP206" s="45"/>
      <c r="AQ206" s="29"/>
      <c r="AR206" s="29"/>
      <c r="AS206" s="29"/>
      <c r="AT206" s="29"/>
      <c r="AU206" s="29"/>
      <c r="AV206" s="29"/>
      <c r="AW206" s="29"/>
      <c r="AX206" s="29"/>
      <c r="AY206" s="29"/>
      <c r="AZ206" s="29"/>
      <c r="BA206" s="29"/>
      <c r="BB206" s="29"/>
    </row>
    <row r="207" s="14" customFormat="true" ht="8.25" hidden="false" customHeight="true" outlineLevel="0" collapsed="false">
      <c r="A207" s="17" t="n">
        <v>86</v>
      </c>
      <c r="B207" s="29"/>
      <c r="C207" s="30" t="n">
        <v>141915</v>
      </c>
      <c r="D207" s="13" t="s">
        <v>96</v>
      </c>
      <c r="E207" s="17" t="s">
        <v>220</v>
      </c>
      <c r="F207" s="29"/>
      <c r="G207" s="30" t="n">
        <f aca="false">'Exhibit B'!$BO207</f>
        <v>286490477</v>
      </c>
      <c r="H207" s="29"/>
      <c r="I207" s="33" t="n">
        <f aca="false">(G207/$C207)</f>
        <v>2018.74697530212</v>
      </c>
      <c r="J207" s="29"/>
      <c r="K207" s="33" t="n">
        <f aca="false">IF($AE207&lt;&gt;0,(G207/$AE207)*100,0)</f>
        <v>57.3621138135004</v>
      </c>
      <c r="L207" s="29"/>
      <c r="M207" s="30" t="n">
        <v>189838020</v>
      </c>
      <c r="N207" s="29"/>
      <c r="O207" s="33" t="n">
        <f aca="false">(M207/$C207)</f>
        <v>1337.68819363704</v>
      </c>
      <c r="P207" s="29"/>
      <c r="Q207" s="33" t="n">
        <f aca="false">IF($AE207&lt;&gt;0,(M207/$AE207)*100,0)</f>
        <v>38.0100247079751</v>
      </c>
      <c r="R207" s="29"/>
      <c r="S207" s="30" t="n">
        <v>16745743</v>
      </c>
      <c r="T207" s="29"/>
      <c r="U207" s="33" t="n">
        <f aca="false">(S207/$C207)</f>
        <v>117.998400450974</v>
      </c>
      <c r="V207" s="29"/>
      <c r="W207" s="33" t="n">
        <f aca="false">IF($AE207&lt;&gt;0,(S207/$AE207)*100,0)</f>
        <v>3.35289055998056</v>
      </c>
      <c r="X207" s="29"/>
      <c r="Y207" s="30" t="n">
        <v>6367740</v>
      </c>
      <c r="Z207" s="29"/>
      <c r="AA207" s="33" t="n">
        <f aca="false">(Y207/$C207)</f>
        <v>44.8700982982771</v>
      </c>
      <c r="AB207" s="29"/>
      <c r="AC207" s="33" t="n">
        <f aca="false">IF($AE207&lt;&gt;0,(Y207/$AE207)*100,0)</f>
        <v>1.27497091854393</v>
      </c>
      <c r="AD207" s="29"/>
      <c r="AE207" s="30" t="n">
        <f aca="false">(G207+M207+S207+Y207)</f>
        <v>499441980</v>
      </c>
      <c r="AF207" s="35"/>
      <c r="AG207" s="29"/>
      <c r="AH207" s="30" t="n">
        <v>0</v>
      </c>
      <c r="AI207" s="29"/>
      <c r="AJ207" s="30" t="n">
        <v>0</v>
      </c>
      <c r="AK207" s="29"/>
      <c r="AL207" s="30" t="n">
        <f aca="false">(AE207+AH207+AJ207)</f>
        <v>499441980</v>
      </c>
      <c r="AM207" s="29"/>
      <c r="AN207" s="30" t="n">
        <v>419043639</v>
      </c>
      <c r="AO207" s="29"/>
      <c r="AP207" s="33" t="n">
        <f aca="false">(AN207/$C207)</f>
        <v>2952.77905084029</v>
      </c>
      <c r="AQ207" s="29"/>
      <c r="AR207" s="33" t="n">
        <f aca="false">IF($AP$219&lt;&gt;0,(AP207/$AP$219)*100,0)</f>
        <v>88.8924879346581</v>
      </c>
      <c r="AS207" s="29"/>
      <c r="AT207" s="30" t="n">
        <v>7553866</v>
      </c>
      <c r="AU207" s="29"/>
      <c r="AV207" s="30" t="n">
        <v>0</v>
      </c>
      <c r="AW207" s="29"/>
      <c r="AX207" s="30"/>
      <c r="AY207" s="29"/>
      <c r="AZ207" s="30" t="n">
        <v>0</v>
      </c>
      <c r="BA207" s="29"/>
      <c r="BB207" s="17" t="n">
        <v>86</v>
      </c>
    </row>
    <row r="208" s="14" customFormat="true" ht="8.25" hidden="false" customHeight="true" outlineLevel="0" collapsed="false">
      <c r="A208" s="17" t="n">
        <v>87</v>
      </c>
      <c r="B208" s="29"/>
      <c r="C208" s="30" t="n">
        <v>6743</v>
      </c>
      <c r="D208" s="13"/>
      <c r="E208" s="17" t="s">
        <v>221</v>
      </c>
      <c r="F208" s="29"/>
      <c r="G208" s="30" t="n">
        <f aca="false">'Exhibit B'!$BO208</f>
        <v>23690945</v>
      </c>
      <c r="H208" s="29"/>
      <c r="I208" s="33" t="n">
        <f aca="false">(G208/$C208)</f>
        <v>3513.41316921252</v>
      </c>
      <c r="J208" s="29"/>
      <c r="K208" s="33" t="n">
        <f aca="false">IF($AE208&lt;&gt;0,(G208/$AE208)*100,0)</f>
        <v>74.9557346933539</v>
      </c>
      <c r="L208" s="29"/>
      <c r="M208" s="30" t="n">
        <v>5622556</v>
      </c>
      <c r="N208" s="29"/>
      <c r="O208" s="33" t="n">
        <f aca="false">(M208/$C208)</f>
        <v>833.835978051313</v>
      </c>
      <c r="P208" s="29"/>
      <c r="Q208" s="33" t="n">
        <f aca="false">IF($AE208&lt;&gt;0,(M208/$AE208)*100,0)</f>
        <v>17.7891939656491</v>
      </c>
      <c r="R208" s="29"/>
      <c r="S208" s="30" t="n">
        <v>2207154</v>
      </c>
      <c r="T208" s="29"/>
      <c r="U208" s="33" t="n">
        <f aca="false">(S208/$C208)</f>
        <v>327.325226160463</v>
      </c>
      <c r="V208" s="29"/>
      <c r="W208" s="33" t="n">
        <f aca="false">IF($AE208&lt;&gt;0,(S208/$AE208)*100,0)</f>
        <v>6.98321023713384</v>
      </c>
      <c r="X208" s="29"/>
      <c r="Y208" s="30" t="n">
        <v>85926</v>
      </c>
      <c r="Z208" s="29"/>
      <c r="AA208" s="33" t="n">
        <f aca="false">(Y208/$C208)</f>
        <v>12.7429927332048</v>
      </c>
      <c r="AB208" s="29"/>
      <c r="AC208" s="33" t="n">
        <f aca="false">IF($AE208&lt;&gt;0,(Y208/$AE208)*100,0)</f>
        <v>0.271861103863148</v>
      </c>
      <c r="AD208" s="29"/>
      <c r="AE208" s="30" t="n">
        <f aca="false">(G208+M208+S208+Y208)</f>
        <v>31606581</v>
      </c>
      <c r="AF208" s="35"/>
      <c r="AG208" s="29"/>
      <c r="AH208" s="30" t="n">
        <v>0</v>
      </c>
      <c r="AI208" s="29"/>
      <c r="AJ208" s="30" t="n">
        <v>0</v>
      </c>
      <c r="AK208" s="29"/>
      <c r="AL208" s="30" t="n">
        <f aca="false">(AE208+AH208+AJ208)</f>
        <v>31606581</v>
      </c>
      <c r="AM208" s="29"/>
      <c r="AN208" s="30" t="n">
        <v>27308298</v>
      </c>
      <c r="AO208" s="29"/>
      <c r="AP208" s="33" t="n">
        <f aca="false">(AN208/$C208)</f>
        <v>4049.87364674477</v>
      </c>
      <c r="AQ208" s="29"/>
      <c r="AR208" s="33" t="n">
        <f aca="false">IF($AP$219&lt;&gt;0,(AP208/$AP$219)*100,0)</f>
        <v>121.920176918656</v>
      </c>
      <c r="AS208" s="29"/>
      <c r="AT208" s="30" t="n">
        <v>0</v>
      </c>
      <c r="AU208" s="29"/>
      <c r="AV208" s="30" t="n">
        <v>0</v>
      </c>
      <c r="AW208" s="29"/>
      <c r="AX208" s="30"/>
      <c r="AY208" s="29"/>
      <c r="AZ208" s="30" t="n">
        <v>794682</v>
      </c>
      <c r="BA208" s="29"/>
      <c r="BB208" s="17" t="n">
        <v>87</v>
      </c>
    </row>
    <row r="209" s="14" customFormat="true" ht="8.25" hidden="false" customHeight="true" outlineLevel="0" collapsed="false">
      <c r="A209" s="17" t="n">
        <v>88</v>
      </c>
      <c r="B209" s="29"/>
      <c r="C209" s="30" t="n">
        <v>11745</v>
      </c>
      <c r="D209" s="13"/>
      <c r="E209" s="17" t="s">
        <v>222</v>
      </c>
      <c r="F209" s="29"/>
      <c r="G209" s="30" t="n">
        <f aca="false">'Exhibit B'!$BO209</f>
        <v>18426863</v>
      </c>
      <c r="H209" s="29"/>
      <c r="I209" s="33" t="n">
        <f aca="false">(G209/$C209)</f>
        <v>1568.91128139634</v>
      </c>
      <c r="J209" s="29"/>
      <c r="K209" s="33" t="n">
        <f aca="false">IF($AE209&lt;&gt;0,(G209/$AE209)*100,0)</f>
        <v>52.4995343185173</v>
      </c>
      <c r="L209" s="29"/>
      <c r="M209" s="30" t="n">
        <v>13451805</v>
      </c>
      <c r="N209" s="29"/>
      <c r="O209" s="33" t="n">
        <f aca="false">(M209/$C209)</f>
        <v>1145.32183908046</v>
      </c>
      <c r="P209" s="29"/>
      <c r="Q209" s="33" t="n">
        <f aca="false">IF($AE209&lt;&gt;0,(M209/$AE209)*100,0)</f>
        <v>38.3252156508409</v>
      </c>
      <c r="R209" s="29"/>
      <c r="S209" s="30" t="n">
        <v>3128926</v>
      </c>
      <c r="T209" s="29"/>
      <c r="U209" s="33" t="n">
        <f aca="false">(S209/$C209)</f>
        <v>266.404938271605</v>
      </c>
      <c r="V209" s="29"/>
      <c r="W209" s="33" t="n">
        <f aca="false">IF($AE209&lt;&gt;0,(S209/$AE209)*100,0)</f>
        <v>8.91454817442887</v>
      </c>
      <c r="X209" s="29"/>
      <c r="Y209" s="30" t="n">
        <v>91504</v>
      </c>
      <c r="Z209" s="29"/>
      <c r="AA209" s="33" t="n">
        <f aca="false">(Y209/$C209)</f>
        <v>7.79088974031503</v>
      </c>
      <c r="AB209" s="29"/>
      <c r="AC209" s="33" t="n">
        <f aca="false">IF($AE209&lt;&gt;0,(Y209/$AE209)*100,0)</f>
        <v>0.260701856212943</v>
      </c>
      <c r="AD209" s="29"/>
      <c r="AE209" s="30" t="n">
        <f aca="false">(G209+M209+S209+Y209)</f>
        <v>35099098</v>
      </c>
      <c r="AF209" s="35"/>
      <c r="AG209" s="29"/>
      <c r="AH209" s="30" t="n">
        <v>0</v>
      </c>
      <c r="AI209" s="29"/>
      <c r="AJ209" s="30" t="n">
        <v>0</v>
      </c>
      <c r="AK209" s="29"/>
      <c r="AL209" s="30" t="n">
        <f aca="false">(AE209+AH209+AJ209)</f>
        <v>35099098</v>
      </c>
      <c r="AM209" s="29"/>
      <c r="AN209" s="30" t="n">
        <v>32018892</v>
      </c>
      <c r="AO209" s="29"/>
      <c r="AP209" s="33" t="n">
        <f aca="false">(AN209/$C209)</f>
        <v>2726.17215836526</v>
      </c>
      <c r="AQ209" s="29"/>
      <c r="AR209" s="33" t="n">
        <f aca="false">IF($AP$219&lt;&gt;0,(AP209/$AP$219)*100,0)</f>
        <v>82.0705584545249</v>
      </c>
      <c r="AS209" s="29"/>
      <c r="AT209" s="30" t="n">
        <v>0</v>
      </c>
      <c r="AU209" s="29"/>
      <c r="AV209" s="30" t="n">
        <v>0</v>
      </c>
      <c r="AW209" s="29"/>
      <c r="AX209" s="30"/>
      <c r="AY209" s="29"/>
      <c r="AZ209" s="30" t="n">
        <v>0</v>
      </c>
      <c r="BA209" s="29"/>
      <c r="BB209" s="17" t="n">
        <v>88</v>
      </c>
    </row>
    <row r="210" s="14" customFormat="true" ht="8.25" hidden="false" customHeight="true" outlineLevel="0" collapsed="false">
      <c r="A210" s="17" t="n">
        <v>89</v>
      </c>
      <c r="B210" s="29"/>
      <c r="C210" s="30" t="n">
        <v>43369</v>
      </c>
      <c r="D210" s="13" t="s">
        <v>96</v>
      </c>
      <c r="E210" s="17" t="s">
        <v>223</v>
      </c>
      <c r="F210" s="29"/>
      <c r="G210" s="30" t="n">
        <f aca="false">'Exhibit B'!$BO210</f>
        <v>45961761</v>
      </c>
      <c r="H210" s="29"/>
      <c r="I210" s="33" t="n">
        <f aca="false">(G210/$C210)</f>
        <v>1059.78373953746</v>
      </c>
      <c r="J210" s="29"/>
      <c r="K210" s="33" t="n">
        <f aca="false">IF($AE210&lt;&gt;0,(G210/$AE210)*100,0)</f>
        <v>39.6948685310725</v>
      </c>
      <c r="L210" s="29"/>
      <c r="M210" s="30" t="n">
        <v>57911946</v>
      </c>
      <c r="N210" s="29"/>
      <c r="O210" s="33" t="n">
        <f aca="false">(M210/$C210)</f>
        <v>1335.33044340428</v>
      </c>
      <c r="P210" s="29"/>
      <c r="Q210" s="33" t="n">
        <f aca="false">IF($AE210&lt;&gt;0,(M210/$AE210)*100,0)</f>
        <v>50.0156441535948</v>
      </c>
      <c r="R210" s="29"/>
      <c r="S210" s="30" t="n">
        <v>11894461</v>
      </c>
      <c r="T210" s="29"/>
      <c r="U210" s="33" t="n">
        <f aca="false">(S210/$C210)</f>
        <v>274.261822961101</v>
      </c>
      <c r="V210" s="29"/>
      <c r="W210" s="33" t="n">
        <f aca="false">IF($AE210&lt;&gt;0,(S210/$AE210)*100,0)</f>
        <v>10.272649597629</v>
      </c>
      <c r="X210" s="29"/>
      <c r="Y210" s="30" t="n">
        <v>19496</v>
      </c>
      <c r="Z210" s="29"/>
      <c r="AA210" s="33" t="n">
        <f aca="false">(Y210/$C210)</f>
        <v>0.449537688210473</v>
      </c>
      <c r="AB210" s="29"/>
      <c r="AC210" s="33" t="n">
        <f aca="false">IF($AE210&lt;&gt;0,(Y210/$AE210)*100,0)</f>
        <v>0.0168377177036752</v>
      </c>
      <c r="AD210" s="29"/>
      <c r="AE210" s="30" t="n">
        <f aca="false">(G210+M210+S210+Y210)</f>
        <v>115787664</v>
      </c>
      <c r="AF210" s="35"/>
      <c r="AG210" s="29"/>
      <c r="AH210" s="30" t="n">
        <v>322427</v>
      </c>
      <c r="AI210" s="29"/>
      <c r="AJ210" s="30" t="n">
        <v>0</v>
      </c>
      <c r="AK210" s="29"/>
      <c r="AL210" s="30" t="n">
        <f aca="false">(AE210+AH210+AJ210)</f>
        <v>116110091</v>
      </c>
      <c r="AM210" s="29"/>
      <c r="AN210" s="30" t="n">
        <v>111538356</v>
      </c>
      <c r="AO210" s="29"/>
      <c r="AP210" s="33" t="n">
        <f aca="false">(AN210/$C210)</f>
        <v>2571.84523507575</v>
      </c>
      <c r="AQ210" s="29"/>
      <c r="AR210" s="33" t="n">
        <f aca="false">IF($AP$219&lt;&gt;0,(AP210/$AP$219)*100,0)</f>
        <v>77.4245947944257</v>
      </c>
      <c r="AS210" s="29"/>
      <c r="AT210" s="30" t="n">
        <v>1018537</v>
      </c>
      <c r="AU210" s="29"/>
      <c r="AV210" s="30" t="n">
        <v>2909109</v>
      </c>
      <c r="AW210" s="29"/>
      <c r="AX210" s="30"/>
      <c r="AY210" s="29"/>
      <c r="AZ210" s="30" t="n">
        <v>0</v>
      </c>
      <c r="BA210" s="29"/>
      <c r="BB210" s="17" t="n">
        <v>89</v>
      </c>
    </row>
    <row r="211" s="14" customFormat="true" ht="8.25" hidden="false" customHeight="true" outlineLevel="0" collapsed="false">
      <c r="A211" s="17" t="n">
        <v>90</v>
      </c>
      <c r="B211" s="29"/>
      <c r="C211" s="30" t="n">
        <v>39181</v>
      </c>
      <c r="D211" s="13" t="s">
        <v>96</v>
      </c>
      <c r="E211" s="17" t="s">
        <v>224</v>
      </c>
      <c r="F211" s="29"/>
      <c r="G211" s="30" t="n">
        <f aca="false">'Exhibit B'!$BO211</f>
        <v>64766762</v>
      </c>
      <c r="H211" s="29"/>
      <c r="I211" s="33" t="n">
        <f aca="false">(G211/$C211)</f>
        <v>1653.01452234501</v>
      </c>
      <c r="J211" s="29"/>
      <c r="K211" s="33" t="n">
        <f aca="false">IF($AE211&lt;&gt;0,(G211/$AE211)*100,0)</f>
        <v>55.7494338012055</v>
      </c>
      <c r="L211" s="29"/>
      <c r="M211" s="30" t="n">
        <v>44373738</v>
      </c>
      <c r="N211" s="29"/>
      <c r="O211" s="33" t="n">
        <f aca="false">(M211/$C211)</f>
        <v>1132.53204359256</v>
      </c>
      <c r="P211" s="29"/>
      <c r="Q211" s="33" t="n">
        <f aca="false">IF($AE211&lt;&gt;0,(M211/$AE211)*100,0)</f>
        <v>38.195683908716</v>
      </c>
      <c r="R211" s="29"/>
      <c r="S211" s="30" t="n">
        <v>6845853</v>
      </c>
      <c r="T211" s="29"/>
      <c r="U211" s="33" t="n">
        <f aca="false">(S211/$C211)</f>
        <v>174.723794696409</v>
      </c>
      <c r="V211" s="29"/>
      <c r="W211" s="33" t="n">
        <f aca="false">IF($AE211&lt;&gt;0,(S211/$AE211)*100,0)</f>
        <v>5.89272053829531</v>
      </c>
      <c r="X211" s="29"/>
      <c r="Y211" s="30" t="n">
        <v>188391</v>
      </c>
      <c r="Z211" s="29"/>
      <c r="AA211" s="33" t="n">
        <f aca="false">(Y211/$C211)</f>
        <v>4.80822337357393</v>
      </c>
      <c r="AB211" s="29"/>
      <c r="AC211" s="33" t="n">
        <f aca="false">IF($AE211&lt;&gt;0,(Y211/$AE211)*100,0)</f>
        <v>0.162161751783159</v>
      </c>
      <c r="AD211" s="29"/>
      <c r="AE211" s="30" t="n">
        <f aca="false">(G211+M211+S211+Y211)</f>
        <v>116174744</v>
      </c>
      <c r="AF211" s="35"/>
      <c r="AG211" s="29"/>
      <c r="AH211" s="30" t="n">
        <v>0</v>
      </c>
      <c r="AI211" s="29"/>
      <c r="AJ211" s="30" t="n">
        <v>0</v>
      </c>
      <c r="AK211" s="29"/>
      <c r="AL211" s="30" t="n">
        <f aca="false">(AE211+AH211+AJ211)</f>
        <v>116174744</v>
      </c>
      <c r="AM211" s="29"/>
      <c r="AN211" s="30" t="n">
        <v>99374173</v>
      </c>
      <c r="AO211" s="29"/>
      <c r="AP211" s="33" t="n">
        <f aca="false">(AN211/$C211)</f>
        <v>2536.28475536612</v>
      </c>
      <c r="AQ211" s="29"/>
      <c r="AR211" s="33" t="n">
        <f aca="false">IF($AP$219&lt;&gt;0,(AP211/$AP$219)*100,0)</f>
        <v>76.3540576973006</v>
      </c>
      <c r="AS211" s="29"/>
      <c r="AT211" s="30" t="n">
        <v>0</v>
      </c>
      <c r="AU211" s="29"/>
      <c r="AV211" s="30" t="n">
        <v>0</v>
      </c>
      <c r="AW211" s="29"/>
      <c r="AX211" s="30"/>
      <c r="AY211" s="29"/>
      <c r="AZ211" s="30" t="n">
        <v>0</v>
      </c>
      <c r="BA211" s="29"/>
      <c r="BB211" s="17" t="n">
        <v>90</v>
      </c>
    </row>
    <row r="212" s="14" customFormat="true" ht="8.25" hidden="false" customHeight="true" outlineLevel="0" collapsed="false">
      <c r="A212" s="29"/>
      <c r="B212" s="29"/>
      <c r="C212" s="36"/>
      <c r="D212" s="13"/>
      <c r="E212" s="17"/>
      <c r="F212" s="29"/>
      <c r="G212" s="35"/>
      <c r="H212" s="29"/>
      <c r="I212" s="37"/>
      <c r="J212" s="29"/>
      <c r="K212" s="37"/>
      <c r="L212" s="29"/>
      <c r="M212" s="35"/>
      <c r="N212" s="29"/>
      <c r="O212" s="37"/>
      <c r="P212" s="29"/>
      <c r="Q212" s="37"/>
      <c r="R212" s="29"/>
      <c r="S212" s="35"/>
      <c r="T212" s="29"/>
      <c r="U212" s="37"/>
      <c r="V212" s="29"/>
      <c r="W212" s="37"/>
      <c r="X212" s="29"/>
      <c r="Y212" s="35"/>
      <c r="Z212" s="29"/>
      <c r="AA212" s="37"/>
      <c r="AB212" s="29"/>
      <c r="AC212" s="37"/>
      <c r="AD212" s="29"/>
      <c r="AE212" s="35"/>
      <c r="AF212" s="35"/>
      <c r="AG212" s="29"/>
      <c r="AH212" s="35"/>
      <c r="AI212" s="29"/>
      <c r="AJ212" s="35"/>
      <c r="AK212" s="29"/>
      <c r="AL212" s="35"/>
      <c r="AM212" s="29"/>
      <c r="AN212" s="35"/>
      <c r="AO212" s="29"/>
      <c r="AP212" s="37"/>
      <c r="AQ212" s="29"/>
      <c r="AR212" s="37"/>
      <c r="AS212" s="29"/>
      <c r="AT212" s="29"/>
      <c r="AU212" s="29"/>
      <c r="AV212" s="29"/>
      <c r="AW212" s="29"/>
      <c r="AX212" s="29"/>
      <c r="AY212" s="29"/>
      <c r="AZ212" s="29"/>
      <c r="BA212" s="29"/>
      <c r="BB212" s="29"/>
    </row>
    <row r="213" s="14" customFormat="true" ht="8.25" hidden="false" customHeight="true" outlineLevel="0" collapsed="false">
      <c r="A213" s="17" t="n">
        <v>91</v>
      </c>
      <c r="B213" s="29"/>
      <c r="C213" s="30" t="n">
        <v>53410</v>
      </c>
      <c r="D213" s="13" t="s">
        <v>96</v>
      </c>
      <c r="E213" s="17" t="s">
        <v>225</v>
      </c>
      <c r="F213" s="29"/>
      <c r="G213" s="30" t="n">
        <f aca="false">'Exhibit B'!$BO213</f>
        <v>68621755</v>
      </c>
      <c r="H213" s="29"/>
      <c r="I213" s="33" t="n">
        <f aca="false">(G213/$C213)</f>
        <v>1284.81099045123</v>
      </c>
      <c r="J213" s="29"/>
      <c r="K213" s="33" t="n">
        <f aca="false">IF($AE213&lt;&gt;0,(G213/$AE213)*100,0)</f>
        <v>49.5404314807804</v>
      </c>
      <c r="L213" s="29"/>
      <c r="M213" s="30" t="n">
        <v>59426530</v>
      </c>
      <c r="N213" s="29"/>
      <c r="O213" s="33" t="n">
        <f aca="false">(M213/$C213)</f>
        <v>1112.64800599139</v>
      </c>
      <c r="P213" s="29"/>
      <c r="Q213" s="33" t="n">
        <f aca="false">IF($AE213&lt;&gt;0,(M213/$AE213)*100,0)</f>
        <v>42.9020787592147</v>
      </c>
      <c r="R213" s="29"/>
      <c r="S213" s="30" t="n">
        <v>10423136</v>
      </c>
      <c r="T213" s="29"/>
      <c r="U213" s="33" t="n">
        <f aca="false">(S213/$C213)</f>
        <v>195.153267178431</v>
      </c>
      <c r="V213" s="29"/>
      <c r="W213" s="33" t="n">
        <f aca="false">IF($AE213&lt;&gt;0,(S213/$AE213)*100,0)</f>
        <v>7.52482437709229</v>
      </c>
      <c r="X213" s="29"/>
      <c r="Y213" s="30" t="n">
        <v>45247</v>
      </c>
      <c r="Z213" s="29"/>
      <c r="AA213" s="33" t="n">
        <f aca="false">(Y213/$C213)</f>
        <v>0.847163452536978</v>
      </c>
      <c r="AB213" s="29"/>
      <c r="AC213" s="33" t="n">
        <f aca="false">IF($AE213&lt;&gt;0,(Y213/$AE213)*100,0)</f>
        <v>0.0326653829126181</v>
      </c>
      <c r="AD213" s="29"/>
      <c r="AE213" s="30" t="n">
        <f aca="false">(G213+M213+S213+Y213)</f>
        <v>138516668</v>
      </c>
      <c r="AF213" s="35"/>
      <c r="AG213" s="29"/>
      <c r="AH213" s="30" t="n">
        <v>0</v>
      </c>
      <c r="AI213" s="29"/>
      <c r="AJ213" s="30" t="n">
        <v>0</v>
      </c>
      <c r="AK213" s="29"/>
      <c r="AL213" s="30" t="n">
        <f aca="false">(AE213+AH213+AJ213)</f>
        <v>138516668</v>
      </c>
      <c r="AM213" s="29"/>
      <c r="AN213" s="30" t="n">
        <v>135192290</v>
      </c>
      <c r="AO213" s="29"/>
      <c r="AP213" s="33" t="n">
        <f aca="false">(AN213/$C213)</f>
        <v>2531.21681333084</v>
      </c>
      <c r="AQ213" s="29"/>
      <c r="AR213" s="33" t="n">
        <f aca="false">IF($AP$219&lt;&gt;0,(AP213/$AP$219)*100,0)</f>
        <v>76.2014888906041</v>
      </c>
      <c r="AS213" s="29"/>
      <c r="AT213" s="30" t="n">
        <v>39632</v>
      </c>
      <c r="AU213" s="29"/>
      <c r="AV213" s="30" t="n">
        <v>3079559</v>
      </c>
      <c r="AW213" s="29"/>
      <c r="AX213" s="30"/>
      <c r="AY213" s="29"/>
      <c r="AZ213" s="30" t="n">
        <v>0</v>
      </c>
      <c r="BA213" s="29"/>
      <c r="BB213" s="17" t="n">
        <v>91</v>
      </c>
    </row>
    <row r="214" s="14" customFormat="true" ht="8.25" hidden="false" customHeight="true" outlineLevel="0" collapsed="false">
      <c r="A214" s="17" t="n">
        <v>92</v>
      </c>
      <c r="B214" s="29"/>
      <c r="C214" s="30" t="n">
        <v>17695</v>
      </c>
      <c r="D214" s="13" t="s">
        <v>96</v>
      </c>
      <c r="E214" s="17" t="s">
        <v>226</v>
      </c>
      <c r="F214" s="29"/>
      <c r="G214" s="30" t="n">
        <f aca="false">'Exhibit B'!$BO214</f>
        <v>24760516</v>
      </c>
      <c r="H214" s="29"/>
      <c r="I214" s="33" t="n">
        <f aca="false">(G214/$C214)</f>
        <v>1399.29448996892</v>
      </c>
      <c r="J214" s="29"/>
      <c r="K214" s="33" t="n">
        <f aca="false">IF($AE214&lt;&gt;0,(G214/$AE214)*100,0)</f>
        <v>51.3342171231665</v>
      </c>
      <c r="L214" s="29"/>
      <c r="M214" s="30" t="n">
        <v>19648953</v>
      </c>
      <c r="N214" s="29"/>
      <c r="O214" s="33" t="n">
        <f aca="false">(M214/$C214)</f>
        <v>1110.4240180842</v>
      </c>
      <c r="P214" s="29"/>
      <c r="Q214" s="33" t="n">
        <f aca="false">IF($AE214&lt;&gt;0,(M214/$AE214)*100,0)</f>
        <v>40.7367770342465</v>
      </c>
      <c r="R214" s="29"/>
      <c r="S214" s="30" t="n">
        <v>3814780</v>
      </c>
      <c r="T214" s="29"/>
      <c r="U214" s="33" t="n">
        <f aca="false">(S214/$C214)</f>
        <v>215.585193557502</v>
      </c>
      <c r="V214" s="29"/>
      <c r="W214" s="33" t="n">
        <f aca="false">IF($AE214&lt;&gt;0,(S214/$AE214)*100,0)</f>
        <v>7.9089121081771</v>
      </c>
      <c r="X214" s="29"/>
      <c r="Y214" s="30" t="n">
        <v>9692</v>
      </c>
      <c r="Z214" s="29"/>
      <c r="AA214" s="33" t="n">
        <f aca="false">(Y214/$C214)</f>
        <v>0.547725346142978</v>
      </c>
      <c r="AB214" s="29"/>
      <c r="AC214" s="33" t="n">
        <f aca="false">IF($AE214&lt;&gt;0,(Y214/$AE214)*100,0)</f>
        <v>0.0200937344099666</v>
      </c>
      <c r="AD214" s="29"/>
      <c r="AE214" s="30" t="n">
        <f aca="false">(G214+M214+S214+Y214)</f>
        <v>48233941</v>
      </c>
      <c r="AF214" s="35"/>
      <c r="AG214" s="29"/>
      <c r="AH214" s="30" t="n">
        <v>0</v>
      </c>
      <c r="AI214" s="29"/>
      <c r="AJ214" s="30" t="n">
        <v>78591</v>
      </c>
      <c r="AK214" s="29"/>
      <c r="AL214" s="30" t="n">
        <f aca="false">(AE214+AH214+AJ214)</f>
        <v>48312532</v>
      </c>
      <c r="AM214" s="29"/>
      <c r="AN214" s="30" t="n">
        <v>44286862</v>
      </c>
      <c r="AO214" s="29"/>
      <c r="AP214" s="33" t="n">
        <f aca="false">(AN214/$C214)</f>
        <v>2502.78960158237</v>
      </c>
      <c r="AQ214" s="29"/>
      <c r="AR214" s="33" t="n">
        <f aca="false">IF($AP$219&lt;&gt;0,(AP214/$AP$219)*100,0)</f>
        <v>75.3456965899077</v>
      </c>
      <c r="AS214" s="29"/>
      <c r="AT214" s="30" t="n">
        <v>2896538</v>
      </c>
      <c r="AU214" s="29"/>
      <c r="AV214" s="30" t="n">
        <v>1397975</v>
      </c>
      <c r="AW214" s="29"/>
      <c r="AX214" s="30"/>
      <c r="AY214" s="29"/>
      <c r="AZ214" s="30" t="n">
        <v>0</v>
      </c>
      <c r="BA214" s="29"/>
      <c r="BB214" s="17" t="n">
        <v>92</v>
      </c>
    </row>
    <row r="215" s="14" customFormat="true" ht="8.25" hidden="false" customHeight="true" outlineLevel="0" collapsed="false">
      <c r="A215" s="17" t="n">
        <v>93</v>
      </c>
      <c r="B215" s="29"/>
      <c r="C215" s="30" t="n">
        <v>39501</v>
      </c>
      <c r="D215" s="13" t="s">
        <v>96</v>
      </c>
      <c r="E215" s="17" t="s">
        <v>227</v>
      </c>
      <c r="F215" s="29"/>
      <c r="G215" s="30" t="n">
        <f aca="false">'Exhibit B'!$BO215</f>
        <v>36956994</v>
      </c>
      <c r="H215" s="29"/>
      <c r="I215" s="33" t="n">
        <f aca="false">(G215/$C215)</f>
        <v>935.596415280626</v>
      </c>
      <c r="J215" s="29"/>
      <c r="K215" s="33" t="n">
        <f aca="false">IF($AE215&lt;&gt;0,(G215/$AE215)*100,0)</f>
        <v>35.3319507435987</v>
      </c>
      <c r="L215" s="29"/>
      <c r="M215" s="30" t="n">
        <v>55211171</v>
      </c>
      <c r="N215" s="29"/>
      <c r="O215" s="33" t="n">
        <f aca="false">(M215/$C215)</f>
        <v>1397.71577934736</v>
      </c>
      <c r="P215" s="29"/>
      <c r="Q215" s="33" t="n">
        <f aca="false">IF($AE215&lt;&gt;0,(M215/$AE215)*100,0)</f>
        <v>52.7834697342648</v>
      </c>
      <c r="R215" s="29"/>
      <c r="S215" s="30" t="n">
        <v>11363713</v>
      </c>
      <c r="T215" s="29"/>
      <c r="U215" s="33" t="n">
        <f aca="false">(S215/$C215)</f>
        <v>287.681653629022</v>
      </c>
      <c r="V215" s="29"/>
      <c r="W215" s="33" t="n">
        <f aca="false">IF($AE215&lt;&gt;0,(S215/$AE215)*100,0)</f>
        <v>10.8640369392703</v>
      </c>
      <c r="X215" s="29"/>
      <c r="Y215" s="30" t="n">
        <v>1067481</v>
      </c>
      <c r="Z215" s="29"/>
      <c r="AA215" s="33" t="n">
        <f aca="false">(Y215/$C215)</f>
        <v>27.0241512873092</v>
      </c>
      <c r="AB215" s="29"/>
      <c r="AC215" s="33" t="n">
        <f aca="false">IF($AE215&lt;&gt;0,(Y215/$AE215)*100,0)</f>
        <v>1.02054258286612</v>
      </c>
      <c r="AD215" s="29"/>
      <c r="AE215" s="30" t="n">
        <f aca="false">(G215+M215+S215+Y215)</f>
        <v>104599359</v>
      </c>
      <c r="AF215" s="35"/>
      <c r="AG215" s="29"/>
      <c r="AH215" s="30" t="n">
        <v>0</v>
      </c>
      <c r="AI215" s="29"/>
      <c r="AJ215" s="30" t="n">
        <v>31058</v>
      </c>
      <c r="AK215" s="29"/>
      <c r="AL215" s="30" t="n">
        <f aca="false">(AE215+AH215+AJ215)</f>
        <v>104630417</v>
      </c>
      <c r="AM215" s="29"/>
      <c r="AN215" s="30" t="n">
        <v>99141446</v>
      </c>
      <c r="AO215" s="29"/>
      <c r="AP215" s="33" t="n">
        <f aca="false">(AN215/$C215)</f>
        <v>2509.84648489912</v>
      </c>
      <c r="AQ215" s="29"/>
      <c r="AR215" s="33" t="n">
        <f aca="false">IF($AP$219&lt;&gt;0,(AP215/$AP$219)*100,0)</f>
        <v>75.5581418505553</v>
      </c>
      <c r="AS215" s="29"/>
      <c r="AT215" s="30" t="n">
        <v>0</v>
      </c>
      <c r="AU215" s="29"/>
      <c r="AV215" s="30" t="n">
        <v>2843402</v>
      </c>
      <c r="AW215" s="29"/>
      <c r="AX215" s="30"/>
      <c r="AY215" s="29"/>
      <c r="AZ215" s="30" t="n">
        <v>575000</v>
      </c>
      <c r="BA215" s="29"/>
      <c r="BB215" s="17" t="n">
        <v>93</v>
      </c>
    </row>
    <row r="216" s="14" customFormat="true" ht="8.25" hidden="false" customHeight="true" outlineLevel="0" collapsed="false">
      <c r="A216" s="17" t="n">
        <v>94</v>
      </c>
      <c r="B216" s="29"/>
      <c r="C216" s="30" t="n">
        <v>28462</v>
      </c>
      <c r="D216" s="13" t="s">
        <v>96</v>
      </c>
      <c r="E216" s="17" t="s">
        <v>228</v>
      </c>
      <c r="F216" s="29"/>
      <c r="G216" s="30" t="n">
        <f aca="false">'Exhibit B'!$BO216</f>
        <v>39989507</v>
      </c>
      <c r="H216" s="29"/>
      <c r="I216" s="33" t="n">
        <f aca="false">(G216/$C216)</f>
        <v>1405.01394842246</v>
      </c>
      <c r="J216" s="29"/>
      <c r="K216" s="33" t="n">
        <f aca="false">IF($AE216&lt;&gt;0,(G216/$AE216)*100,0)</f>
        <v>46.8707916566102</v>
      </c>
      <c r="L216" s="29"/>
      <c r="M216" s="30" t="n">
        <v>38866672</v>
      </c>
      <c r="N216" s="29"/>
      <c r="O216" s="33" t="n">
        <f aca="false">(M216/$C216)</f>
        <v>1365.56362869791</v>
      </c>
      <c r="P216" s="29"/>
      <c r="Q216" s="33" t="n">
        <f aca="false">IF($AE216&lt;&gt;0,(M216/$AE216)*100,0)</f>
        <v>45.5547422902165</v>
      </c>
      <c r="R216" s="29"/>
      <c r="S216" s="30" t="n">
        <v>6363898</v>
      </c>
      <c r="T216" s="29"/>
      <c r="U216" s="33" t="n">
        <f aca="false">(S216/$C216)</f>
        <v>223.592790387183</v>
      </c>
      <c r="V216" s="29"/>
      <c r="W216" s="33" t="n">
        <f aca="false">IF($AE216&lt;&gt;0,(S216/$AE216)*100,0)</f>
        <v>7.45898010900506</v>
      </c>
      <c r="X216" s="29"/>
      <c r="Y216" s="30" t="n">
        <v>98531</v>
      </c>
      <c r="Z216" s="29"/>
      <c r="AA216" s="33" t="n">
        <f aca="false">(Y216/$C216)</f>
        <v>3.46184386199143</v>
      </c>
      <c r="AB216" s="29"/>
      <c r="AC216" s="33" t="n">
        <f aca="false">IF($AE216&lt;&gt;0,(Y216/$AE216)*100,0)</f>
        <v>0.115485944168241</v>
      </c>
      <c r="AD216" s="29"/>
      <c r="AE216" s="30" t="n">
        <f aca="false">(G216+M216+S216+Y216)</f>
        <v>85318608</v>
      </c>
      <c r="AF216" s="35"/>
      <c r="AG216" s="29"/>
      <c r="AH216" s="30" t="n">
        <v>2131</v>
      </c>
      <c r="AI216" s="29"/>
      <c r="AJ216" s="30" t="n">
        <v>689211</v>
      </c>
      <c r="AK216" s="29"/>
      <c r="AL216" s="30" t="n">
        <f aca="false">(AE216+AH216+AJ216)</f>
        <v>86009950</v>
      </c>
      <c r="AM216" s="29"/>
      <c r="AN216" s="30" t="n">
        <v>77026158</v>
      </c>
      <c r="AO216" s="29"/>
      <c r="AP216" s="33" t="n">
        <f aca="false">(AN216/$C216)</f>
        <v>2706.28058463917</v>
      </c>
      <c r="AQ216" s="29"/>
      <c r="AR216" s="33" t="n">
        <f aca="false">IF($AP$219&lt;&gt;0,(AP216/$AP$219)*100,0)</f>
        <v>81.4717288614523</v>
      </c>
      <c r="AS216" s="29"/>
      <c r="AT216" s="30" t="n">
        <v>1691281</v>
      </c>
      <c r="AU216" s="29"/>
      <c r="AV216" s="30" t="n">
        <v>3792409</v>
      </c>
      <c r="AW216" s="29"/>
      <c r="AX216" s="30"/>
      <c r="AY216" s="29"/>
      <c r="AZ216" s="30" t="n">
        <v>1275618</v>
      </c>
      <c r="BA216" s="29"/>
      <c r="BB216" s="17" t="n">
        <v>94</v>
      </c>
    </row>
    <row r="217" s="14" customFormat="true" ht="8.25" hidden="false" customHeight="true" outlineLevel="0" collapsed="false">
      <c r="A217" s="28" t="n">
        <v>95</v>
      </c>
      <c r="B217" s="29"/>
      <c r="C217" s="38" t="n">
        <v>68585</v>
      </c>
      <c r="D217" s="13"/>
      <c r="E217" s="17" t="s">
        <v>229</v>
      </c>
      <c r="F217" s="29"/>
      <c r="G217" s="38" t="n">
        <f aca="false">'Exhibit B'!$BO217</f>
        <v>137953057</v>
      </c>
      <c r="H217" s="29"/>
      <c r="I217" s="33" t="n">
        <f aca="false">(G217/$C217)</f>
        <v>2011.41732157177</v>
      </c>
      <c r="J217" s="29"/>
      <c r="K217" s="33" t="n">
        <f aca="false">IF($AE217&lt;&gt;0,(G217/$AE217)*100,0)</f>
        <v>56.8358658097824</v>
      </c>
      <c r="L217" s="29"/>
      <c r="M217" s="38" t="n">
        <v>83769712</v>
      </c>
      <c r="N217" s="29"/>
      <c r="O217" s="33" t="n">
        <f aca="false">(M217/$C217)</f>
        <v>1221.39989793687</v>
      </c>
      <c r="P217" s="29"/>
      <c r="Q217" s="33" t="n">
        <f aca="false">IF($AE217&lt;&gt;0,(M217/$AE217)*100,0)</f>
        <v>34.5126393984594</v>
      </c>
      <c r="R217" s="29"/>
      <c r="S217" s="38" t="n">
        <v>9294967</v>
      </c>
      <c r="T217" s="29"/>
      <c r="U217" s="33" t="n">
        <f aca="false">(S217/$C217)</f>
        <v>135.52477947073</v>
      </c>
      <c r="V217" s="29"/>
      <c r="W217" s="33" t="n">
        <f aca="false">IF($AE217&lt;&gt;0,(S217/$AE217)*100,0)</f>
        <v>3.8294729280146</v>
      </c>
      <c r="X217" s="29"/>
      <c r="Y217" s="38" t="n">
        <v>11704100</v>
      </c>
      <c r="Z217" s="29"/>
      <c r="AA217" s="33" t="n">
        <f aca="false">(Y217/$C217)</f>
        <v>170.651016986221</v>
      </c>
      <c r="AB217" s="29"/>
      <c r="AC217" s="33" t="n">
        <f aca="false">IF($AE217&lt;&gt;0,(Y217/$AE217)*100,0)</f>
        <v>4.82202186374365</v>
      </c>
      <c r="AD217" s="29"/>
      <c r="AE217" s="38" t="n">
        <f aca="false">(G217+M217+S217+Y217)</f>
        <v>242721836</v>
      </c>
      <c r="AF217" s="35"/>
      <c r="AG217" s="29"/>
      <c r="AH217" s="38" t="n">
        <v>4774224</v>
      </c>
      <c r="AI217" s="29"/>
      <c r="AJ217" s="38" t="n">
        <v>336900</v>
      </c>
      <c r="AK217" s="29"/>
      <c r="AL217" s="38" t="n">
        <f aca="false">(AE217+AH217+AJ217)</f>
        <v>247832960</v>
      </c>
      <c r="AM217" s="29"/>
      <c r="AN217" s="38" t="n">
        <v>225708761</v>
      </c>
      <c r="AO217" s="29"/>
      <c r="AP217" s="33" t="n">
        <f aca="false">(AN217/$C217)</f>
        <v>3290.93476707735</v>
      </c>
      <c r="AQ217" s="29"/>
      <c r="AR217" s="33" t="n">
        <f aca="false">IF($AP$219&lt;&gt;0,(AP217/$AP$219)*100,0)</f>
        <v>99.072559795126</v>
      </c>
      <c r="AS217" s="29"/>
      <c r="AT217" s="38" t="n">
        <v>8557151</v>
      </c>
      <c r="AU217" s="29"/>
      <c r="AV217" s="38" t="n">
        <v>10421831</v>
      </c>
      <c r="AW217" s="29"/>
      <c r="AX217" s="38"/>
      <c r="AY217" s="29"/>
      <c r="AZ217" s="38" t="n">
        <v>0</v>
      </c>
      <c r="BA217" s="29"/>
      <c r="BB217" s="28" t="n">
        <v>95</v>
      </c>
    </row>
    <row r="218" s="14" customFormat="true" ht="8.25" hidden="false" customHeight="true" outlineLevel="0" collapsed="false">
      <c r="A218" s="29"/>
      <c r="B218" s="29"/>
      <c r="C218" s="29"/>
      <c r="D218" s="13"/>
      <c r="E218" s="17"/>
      <c r="F218" s="29"/>
      <c r="G218" s="29"/>
      <c r="H218" s="29"/>
      <c r="I218" s="37"/>
      <c r="J218" s="37"/>
      <c r="K218" s="37"/>
      <c r="L218" s="29"/>
      <c r="M218" s="29"/>
      <c r="N218" s="29"/>
      <c r="O218" s="37"/>
      <c r="P218" s="37"/>
      <c r="Q218" s="37"/>
      <c r="R218" s="29"/>
      <c r="S218" s="29"/>
      <c r="T218" s="29"/>
      <c r="U218" s="37"/>
      <c r="V218" s="37"/>
      <c r="W218" s="37"/>
      <c r="X218" s="29"/>
      <c r="Y218" s="29"/>
      <c r="Z218" s="29"/>
      <c r="AA218" s="37"/>
      <c r="AB218" s="37"/>
      <c r="AC218" s="37"/>
      <c r="AD218" s="29"/>
      <c r="AE218" s="29"/>
      <c r="AF218" s="35"/>
      <c r="AG218" s="29"/>
      <c r="AH218" s="29"/>
      <c r="AI218" s="29"/>
      <c r="AJ218" s="29"/>
      <c r="AK218" s="29"/>
      <c r="AL218" s="29"/>
      <c r="AM218" s="29"/>
      <c r="AN218" s="29"/>
      <c r="AO218" s="29"/>
      <c r="AP218" s="37"/>
      <c r="AQ218" s="37"/>
      <c r="AR218" s="37"/>
      <c r="AS218" s="29"/>
      <c r="AT218" s="29"/>
      <c r="AU218" s="29"/>
      <c r="AV218" s="29"/>
      <c r="AW218" s="29"/>
      <c r="AX218" s="29"/>
      <c r="AY218" s="29"/>
      <c r="AZ218" s="29"/>
      <c r="BA218" s="29"/>
      <c r="BB218" s="29"/>
    </row>
    <row r="219" s="14" customFormat="true" ht="8.25" hidden="false" customHeight="true" outlineLevel="0" collapsed="false">
      <c r="A219" s="28" t="n">
        <f aca="false">A217</f>
        <v>95</v>
      </c>
      <c r="B219" s="29"/>
      <c r="C219" s="38" t="n">
        <f aca="false">SUM(C89:C217)</f>
        <v>5841875</v>
      </c>
      <c r="D219" s="13"/>
      <c r="E219" s="27" t="s">
        <v>75</v>
      </c>
      <c r="F219" s="29"/>
      <c r="G219" s="40" t="n">
        <f aca="false">SUM(G89:G217)</f>
        <v>13959794170</v>
      </c>
      <c r="H219" s="29"/>
      <c r="I219" s="32" t="n">
        <f aca="false">(G219/$C219)</f>
        <v>2389.60850240719</v>
      </c>
      <c r="J219" s="37"/>
      <c r="K219" s="33" t="n">
        <f aca="false">IF($AE219&lt;&gt;0,(G219/$AE219)*100,0)</f>
        <v>63.7307855510934</v>
      </c>
      <c r="L219" s="29"/>
      <c r="M219" s="40" t="n">
        <f aca="false">SUM(M89:M217)</f>
        <v>6692882616</v>
      </c>
      <c r="N219" s="29"/>
      <c r="O219" s="32" t="n">
        <f aca="false">(M219/$C219)</f>
        <v>1145.67371195036</v>
      </c>
      <c r="P219" s="37"/>
      <c r="Q219" s="33" t="n">
        <f aca="false">IF($AE219&lt;&gt;0,(M219/$AE219)*100,0)</f>
        <v>30.5550827988273</v>
      </c>
      <c r="R219" s="29"/>
      <c r="S219" s="40" t="n">
        <f aca="false">SUM(S89:S217)</f>
        <v>1003016995</v>
      </c>
      <c r="T219" s="29"/>
      <c r="U219" s="32" t="n">
        <f aca="false">(S219/$C219)</f>
        <v>171.694360971435</v>
      </c>
      <c r="V219" s="37"/>
      <c r="W219" s="33" t="n">
        <f aca="false">IF($AE219&lt;&gt;0,(S219/$AE219)*100,0)</f>
        <v>4.57908334707539</v>
      </c>
      <c r="X219" s="29"/>
      <c r="Y219" s="40" t="n">
        <f aca="false">SUM(Y89:Y217)</f>
        <v>248624594</v>
      </c>
      <c r="Z219" s="29"/>
      <c r="AA219" s="32" t="n">
        <f aca="false">(Y219/$C219)</f>
        <v>42.5590403765914</v>
      </c>
      <c r="AB219" s="37"/>
      <c r="AC219" s="33" t="n">
        <f aca="false">IF($AE219&lt;&gt;0,(Y219/$AE219)*100,0)</f>
        <v>1.13504830300386</v>
      </c>
      <c r="AD219" s="29"/>
      <c r="AE219" s="40" t="n">
        <f aca="false">SUM(AE89:AE217)</f>
        <v>21904318375</v>
      </c>
      <c r="AF219" s="39"/>
      <c r="AG219" s="29"/>
      <c r="AH219" s="40" t="n">
        <f aca="false">SUM(AH89:AH217)</f>
        <v>308939033</v>
      </c>
      <c r="AI219" s="29"/>
      <c r="AJ219" s="40" t="n">
        <f aca="false">SUM(AJ89:AJ217)</f>
        <v>190380328</v>
      </c>
      <c r="AK219" s="29"/>
      <c r="AL219" s="40" t="n">
        <f aca="false">SUM(AL89:AL217)</f>
        <v>22403637736</v>
      </c>
      <c r="AM219" s="29"/>
      <c r="AN219" s="40" t="n">
        <f aca="false">SUM(AN89:AN217)</f>
        <v>19405201180</v>
      </c>
      <c r="AO219" s="29"/>
      <c r="AP219" s="32" t="n">
        <f aca="false">(AN219/$C219)</f>
        <v>3321.74193730609</v>
      </c>
      <c r="AQ219" s="37"/>
      <c r="AR219" s="33" t="n">
        <f aca="false">IF($AP$219&lt;&gt;0,(AP219/$AP$219)*100,0)</f>
        <v>100</v>
      </c>
      <c r="AS219" s="29"/>
      <c r="AT219" s="40" t="n">
        <f aca="false">SUM(AT89:AT217)</f>
        <v>605169690</v>
      </c>
      <c r="AU219" s="29"/>
      <c r="AV219" s="40" t="n">
        <f aca="false">SUM(AV89:AV217)</f>
        <v>1296614896</v>
      </c>
      <c r="AW219" s="29"/>
      <c r="AX219" s="40"/>
      <c r="AY219" s="29"/>
      <c r="AZ219" s="40" t="n">
        <f aca="false">SUM(AZ89:AZ217)</f>
        <v>94071003</v>
      </c>
      <c r="BA219" s="29"/>
      <c r="BB219" s="28" t="n">
        <f aca="false">BB217</f>
        <v>95</v>
      </c>
    </row>
    <row r="220" s="14" customFormat="true" ht="8.25" hidden="false" customHeight="true" outlineLevel="0" collapsed="false">
      <c r="A220" s="29"/>
      <c r="B220" s="29"/>
      <c r="C220" s="29"/>
      <c r="D220" s="13"/>
      <c r="E220" s="17"/>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row>
    <row r="221" s="14" customFormat="true" ht="8.25" hidden="false" customHeight="true" outlineLevel="0" collapsed="false">
      <c r="A221" s="29"/>
      <c r="B221" s="29"/>
      <c r="C221" s="29"/>
      <c r="D221" s="13"/>
      <c r="E221" s="17"/>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row>
    <row r="222" s="14" customFormat="true" ht="8.25" hidden="false" customHeight="true" outlineLevel="0" collapsed="false">
      <c r="A222" s="29"/>
      <c r="B222" s="29"/>
      <c r="C222" s="29"/>
      <c r="D222" s="13"/>
      <c r="E222" s="17"/>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row>
    <row r="223" s="14" customFormat="true" ht="8.25" hidden="false" customHeight="true" outlineLevel="0" collapsed="false">
      <c r="A223" s="29"/>
      <c r="B223" s="29"/>
      <c r="C223" s="29"/>
      <c r="D223" s="13"/>
      <c r="E223" s="17"/>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row>
    <row r="224" s="14" customFormat="true" ht="8.25" hidden="false" customHeight="true" outlineLevel="0" collapsed="false">
      <c r="A224" s="29"/>
      <c r="B224" s="29"/>
      <c r="C224" s="29"/>
      <c r="D224" s="13"/>
      <c r="E224" s="17"/>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row>
    <row r="225" customFormat="false" ht="8.25" hidden="true" customHeight="true" outlineLevel="0" collapsed="false">
      <c r="A225" s="29"/>
      <c r="B225" s="29"/>
      <c r="C225" s="29"/>
      <c r="E225" s="17"/>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row>
    <row r="226" customFormat="false" ht="8.25" hidden="true" customHeight="true" outlineLevel="0" collapsed="false">
      <c r="A226" s="29"/>
      <c r="B226" s="29"/>
      <c r="C226" s="29"/>
      <c r="E226" s="17"/>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row>
    <row r="227" s="20" customFormat="true" ht="10.5" hidden="false" customHeight="true" outlineLevel="0" collapsed="false">
      <c r="A227" s="23" t="n">
        <v>6</v>
      </c>
      <c r="B227" s="15"/>
      <c r="C227" s="15"/>
      <c r="D227" s="13"/>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8" t="n">
        <v>7</v>
      </c>
    </row>
    <row r="228" s="20" customFormat="true" ht="10.5" hidden="false" customHeight="true" outlineLevel="0" collapsed="false">
      <c r="A228" s="15"/>
      <c r="B228" s="15"/>
      <c r="C228" s="15"/>
      <c r="D228" s="13"/>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8" t="s">
        <v>52</v>
      </c>
      <c r="AF228" s="15"/>
      <c r="AG228" s="15"/>
      <c r="AH228" s="15" t="s">
        <v>53</v>
      </c>
      <c r="AI228" s="15"/>
      <c r="AJ228" s="15"/>
      <c r="AK228" s="15"/>
      <c r="AL228" s="15"/>
      <c r="AM228" s="15"/>
      <c r="AN228" s="15"/>
      <c r="AO228" s="15"/>
      <c r="AP228" s="15"/>
      <c r="AQ228" s="15"/>
      <c r="AR228" s="15"/>
      <c r="AS228" s="15"/>
      <c r="AT228" s="15"/>
      <c r="AU228" s="15"/>
      <c r="AV228" s="15"/>
      <c r="AW228" s="15"/>
      <c r="AX228" s="15"/>
      <c r="AY228" s="15"/>
      <c r="AZ228" s="15"/>
      <c r="BA228" s="15"/>
      <c r="BB228" s="18" t="s">
        <v>54</v>
      </c>
      <c r="BC228" s="19"/>
    </row>
    <row r="229" s="20" customFormat="true" ht="10.5" hidden="false" customHeight="true" outlineLevel="0" collapsed="false">
      <c r="A229" s="21"/>
      <c r="B229" s="15"/>
      <c r="C229" s="15"/>
      <c r="D229" s="13"/>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8" t="s">
        <v>55</v>
      </c>
      <c r="AF229" s="15"/>
      <c r="AG229" s="15"/>
      <c r="AH229" s="15" t="s">
        <v>56</v>
      </c>
      <c r="AI229" s="15"/>
      <c r="AJ229" s="15"/>
      <c r="AK229" s="15"/>
      <c r="AL229" s="15"/>
      <c r="AM229" s="15"/>
      <c r="AN229" s="15"/>
      <c r="AO229" s="15"/>
      <c r="AP229" s="15"/>
      <c r="AQ229" s="15"/>
      <c r="AR229" s="15"/>
      <c r="AS229" s="15"/>
      <c r="AT229" s="15"/>
      <c r="AU229" s="15"/>
      <c r="AV229" s="15"/>
      <c r="AW229" s="15"/>
      <c r="AX229" s="15"/>
      <c r="AY229" s="15"/>
      <c r="AZ229" s="15"/>
      <c r="BA229" s="15"/>
      <c r="BB229" s="18" t="s">
        <v>230</v>
      </c>
      <c r="BC229" s="19"/>
    </row>
    <row r="230" s="20" customFormat="true" ht="10.5" hidden="false" customHeight="true" outlineLevel="0" collapsed="false">
      <c r="A230" s="22"/>
      <c r="B230" s="15"/>
      <c r="C230" s="15"/>
      <c r="D230" s="13"/>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8" t="s">
        <v>58</v>
      </c>
      <c r="AF230" s="15"/>
      <c r="AG230" s="15"/>
      <c r="AH230" s="23" t="s">
        <v>59</v>
      </c>
      <c r="AI230" s="15"/>
      <c r="AJ230" s="15"/>
      <c r="AK230" s="15"/>
      <c r="AL230" s="15"/>
      <c r="AM230" s="15"/>
      <c r="AN230" s="15"/>
      <c r="AO230" s="15"/>
      <c r="AP230" s="15"/>
      <c r="AQ230" s="15"/>
      <c r="AR230" s="15"/>
      <c r="AS230" s="15"/>
      <c r="AT230" s="15"/>
      <c r="AU230" s="15"/>
      <c r="AV230" s="15"/>
      <c r="AW230" s="15"/>
      <c r="AX230" s="15"/>
      <c r="AY230" s="15"/>
      <c r="AZ230" s="15"/>
      <c r="BA230" s="15"/>
      <c r="BB230" s="15"/>
      <c r="BC230" s="19"/>
    </row>
    <row r="231" customFormat="false" ht="9" hidden="false" customHeight="true" outlineLevel="0" collapsed="false">
      <c r="A231" s="17"/>
      <c r="B231" s="17"/>
      <c r="C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row>
    <row r="232" customFormat="false" ht="9" hidden="false" customHeight="true" outlineLevel="0" collapsed="false">
      <c r="A232" s="17"/>
      <c r="B232" s="17"/>
      <c r="C232" s="17"/>
      <c r="E232" s="17"/>
      <c r="F232" s="17"/>
      <c r="G232" s="24" t="s">
        <v>60</v>
      </c>
      <c r="H232" s="24"/>
      <c r="I232" s="24"/>
      <c r="J232" s="24"/>
      <c r="K232" s="24"/>
      <c r="L232" s="24"/>
      <c r="M232" s="24"/>
      <c r="N232" s="24"/>
      <c r="O232" s="24"/>
      <c r="P232" s="24"/>
      <c r="Q232" s="24"/>
      <c r="R232" s="24"/>
      <c r="S232" s="24"/>
      <c r="T232" s="24"/>
      <c r="U232" s="24"/>
      <c r="V232" s="24"/>
      <c r="W232" s="24"/>
      <c r="X232" s="24"/>
      <c r="Y232" s="24"/>
      <c r="Z232" s="24"/>
      <c r="AA232" s="24"/>
      <c r="AB232" s="24"/>
      <c r="AC232" s="24"/>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row>
    <row r="233" customFormat="false" ht="9.75" hidden="false" customHeight="true" outlineLevel="0" collapsed="false">
      <c r="A233" s="17"/>
      <c r="B233" s="17"/>
      <c r="C233" s="17"/>
      <c r="E233" s="17"/>
      <c r="F233" s="17"/>
      <c r="G233" s="25" t="s">
        <v>17</v>
      </c>
      <c r="H233" s="25"/>
      <c r="I233" s="25"/>
      <c r="J233" s="25"/>
      <c r="K233" s="25"/>
      <c r="L233" s="17"/>
      <c r="M233" s="25" t="s">
        <v>61</v>
      </c>
      <c r="N233" s="25"/>
      <c r="O233" s="25"/>
      <c r="P233" s="25"/>
      <c r="Q233" s="25"/>
      <c r="R233" s="17"/>
      <c r="S233" s="25" t="s">
        <v>62</v>
      </c>
      <c r="T233" s="25"/>
      <c r="U233" s="25"/>
      <c r="V233" s="25"/>
      <c r="W233" s="25"/>
      <c r="X233" s="25"/>
      <c r="Y233" s="25"/>
      <c r="Z233" s="25"/>
      <c r="AA233" s="25"/>
      <c r="AB233" s="25"/>
      <c r="AC233" s="25"/>
      <c r="AD233" s="17"/>
      <c r="AE233" s="17"/>
      <c r="AF233" s="17"/>
      <c r="AG233" s="17"/>
      <c r="AH233" s="17"/>
      <c r="AI233" s="17"/>
      <c r="AJ233" s="17"/>
      <c r="AK233" s="17"/>
      <c r="AL233" s="17"/>
      <c r="AM233" s="17"/>
      <c r="AN233" s="24" t="s">
        <v>63</v>
      </c>
      <c r="AO233" s="24"/>
      <c r="AP233" s="24"/>
      <c r="AQ233" s="24"/>
      <c r="AR233" s="24"/>
      <c r="AS233" s="24"/>
      <c r="AT233" s="24"/>
      <c r="AU233" s="24"/>
      <c r="AV233" s="24"/>
      <c r="AW233" s="24"/>
      <c r="AX233" s="24"/>
      <c r="AY233" s="24"/>
      <c r="AZ233" s="24"/>
      <c r="BA233" s="17"/>
      <c r="BB233" s="17"/>
    </row>
    <row r="234" customFormat="false" ht="9.75" hidden="false" customHeight="true" outlineLevel="0" collapsed="false">
      <c r="A234" s="17"/>
      <c r="B234" s="17"/>
      <c r="C234" s="17"/>
      <c r="E234" s="17"/>
      <c r="F234" s="17"/>
      <c r="G234" s="24" t="s">
        <v>64</v>
      </c>
      <c r="H234" s="24"/>
      <c r="I234" s="24"/>
      <c r="J234" s="24"/>
      <c r="K234" s="24"/>
      <c r="L234" s="17"/>
      <c r="M234" s="24" t="s">
        <v>65</v>
      </c>
      <c r="N234" s="24"/>
      <c r="O234" s="24"/>
      <c r="P234" s="24"/>
      <c r="Q234" s="24"/>
      <c r="R234" s="17"/>
      <c r="S234" s="24" t="s">
        <v>65</v>
      </c>
      <c r="T234" s="24"/>
      <c r="U234" s="24"/>
      <c r="V234" s="24"/>
      <c r="W234" s="24"/>
      <c r="X234" s="24"/>
      <c r="Y234" s="24"/>
      <c r="Z234" s="24"/>
      <c r="AA234" s="24"/>
      <c r="AB234" s="24"/>
      <c r="AC234" s="24"/>
      <c r="AD234" s="17"/>
      <c r="AE234" s="17"/>
      <c r="AF234" s="17"/>
      <c r="AG234" s="17"/>
      <c r="AH234" s="17"/>
      <c r="AI234" s="17"/>
      <c r="AJ234" s="17"/>
      <c r="AK234" s="17"/>
      <c r="AL234" s="17"/>
      <c r="AM234" s="17"/>
      <c r="AN234" s="25" t="s">
        <v>66</v>
      </c>
      <c r="AO234" s="25"/>
      <c r="AP234" s="25"/>
      <c r="AQ234" s="25"/>
      <c r="AR234" s="25"/>
      <c r="AS234" s="17"/>
      <c r="AT234" s="26"/>
      <c r="AU234" s="26"/>
      <c r="AV234" s="26"/>
      <c r="AW234" s="26"/>
      <c r="AX234" s="26"/>
      <c r="AY234" s="26"/>
      <c r="AZ234" s="26"/>
      <c r="BA234" s="17"/>
      <c r="BB234" s="17"/>
    </row>
    <row r="235" customFormat="false" ht="9" hidden="false" customHeight="true" outlineLevel="0" collapsed="false">
      <c r="A235" s="17"/>
      <c r="B235" s="17"/>
      <c r="C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24" t="s">
        <v>67</v>
      </c>
      <c r="AO235" s="24"/>
      <c r="AP235" s="24"/>
      <c r="AQ235" s="24"/>
      <c r="AR235" s="24"/>
      <c r="AS235" s="17"/>
      <c r="AT235" s="24" t="s">
        <v>68</v>
      </c>
      <c r="AU235" s="24"/>
      <c r="AV235" s="24"/>
      <c r="AW235" s="24"/>
      <c r="AX235" s="24"/>
      <c r="AY235" s="24"/>
      <c r="AZ235" s="24"/>
      <c r="BA235" s="17"/>
      <c r="BB235" s="17"/>
    </row>
    <row r="236" customFormat="false" ht="9" hidden="false" customHeight="true" outlineLevel="0" collapsed="false">
      <c r="A236" s="17"/>
      <c r="B236" s="17"/>
      <c r="C236" s="17"/>
      <c r="E236" s="17"/>
      <c r="F236" s="17"/>
      <c r="G236" s="17"/>
      <c r="H236" s="17"/>
      <c r="I236" s="17"/>
      <c r="J236" s="17"/>
      <c r="K236" s="27"/>
      <c r="L236" s="17"/>
      <c r="M236" s="17"/>
      <c r="N236" s="17"/>
      <c r="O236" s="17"/>
      <c r="P236" s="17"/>
      <c r="Q236" s="27"/>
      <c r="R236" s="17"/>
      <c r="S236" s="24" t="s">
        <v>69</v>
      </c>
      <c r="T236" s="24"/>
      <c r="U236" s="24"/>
      <c r="V236" s="24"/>
      <c r="W236" s="24"/>
      <c r="X236" s="17"/>
      <c r="Y236" s="24" t="s">
        <v>70</v>
      </c>
      <c r="Z236" s="24"/>
      <c r="AA236" s="24"/>
      <c r="AB236" s="24"/>
      <c r="AC236" s="24"/>
      <c r="AD236" s="17"/>
      <c r="AE236" s="17"/>
      <c r="AF236" s="17"/>
      <c r="AG236" s="17"/>
      <c r="AH236" s="17"/>
      <c r="AI236" s="17"/>
      <c r="AJ236" s="27"/>
      <c r="AK236" s="17"/>
      <c r="AL236" s="17"/>
      <c r="AM236" s="17"/>
      <c r="AN236" s="17"/>
      <c r="AO236" s="17"/>
      <c r="AP236" s="17"/>
      <c r="AQ236" s="17"/>
      <c r="AR236" s="27"/>
      <c r="AS236" s="17"/>
      <c r="AT236" s="27" t="s">
        <v>71</v>
      </c>
      <c r="AU236" s="17"/>
      <c r="AV236" s="27" t="s">
        <v>71</v>
      </c>
      <c r="AW236" s="17"/>
      <c r="AX236" s="27"/>
      <c r="AY236" s="17"/>
      <c r="AZ236" s="17"/>
      <c r="BA236" s="17"/>
      <c r="BB236" s="17"/>
    </row>
    <row r="237" customFormat="false" ht="9" hidden="false" customHeight="true" outlineLevel="0" collapsed="false">
      <c r="A237" s="17"/>
      <c r="B237" s="17"/>
      <c r="C237" s="27" t="s">
        <v>72</v>
      </c>
      <c r="E237" s="17"/>
      <c r="F237" s="17"/>
      <c r="G237" s="17"/>
      <c r="H237" s="17"/>
      <c r="I237" s="27" t="s">
        <v>73</v>
      </c>
      <c r="J237" s="17"/>
      <c r="K237" s="27" t="s">
        <v>74</v>
      </c>
      <c r="L237" s="17"/>
      <c r="M237" s="17"/>
      <c r="N237" s="17"/>
      <c r="O237" s="27" t="s">
        <v>73</v>
      </c>
      <c r="P237" s="17"/>
      <c r="Q237" s="27" t="s">
        <v>74</v>
      </c>
      <c r="R237" s="17"/>
      <c r="S237" s="17"/>
      <c r="T237" s="17"/>
      <c r="U237" s="27" t="s">
        <v>73</v>
      </c>
      <c r="V237" s="17"/>
      <c r="W237" s="27" t="s">
        <v>74</v>
      </c>
      <c r="X237" s="17"/>
      <c r="Y237" s="17"/>
      <c r="Z237" s="17"/>
      <c r="AA237" s="27" t="s">
        <v>73</v>
      </c>
      <c r="AB237" s="17"/>
      <c r="AC237" s="27" t="s">
        <v>74</v>
      </c>
      <c r="AD237" s="17"/>
      <c r="AE237" s="27" t="s">
        <v>75</v>
      </c>
      <c r="AF237" s="27"/>
      <c r="AG237" s="17"/>
      <c r="AH237" s="27" t="s">
        <v>76</v>
      </c>
      <c r="AI237" s="17"/>
      <c r="AJ237" s="27" t="s">
        <v>77</v>
      </c>
      <c r="AK237" s="17"/>
      <c r="AL237" s="27" t="s">
        <v>78</v>
      </c>
      <c r="AM237" s="17"/>
      <c r="AN237" s="17"/>
      <c r="AO237" s="17"/>
      <c r="AP237" s="27" t="s">
        <v>73</v>
      </c>
      <c r="AQ237" s="17"/>
      <c r="AR237" s="27" t="s">
        <v>74</v>
      </c>
      <c r="AS237" s="17"/>
      <c r="AT237" s="27" t="s">
        <v>79</v>
      </c>
      <c r="AU237" s="17"/>
      <c r="AV237" s="27" t="s">
        <v>79</v>
      </c>
      <c r="AW237" s="17"/>
      <c r="AX237" s="27"/>
      <c r="AY237" s="17"/>
      <c r="AZ237" s="27" t="s">
        <v>80</v>
      </c>
      <c r="BA237" s="17"/>
      <c r="BB237" s="17"/>
    </row>
    <row r="238" customFormat="false" ht="9" hidden="false" customHeight="true" outlineLevel="0" collapsed="false">
      <c r="A238" s="24" t="s">
        <v>81</v>
      </c>
      <c r="B238" s="17"/>
      <c r="C238" s="24" t="s">
        <v>82</v>
      </c>
      <c r="E238" s="24" t="s">
        <v>83</v>
      </c>
      <c r="F238" s="17"/>
      <c r="G238" s="24" t="s">
        <v>84</v>
      </c>
      <c r="H238" s="17"/>
      <c r="I238" s="24" t="s">
        <v>85</v>
      </c>
      <c r="J238" s="17"/>
      <c r="K238" s="24" t="s">
        <v>86</v>
      </c>
      <c r="L238" s="17"/>
      <c r="M238" s="24" t="s">
        <v>84</v>
      </c>
      <c r="N238" s="17"/>
      <c r="O238" s="24" t="s">
        <v>85</v>
      </c>
      <c r="P238" s="17"/>
      <c r="Q238" s="24" t="s">
        <v>86</v>
      </c>
      <c r="R238" s="17"/>
      <c r="S238" s="24" t="s">
        <v>84</v>
      </c>
      <c r="T238" s="17"/>
      <c r="U238" s="24" t="s">
        <v>85</v>
      </c>
      <c r="V238" s="17"/>
      <c r="W238" s="24" t="s">
        <v>86</v>
      </c>
      <c r="X238" s="17"/>
      <c r="Y238" s="24" t="s">
        <v>84</v>
      </c>
      <c r="Z238" s="17"/>
      <c r="AA238" s="24" t="s">
        <v>85</v>
      </c>
      <c r="AB238" s="17"/>
      <c r="AC238" s="24" t="s">
        <v>86</v>
      </c>
      <c r="AD238" s="17"/>
      <c r="AE238" s="24" t="s">
        <v>60</v>
      </c>
      <c r="AF238" s="25"/>
      <c r="AG238" s="17"/>
      <c r="AH238" s="24" t="s">
        <v>87</v>
      </c>
      <c r="AI238" s="17"/>
      <c r="AJ238" s="24" t="s">
        <v>88</v>
      </c>
      <c r="AK238" s="17"/>
      <c r="AL238" s="24" t="s">
        <v>89</v>
      </c>
      <c r="AM238" s="17"/>
      <c r="AN238" s="24" t="s">
        <v>84</v>
      </c>
      <c r="AO238" s="17"/>
      <c r="AP238" s="24" t="s">
        <v>85</v>
      </c>
      <c r="AQ238" s="17"/>
      <c r="AR238" s="24" t="s">
        <v>90</v>
      </c>
      <c r="AS238" s="17"/>
      <c r="AT238" s="24" t="s">
        <v>91</v>
      </c>
      <c r="AU238" s="17"/>
      <c r="AV238" s="24" t="s">
        <v>92</v>
      </c>
      <c r="AW238" s="17"/>
      <c r="AX238" s="24"/>
      <c r="AY238" s="17"/>
      <c r="AZ238" s="24" t="s">
        <v>93</v>
      </c>
      <c r="BA238" s="17"/>
      <c r="BB238" s="28" t="s">
        <v>81</v>
      </c>
    </row>
    <row r="239" customFormat="false" ht="8.25" hidden="false" customHeight="true" outlineLevel="0" collapsed="false">
      <c r="A239" s="25"/>
      <c r="B239" s="17"/>
      <c r="C239" s="25"/>
      <c r="E239" s="25"/>
      <c r="F239" s="17"/>
      <c r="G239" s="25"/>
      <c r="H239" s="17"/>
      <c r="I239" s="25"/>
      <c r="J239" s="17"/>
      <c r="K239" s="25"/>
      <c r="L239" s="17"/>
      <c r="M239" s="25"/>
      <c r="N239" s="17"/>
      <c r="O239" s="25"/>
      <c r="P239" s="17"/>
      <c r="Q239" s="25"/>
      <c r="R239" s="17"/>
      <c r="S239" s="25"/>
      <c r="T239" s="17"/>
      <c r="U239" s="25"/>
      <c r="V239" s="17"/>
      <c r="W239" s="25"/>
      <c r="X239" s="17"/>
      <c r="Y239" s="25"/>
      <c r="Z239" s="17"/>
      <c r="AA239" s="25"/>
      <c r="AB239" s="17"/>
      <c r="AC239" s="25"/>
      <c r="AD239" s="17"/>
      <c r="AE239" s="25"/>
      <c r="AF239" s="25"/>
      <c r="AG239" s="17"/>
      <c r="AH239" s="25"/>
      <c r="AI239" s="17"/>
      <c r="AJ239" s="25"/>
      <c r="AK239" s="17"/>
      <c r="AL239" s="25"/>
      <c r="AM239" s="17"/>
      <c r="AN239" s="25"/>
      <c r="AO239" s="17"/>
      <c r="AP239" s="25"/>
      <c r="AQ239" s="17"/>
      <c r="AR239" s="25"/>
      <c r="AS239" s="17"/>
      <c r="AT239" s="25"/>
      <c r="AU239" s="17"/>
      <c r="AV239" s="25"/>
      <c r="AW239" s="17"/>
      <c r="AX239" s="25"/>
      <c r="AY239" s="17"/>
      <c r="AZ239" s="25"/>
      <c r="BA239" s="17"/>
      <c r="BB239" s="26"/>
    </row>
    <row r="240" customFormat="false" ht="8.25" hidden="false" customHeight="true" outlineLevel="0" collapsed="false">
      <c r="A240" s="17"/>
      <c r="B240" s="17"/>
      <c r="C240" s="17"/>
      <c r="D240" s="44" t="s">
        <v>231</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row>
    <row r="241" s="14" customFormat="true" ht="8.25" hidden="false" customHeight="true" outlineLevel="0" collapsed="false">
      <c r="A241" s="17" t="n">
        <v>1</v>
      </c>
      <c r="B241" s="29"/>
      <c r="C241" s="30" t="n">
        <v>8191</v>
      </c>
      <c r="D241" s="13"/>
      <c r="E241" s="17" t="s">
        <v>232</v>
      </c>
      <c r="F241" s="29"/>
      <c r="G241" s="31" t="n">
        <f aca="false">'Exhibit B'!$BO241</f>
        <v>10018029</v>
      </c>
      <c r="H241" s="29"/>
      <c r="I241" s="32" t="n">
        <f aca="false">(G241/$C241)</f>
        <v>1223.05322915395</v>
      </c>
      <c r="J241" s="29"/>
      <c r="K241" s="33" t="n">
        <f aca="false">IF($AE241&lt;&gt;0,(G241/$AE241)*100,0)</f>
        <v>80.76036900723</v>
      </c>
      <c r="L241" s="29"/>
      <c r="M241" s="31" t="n">
        <v>2378606</v>
      </c>
      <c r="N241" s="29"/>
      <c r="O241" s="32" t="n">
        <f aca="false">(M241/$C241)</f>
        <v>290.392626052985</v>
      </c>
      <c r="P241" s="29"/>
      <c r="Q241" s="33" t="n">
        <f aca="false">IF($AE241&lt;&gt;0,(M241/$AE241)*100,0)</f>
        <v>19.1751389702317</v>
      </c>
      <c r="R241" s="29"/>
      <c r="S241" s="31" t="n">
        <v>8000</v>
      </c>
      <c r="T241" s="29"/>
      <c r="U241" s="32" t="n">
        <f aca="false">(S241/$C241)</f>
        <v>0.976681723843243</v>
      </c>
      <c r="V241" s="29"/>
      <c r="W241" s="33" t="n">
        <f aca="false">IF($AE241&lt;&gt;0,(S241/$AE241)*100,0)</f>
        <v>0.0644920225383496</v>
      </c>
      <c r="X241" s="29"/>
      <c r="Y241" s="31" t="n">
        <v>0</v>
      </c>
      <c r="Z241" s="29"/>
      <c r="AA241" s="32" t="n">
        <f aca="false">(Y241/$C241)</f>
        <v>0</v>
      </c>
      <c r="AB241" s="29"/>
      <c r="AC241" s="33" t="n">
        <f aca="false">IF($AE241&lt;&gt;0,(Y241/$AE241)*100,0)</f>
        <v>0</v>
      </c>
      <c r="AD241" s="29"/>
      <c r="AE241" s="31" t="n">
        <f aca="false">(G241+M241+S241+Y241)</f>
        <v>12404635</v>
      </c>
      <c r="AF241" s="34"/>
      <c r="AG241" s="29"/>
      <c r="AH241" s="31" t="n">
        <v>0</v>
      </c>
      <c r="AI241" s="29"/>
      <c r="AJ241" s="31" t="n">
        <v>0</v>
      </c>
      <c r="AK241" s="29"/>
      <c r="AL241" s="31" t="n">
        <f aca="false">(AE241+AH241+AJ241)</f>
        <v>12404635</v>
      </c>
      <c r="AM241" s="29"/>
      <c r="AN241" s="31" t="n">
        <v>12182929</v>
      </c>
      <c r="AO241" s="29"/>
      <c r="AP241" s="32" t="n">
        <f aca="false">(AN241/$C241)</f>
        <v>1487.35551214748</v>
      </c>
      <c r="AQ241" s="29"/>
      <c r="AR241" s="33" t="n">
        <f aca="false">IF($AP$287&lt;&gt;0,(AP241/$AP$287)*100,0)</f>
        <v>128.157907631975</v>
      </c>
      <c r="AS241" s="29"/>
      <c r="AT241" s="31" t="n">
        <v>0</v>
      </c>
      <c r="AU241" s="29"/>
      <c r="AV241" s="31" t="n">
        <v>0</v>
      </c>
      <c r="AW241" s="29"/>
      <c r="AX241" s="31"/>
      <c r="AY241" s="29"/>
      <c r="AZ241" s="31" t="n">
        <v>0</v>
      </c>
      <c r="BA241" s="29"/>
      <c r="BB241" s="17" t="n">
        <v>1</v>
      </c>
    </row>
    <row r="242" s="14" customFormat="true" ht="8.25" hidden="false" customHeight="true" outlineLevel="0" collapsed="false">
      <c r="A242" s="17" t="n">
        <v>2</v>
      </c>
      <c r="B242" s="29"/>
      <c r="C242" s="30" t="n">
        <v>7225</v>
      </c>
      <c r="D242" s="13"/>
      <c r="E242" s="17" t="s">
        <v>233</v>
      </c>
      <c r="F242" s="29"/>
      <c r="G242" s="30" t="n">
        <f aca="false">'Exhibit B'!$BO242</f>
        <v>6377722</v>
      </c>
      <c r="H242" s="29"/>
      <c r="I242" s="33" t="n">
        <f aca="false">(G242/$C242)</f>
        <v>882.729688581315</v>
      </c>
      <c r="J242" s="29"/>
      <c r="K242" s="33" t="n">
        <f aca="false">IF($AE242&lt;&gt;0,(G242/$AE242)*100,0)</f>
        <v>72.3836998149584</v>
      </c>
      <c r="L242" s="29"/>
      <c r="M242" s="30" t="n">
        <v>2407560</v>
      </c>
      <c r="N242" s="29"/>
      <c r="O242" s="33" t="n">
        <f aca="false">(M242/$C242)</f>
        <v>333.226297577855</v>
      </c>
      <c r="P242" s="29"/>
      <c r="Q242" s="33" t="n">
        <f aca="false">IF($AE242&lt;&gt;0,(M242/$AE242)*100,0)</f>
        <v>27.3245055721308</v>
      </c>
      <c r="R242" s="29"/>
      <c r="S242" s="30" t="n">
        <v>25710</v>
      </c>
      <c r="T242" s="29"/>
      <c r="U242" s="33" t="n">
        <f aca="false">(S242/$C242)</f>
        <v>3.55847750865052</v>
      </c>
      <c r="V242" s="29"/>
      <c r="W242" s="33" t="n">
        <f aca="false">IF($AE242&lt;&gt;0,(S242/$AE242)*100,0)</f>
        <v>0.291794612910782</v>
      </c>
      <c r="X242" s="29"/>
      <c r="Y242" s="30" t="n">
        <v>0</v>
      </c>
      <c r="Z242" s="29"/>
      <c r="AA242" s="33" t="n">
        <f aca="false">(Y242/$C242)</f>
        <v>0</v>
      </c>
      <c r="AB242" s="29"/>
      <c r="AC242" s="33" t="n">
        <f aca="false">IF($AE242&lt;&gt;0,(Y242/$AE242)*100,0)</f>
        <v>0</v>
      </c>
      <c r="AD242" s="29"/>
      <c r="AE242" s="30" t="n">
        <f aca="false">(G242+M242+S242+Y242)</f>
        <v>8810992</v>
      </c>
      <c r="AF242" s="35"/>
      <c r="AG242" s="29"/>
      <c r="AH242" s="30" t="n">
        <v>0</v>
      </c>
      <c r="AI242" s="29"/>
      <c r="AJ242" s="30" t="n">
        <v>0</v>
      </c>
      <c r="AK242" s="29"/>
      <c r="AL242" s="30" t="n">
        <f aca="false">(AE242+AH242+AJ242)</f>
        <v>8810992</v>
      </c>
      <c r="AM242" s="29"/>
      <c r="AN242" s="30" t="n">
        <v>7857259</v>
      </c>
      <c r="AO242" s="29"/>
      <c r="AP242" s="33" t="n">
        <f aca="false">(AN242/$C242)</f>
        <v>1087.50989619377</v>
      </c>
      <c r="AQ242" s="29"/>
      <c r="AR242" s="33" t="n">
        <f aca="false">IF($AP$287&lt;&gt;0,(AP242/$AP$287)*100,0)</f>
        <v>93.7052316591276</v>
      </c>
      <c r="AS242" s="29"/>
      <c r="AT242" s="30" t="n">
        <v>0</v>
      </c>
      <c r="AU242" s="29"/>
      <c r="AV242" s="30" t="n">
        <v>0</v>
      </c>
      <c r="AW242" s="29"/>
      <c r="AX242" s="30"/>
      <c r="AY242" s="29"/>
      <c r="AZ242" s="30" t="n">
        <v>0</v>
      </c>
      <c r="BA242" s="29"/>
      <c r="BB242" s="17" t="n">
        <v>2</v>
      </c>
    </row>
    <row r="243" s="14" customFormat="true" ht="8.25" hidden="false" customHeight="true" outlineLevel="0" collapsed="false">
      <c r="A243" s="17" t="n">
        <v>3</v>
      </c>
      <c r="B243" s="29"/>
      <c r="C243" s="30" t="n">
        <v>6172</v>
      </c>
      <c r="D243" s="13"/>
      <c r="E243" s="13" t="s">
        <v>147</v>
      </c>
      <c r="F243" s="29"/>
      <c r="G243" s="30" t="n">
        <f aca="false">'Exhibit B'!$BO243</f>
        <v>6236141</v>
      </c>
      <c r="H243" s="29"/>
      <c r="I243" s="33" t="n">
        <f aca="false">(G243/$C243)</f>
        <v>1010.39225534673</v>
      </c>
      <c r="J243" s="29"/>
      <c r="K243" s="33" t="n">
        <f aca="false">IF($AE243&lt;&gt;0,(G243/$AE243)*100,0)</f>
        <v>71.9975972095674</v>
      </c>
      <c r="L243" s="29"/>
      <c r="M243" s="30" t="n">
        <v>2425455</v>
      </c>
      <c r="N243" s="29"/>
      <c r="O243" s="33" t="n">
        <f aca="false">(M243/$C243)</f>
        <v>392.977154893065</v>
      </c>
      <c r="P243" s="29"/>
      <c r="Q243" s="33" t="n">
        <f aca="false">IF($AE243&lt;&gt;0,(M243/$AE243)*100,0)</f>
        <v>28.0024027904326</v>
      </c>
      <c r="R243" s="29"/>
      <c r="S243" s="30" t="n">
        <v>0</v>
      </c>
      <c r="T243" s="29"/>
      <c r="U243" s="33" t="n">
        <f aca="false">(S243/$C243)</f>
        <v>0</v>
      </c>
      <c r="V243" s="29"/>
      <c r="W243" s="33" t="n">
        <f aca="false">IF($AE243&lt;&gt;0,(S243/$AE243)*100,0)</f>
        <v>0</v>
      </c>
      <c r="X243" s="29"/>
      <c r="Y243" s="30" t="n">
        <v>0</v>
      </c>
      <c r="Z243" s="29"/>
      <c r="AA243" s="33" t="n">
        <f aca="false">(Y243/$C243)</f>
        <v>0</v>
      </c>
      <c r="AB243" s="29"/>
      <c r="AC243" s="33" t="n">
        <f aca="false">IF($AE243&lt;&gt;0,(Y243/$AE243)*100,0)</f>
        <v>0</v>
      </c>
      <c r="AD243" s="29"/>
      <c r="AE243" s="30" t="n">
        <f aca="false">(G243+M243+S243+Y243)</f>
        <v>8661596</v>
      </c>
      <c r="AF243" s="35"/>
      <c r="AG243" s="29"/>
      <c r="AH243" s="30" t="n">
        <v>85177</v>
      </c>
      <c r="AI243" s="29"/>
      <c r="AJ243" s="30" t="n">
        <v>0</v>
      </c>
      <c r="AK243" s="29"/>
      <c r="AL243" s="30" t="n">
        <f aca="false">(AE243+AH243+AJ243)</f>
        <v>8746773</v>
      </c>
      <c r="AM243" s="29"/>
      <c r="AN243" s="30" t="n">
        <v>7783337</v>
      </c>
      <c r="AO243" s="29"/>
      <c r="AP243" s="33" t="n">
        <f aca="false">(AN243/$C243)</f>
        <v>1261.07209980557</v>
      </c>
      <c r="AQ243" s="29"/>
      <c r="AR243" s="33" t="n">
        <f aca="false">IF($AP$287&lt;&gt;0,(AP243/$AP$287)*100,0)</f>
        <v>108.660209589567</v>
      </c>
      <c r="AS243" s="29"/>
      <c r="AT243" s="30" t="n">
        <v>0</v>
      </c>
      <c r="AU243" s="29"/>
      <c r="AV243" s="30" t="n">
        <v>0</v>
      </c>
      <c r="AW243" s="29"/>
      <c r="AX243" s="30"/>
      <c r="AY243" s="29"/>
      <c r="AZ243" s="30" t="n">
        <v>0</v>
      </c>
      <c r="BA243" s="29"/>
      <c r="BB243" s="17" t="n">
        <v>3</v>
      </c>
    </row>
    <row r="244" s="14" customFormat="true" ht="8.25" hidden="false" customHeight="true" outlineLevel="0" collapsed="false">
      <c r="A244" s="17" t="n">
        <v>4</v>
      </c>
      <c r="B244" s="29"/>
      <c r="C244" s="30" t="n">
        <v>4185</v>
      </c>
      <c r="D244" s="13"/>
      <c r="E244" s="13" t="s">
        <v>234</v>
      </c>
      <c r="F244" s="29"/>
      <c r="G244" s="30" t="n">
        <f aca="false">'Exhibit B'!$BO244</f>
        <v>2760175</v>
      </c>
      <c r="H244" s="29"/>
      <c r="I244" s="33" t="n">
        <f aca="false">(G244/$C244)</f>
        <v>659.540023894863</v>
      </c>
      <c r="J244" s="29"/>
      <c r="K244" s="33" t="n">
        <f aca="false">IF($AE244&lt;&gt;0,(G244/$AE244)*100,0)</f>
        <v>74.5170333518174</v>
      </c>
      <c r="L244" s="29"/>
      <c r="M244" s="30" t="n">
        <v>934444</v>
      </c>
      <c r="N244" s="29"/>
      <c r="O244" s="33" t="n">
        <f aca="false">(M244/$C244)</f>
        <v>223.284109916368</v>
      </c>
      <c r="P244" s="29"/>
      <c r="Q244" s="33" t="n">
        <f aca="false">IF($AE244&lt;&gt;0,(M244/$AE244)*100,0)</f>
        <v>25.2273840294205</v>
      </c>
      <c r="R244" s="29"/>
      <c r="S244" s="30" t="n">
        <v>9467</v>
      </c>
      <c r="T244" s="29"/>
      <c r="U244" s="33" t="n">
        <f aca="false">(S244/$C244)</f>
        <v>2.2621266427718</v>
      </c>
      <c r="V244" s="29"/>
      <c r="W244" s="33" t="n">
        <f aca="false">IF($AE244&lt;&gt;0,(S244/$AE244)*100,0)</f>
        <v>0.255582618762091</v>
      </c>
      <c r="X244" s="29"/>
      <c r="Y244" s="30" t="n">
        <v>0</v>
      </c>
      <c r="Z244" s="29"/>
      <c r="AA244" s="33" t="n">
        <f aca="false">(Y244/$C244)</f>
        <v>0</v>
      </c>
      <c r="AB244" s="29"/>
      <c r="AC244" s="33" t="n">
        <f aca="false">IF($AE244&lt;&gt;0,(Y244/$AE244)*100,0)</f>
        <v>0</v>
      </c>
      <c r="AD244" s="29"/>
      <c r="AE244" s="30" t="n">
        <f aca="false">(G244+M244+S244+Y244)</f>
        <v>3704086</v>
      </c>
      <c r="AF244" s="35"/>
      <c r="AG244" s="29"/>
      <c r="AH244" s="30" t="n">
        <v>82932</v>
      </c>
      <c r="AI244" s="29"/>
      <c r="AJ244" s="30" t="n">
        <v>0</v>
      </c>
      <c r="AK244" s="29"/>
      <c r="AL244" s="30" t="n">
        <f aca="false">(AE244+AH244+AJ244)</f>
        <v>3787018</v>
      </c>
      <c r="AM244" s="29"/>
      <c r="AN244" s="30" t="n">
        <v>2874813</v>
      </c>
      <c r="AO244" s="29"/>
      <c r="AP244" s="33" t="n">
        <f aca="false">(AN244/$C244)</f>
        <v>686.932616487455</v>
      </c>
      <c r="AQ244" s="29"/>
      <c r="AR244" s="33" t="n">
        <f aca="false">IF($AP$287&lt;&gt;0,(AP244/$AP$287)*100,0)</f>
        <v>59.1895119184261</v>
      </c>
      <c r="AS244" s="29"/>
      <c r="AT244" s="30" t="n">
        <v>0</v>
      </c>
      <c r="AU244" s="29"/>
      <c r="AV244" s="30" t="n">
        <v>121476</v>
      </c>
      <c r="AW244" s="29"/>
      <c r="AX244" s="30"/>
      <c r="AY244" s="29"/>
      <c r="AZ244" s="30" t="n">
        <v>0</v>
      </c>
      <c r="BA244" s="29"/>
      <c r="BB244" s="17" t="n">
        <v>4</v>
      </c>
    </row>
    <row r="245" s="14" customFormat="true" ht="8.25" hidden="false" customHeight="true" outlineLevel="0" collapsed="false">
      <c r="A245" s="17" t="n">
        <v>5</v>
      </c>
      <c r="B245" s="29"/>
      <c r="C245" s="30" t="n">
        <v>5614</v>
      </c>
      <c r="D245" s="13" t="s">
        <v>96</v>
      </c>
      <c r="E245" s="17" t="s">
        <v>235</v>
      </c>
      <c r="F245" s="29"/>
      <c r="G245" s="30" t="n">
        <f aca="false">'Exhibit B'!$BO245</f>
        <v>3050096</v>
      </c>
      <c r="H245" s="29"/>
      <c r="I245" s="33" t="n">
        <f aca="false">(G245/$C245)</f>
        <v>543.30174563591</v>
      </c>
      <c r="J245" s="29"/>
      <c r="K245" s="33" t="n">
        <f aca="false">IF($AE245&lt;&gt;0,(G245/$AE245)*100,0)</f>
        <v>49.7209114518</v>
      </c>
      <c r="L245" s="29"/>
      <c r="M245" s="30" t="n">
        <v>2785662</v>
      </c>
      <c r="N245" s="29"/>
      <c r="O245" s="33" t="n">
        <f aca="false">(M245/$C245)</f>
        <v>496.199144994656</v>
      </c>
      <c r="P245" s="29"/>
      <c r="Q245" s="33" t="n">
        <f aca="false">IF($AE245&lt;&gt;0,(M245/$AE245)*100,0)</f>
        <v>45.4102604103753</v>
      </c>
      <c r="R245" s="29"/>
      <c r="S245" s="30" t="n">
        <v>10638</v>
      </c>
      <c r="T245" s="29"/>
      <c r="U245" s="33" t="n">
        <f aca="false">(S245/$C245)</f>
        <v>1.89490559315996</v>
      </c>
      <c r="V245" s="29"/>
      <c r="W245" s="33" t="n">
        <f aca="false">IF($AE245&lt;&gt;0,(S245/$AE245)*100,0)</f>
        <v>0.173414560074256</v>
      </c>
      <c r="X245" s="29"/>
      <c r="Y245" s="30" t="n">
        <v>288037</v>
      </c>
      <c r="Z245" s="29"/>
      <c r="AA245" s="33" t="n">
        <f aca="false">(Y245/$C245)</f>
        <v>51.3069112931956</v>
      </c>
      <c r="AB245" s="29"/>
      <c r="AC245" s="33" t="n">
        <f aca="false">IF($AE245&lt;&gt;0,(Y245/$AE245)*100,0)</f>
        <v>4.69541357775038</v>
      </c>
      <c r="AD245" s="29"/>
      <c r="AE245" s="30" t="n">
        <f aca="false">(G245+M245+S245+Y245)</f>
        <v>6134433</v>
      </c>
      <c r="AF245" s="35"/>
      <c r="AG245" s="29"/>
      <c r="AH245" s="30" t="n">
        <v>24680</v>
      </c>
      <c r="AI245" s="29"/>
      <c r="AJ245" s="30" t="n">
        <v>630000</v>
      </c>
      <c r="AK245" s="29"/>
      <c r="AL245" s="30" t="n">
        <f aca="false">(AE245+AH245+AJ245)</f>
        <v>6789113</v>
      </c>
      <c r="AM245" s="29"/>
      <c r="AN245" s="30" t="n">
        <v>6579209</v>
      </c>
      <c r="AO245" s="29"/>
      <c r="AP245" s="33" t="n">
        <f aca="false">(AN245/$C245)</f>
        <v>1171.9289276808</v>
      </c>
      <c r="AQ245" s="29"/>
      <c r="AR245" s="33" t="n">
        <f aca="false">IF($AP$287&lt;&gt;0,(AP245/$AP$287)*100,0)</f>
        <v>100.979192962484</v>
      </c>
      <c r="AS245" s="29"/>
      <c r="AT245" s="30" t="n">
        <v>0</v>
      </c>
      <c r="AU245" s="29"/>
      <c r="AV245" s="30" t="n">
        <v>154505</v>
      </c>
      <c r="AW245" s="29"/>
      <c r="AX245" s="30"/>
      <c r="AY245" s="29"/>
      <c r="AZ245" s="30" t="n">
        <v>0</v>
      </c>
      <c r="BA245" s="29"/>
      <c r="BB245" s="17" t="n">
        <v>5</v>
      </c>
    </row>
    <row r="246" s="14" customFormat="true" ht="8.25" hidden="false" customHeight="true" outlineLevel="0" collapsed="false">
      <c r="A246" s="46"/>
      <c r="B246" s="29"/>
      <c r="C246" s="36"/>
      <c r="D246" s="13"/>
      <c r="E246" s="17"/>
      <c r="F246" s="29"/>
      <c r="G246" s="29"/>
      <c r="H246" s="29"/>
      <c r="I246" s="37"/>
      <c r="J246" s="29"/>
      <c r="K246" s="37"/>
      <c r="L246" s="29"/>
      <c r="M246" s="29"/>
      <c r="N246" s="29"/>
      <c r="O246" s="37"/>
      <c r="P246" s="29"/>
      <c r="Q246" s="37"/>
      <c r="R246" s="29"/>
      <c r="S246" s="29"/>
      <c r="T246" s="29"/>
      <c r="U246" s="37"/>
      <c r="V246" s="29"/>
      <c r="W246" s="37"/>
      <c r="X246" s="29"/>
      <c r="Y246" s="29"/>
      <c r="Z246" s="29"/>
      <c r="AA246" s="37"/>
      <c r="AB246" s="29"/>
      <c r="AC246" s="37"/>
      <c r="AD246" s="29"/>
      <c r="AE246" s="29"/>
      <c r="AF246" s="35"/>
      <c r="AG246" s="29"/>
      <c r="AH246" s="29"/>
      <c r="AI246" s="29"/>
      <c r="AJ246" s="29"/>
      <c r="AK246" s="29"/>
      <c r="AL246" s="29"/>
      <c r="AM246" s="29"/>
      <c r="AN246" s="29"/>
      <c r="AO246" s="29"/>
      <c r="AP246" s="37"/>
      <c r="AQ246" s="29"/>
      <c r="AR246" s="37"/>
      <c r="AS246" s="29"/>
      <c r="AT246" s="29"/>
      <c r="AU246" s="29"/>
      <c r="AV246" s="29"/>
      <c r="AW246" s="29"/>
      <c r="AX246" s="29"/>
      <c r="AY246" s="29"/>
      <c r="AZ246" s="29"/>
      <c r="BA246" s="29"/>
      <c r="BB246" s="36"/>
    </row>
    <row r="247" s="14" customFormat="true" ht="8.25" hidden="false" customHeight="true" outlineLevel="0" collapsed="false">
      <c r="A247" s="17" t="n">
        <v>6</v>
      </c>
      <c r="B247" s="29"/>
      <c r="C247" s="30" t="n">
        <v>42620</v>
      </c>
      <c r="D247" s="13"/>
      <c r="E247" s="17" t="s">
        <v>236</v>
      </c>
      <c r="F247" s="29"/>
      <c r="G247" s="30" t="n">
        <f aca="false">'Exhibit B'!$BO247</f>
        <v>26110865</v>
      </c>
      <c r="H247" s="29"/>
      <c r="I247" s="33" t="n">
        <f aca="false">(G247/$C247)</f>
        <v>612.643477240732</v>
      </c>
      <c r="J247" s="29"/>
      <c r="K247" s="33" t="n">
        <f aca="false">IF($AE247&lt;&gt;0,(G247/$AE247)*100,0)</f>
        <v>80.22625389235</v>
      </c>
      <c r="L247" s="29"/>
      <c r="M247" s="30" t="n">
        <v>5792249</v>
      </c>
      <c r="N247" s="29"/>
      <c r="O247" s="33" t="n">
        <f aca="false">(M247/$C247)</f>
        <v>135.904481464101</v>
      </c>
      <c r="P247" s="29"/>
      <c r="Q247" s="33" t="n">
        <f aca="false">IF($AE247&lt;&gt;0,(M247/$AE247)*100,0)</f>
        <v>17.7968228506298</v>
      </c>
      <c r="R247" s="29"/>
      <c r="S247" s="30" t="n">
        <v>0</v>
      </c>
      <c r="T247" s="29"/>
      <c r="U247" s="33" t="n">
        <f aca="false">(S247/$C247)</f>
        <v>0</v>
      </c>
      <c r="V247" s="29"/>
      <c r="W247" s="33" t="n">
        <f aca="false">IF($AE247&lt;&gt;0,(S247/$AE247)*100,0)</f>
        <v>0</v>
      </c>
      <c r="X247" s="29"/>
      <c r="Y247" s="30" t="n">
        <v>643420</v>
      </c>
      <c r="Z247" s="29"/>
      <c r="AA247" s="33" t="n">
        <f aca="false">(Y247/$C247)</f>
        <v>15.0966682308775</v>
      </c>
      <c r="AB247" s="29"/>
      <c r="AC247" s="33" t="n">
        <f aca="false">IF($AE247&lt;&gt;0,(Y247/$AE247)*100,0)</f>
        <v>1.97692325702024</v>
      </c>
      <c r="AD247" s="29"/>
      <c r="AE247" s="30" t="n">
        <f aca="false">(G247+M247+S247+Y247)</f>
        <v>32546534</v>
      </c>
      <c r="AF247" s="35"/>
      <c r="AG247" s="29"/>
      <c r="AH247" s="30" t="n">
        <v>0</v>
      </c>
      <c r="AI247" s="29"/>
      <c r="AJ247" s="30" t="n">
        <v>266937</v>
      </c>
      <c r="AK247" s="29"/>
      <c r="AL247" s="30" t="n">
        <f aca="false">(AE247+AH247+AJ247)</f>
        <v>32813471</v>
      </c>
      <c r="AM247" s="29"/>
      <c r="AN247" s="30" t="n">
        <v>27871518</v>
      </c>
      <c r="AO247" s="29"/>
      <c r="AP247" s="33" t="n">
        <f aca="false">(AN247/$C247)</f>
        <v>653.953965274519</v>
      </c>
      <c r="AQ247" s="29"/>
      <c r="AR247" s="33" t="n">
        <f aca="false">IF($AP$287&lt;&gt;0,(AP247/$AP$287)*100,0)</f>
        <v>56.3479082120787</v>
      </c>
      <c r="AS247" s="29"/>
      <c r="AT247" s="30" t="n">
        <v>0</v>
      </c>
      <c r="AU247" s="29"/>
      <c r="AV247" s="30" t="n">
        <v>2456757</v>
      </c>
      <c r="AW247" s="29"/>
      <c r="AX247" s="30"/>
      <c r="AY247" s="29"/>
      <c r="AZ247" s="30" t="n">
        <v>177521</v>
      </c>
      <c r="BA247" s="29"/>
      <c r="BB247" s="17" t="n">
        <v>6</v>
      </c>
    </row>
    <row r="248" s="14" customFormat="true" ht="8.25" hidden="false" customHeight="true" outlineLevel="0" collapsed="false">
      <c r="A248" s="17" t="n">
        <v>7</v>
      </c>
      <c r="B248" s="29"/>
      <c r="C248" s="30" t="n">
        <v>3621</v>
      </c>
      <c r="D248" s="13"/>
      <c r="E248" s="17" t="s">
        <v>237</v>
      </c>
      <c r="F248" s="29"/>
      <c r="G248" s="30" t="n">
        <f aca="false">'Exhibit B'!$BO248</f>
        <v>2733942</v>
      </c>
      <c r="H248" s="29"/>
      <c r="I248" s="33" t="n">
        <f aca="false">(G248/$C248)</f>
        <v>755.024026512013</v>
      </c>
      <c r="J248" s="29"/>
      <c r="K248" s="33" t="n">
        <f aca="false">IF($AE248&lt;&gt;0,(G248/$AE248)*100,0)</f>
        <v>62.4467968955929</v>
      </c>
      <c r="L248" s="29"/>
      <c r="M248" s="30" t="n">
        <v>1360404</v>
      </c>
      <c r="N248" s="29"/>
      <c r="O248" s="33" t="n">
        <f aca="false">(M248/$C248)</f>
        <v>375.698425849213</v>
      </c>
      <c r="P248" s="29"/>
      <c r="Q248" s="33" t="n">
        <f aca="false">IF($AE248&lt;&gt;0,(M248/$AE248)*100,0)</f>
        <v>31.0733996127029</v>
      </c>
      <c r="R248" s="29"/>
      <c r="S248" s="30" t="n">
        <v>283688</v>
      </c>
      <c r="T248" s="29"/>
      <c r="U248" s="33" t="n">
        <f aca="false">(S248/$C248)</f>
        <v>78.3452085059376</v>
      </c>
      <c r="V248" s="29"/>
      <c r="W248" s="33" t="n">
        <f aca="false">IF($AE248&lt;&gt;0,(S248/$AE248)*100,0)</f>
        <v>6.47980349170427</v>
      </c>
      <c r="X248" s="29"/>
      <c r="Y248" s="30" t="n">
        <v>0</v>
      </c>
      <c r="Z248" s="29"/>
      <c r="AA248" s="33" t="n">
        <f aca="false">(Y248/$C248)</f>
        <v>0</v>
      </c>
      <c r="AB248" s="29"/>
      <c r="AC248" s="33" t="n">
        <f aca="false">IF($AE248&lt;&gt;0,(Y248/$AE248)*100,0)</f>
        <v>0</v>
      </c>
      <c r="AD248" s="29"/>
      <c r="AE248" s="30" t="n">
        <f aca="false">(G248+M248+S248+Y248)</f>
        <v>4378034</v>
      </c>
      <c r="AF248" s="35"/>
      <c r="AG248" s="29"/>
      <c r="AH248" s="30" t="n">
        <v>0</v>
      </c>
      <c r="AI248" s="29"/>
      <c r="AJ248" s="30" t="n">
        <v>0</v>
      </c>
      <c r="AK248" s="29"/>
      <c r="AL248" s="30" t="n">
        <f aca="false">(AE248+AH248+AJ248)</f>
        <v>4378034</v>
      </c>
      <c r="AM248" s="29"/>
      <c r="AN248" s="30" t="n">
        <v>4120825</v>
      </c>
      <c r="AO248" s="29"/>
      <c r="AP248" s="33" t="n">
        <f aca="false">(AN248/$C248)</f>
        <v>1138.0350731842</v>
      </c>
      <c r="AQ248" s="29"/>
      <c r="AR248" s="33" t="n">
        <f aca="false">IF($AP$287&lt;&gt;0,(AP248/$AP$287)*100,0)</f>
        <v>98.0587308144706</v>
      </c>
      <c r="AS248" s="29"/>
      <c r="AT248" s="30" t="n">
        <v>0</v>
      </c>
      <c r="AU248" s="29"/>
      <c r="AV248" s="30" t="n">
        <v>0</v>
      </c>
      <c r="AW248" s="29"/>
      <c r="AX248" s="30"/>
      <c r="AY248" s="29"/>
      <c r="AZ248" s="30" t="n">
        <v>0</v>
      </c>
      <c r="BA248" s="29"/>
      <c r="BB248" s="17" t="n">
        <v>7</v>
      </c>
    </row>
    <row r="249" s="14" customFormat="true" ht="8.25" hidden="false" customHeight="true" outlineLevel="0" collapsed="false">
      <c r="A249" s="17" t="n">
        <v>8</v>
      </c>
      <c r="B249" s="29"/>
      <c r="C249" s="30" t="n">
        <v>5444</v>
      </c>
      <c r="D249" s="13" t="s">
        <v>96</v>
      </c>
      <c r="E249" s="17" t="s">
        <v>238</v>
      </c>
      <c r="F249" s="29"/>
      <c r="G249" s="30" t="n">
        <f aca="false">'Exhibit B'!$BO249</f>
        <v>4460903</v>
      </c>
      <c r="H249" s="29"/>
      <c r="I249" s="33" t="n">
        <f aca="false">(G249/$C249)</f>
        <v>819.416421748714</v>
      </c>
      <c r="J249" s="29"/>
      <c r="K249" s="33" t="n">
        <f aca="false">IF($AE249&lt;&gt;0,(G249/$AE249)*100,0)</f>
        <v>75.3984958847685</v>
      </c>
      <c r="L249" s="29"/>
      <c r="M249" s="30" t="n">
        <v>1357843</v>
      </c>
      <c r="N249" s="29"/>
      <c r="O249" s="33" t="n">
        <f aca="false">(M249/$C249)</f>
        <v>249.420095518001</v>
      </c>
      <c r="P249" s="29"/>
      <c r="Q249" s="33" t="n">
        <f aca="false">IF($AE249&lt;&gt;0,(M249/$AE249)*100,0)</f>
        <v>22.950357774572</v>
      </c>
      <c r="R249" s="29"/>
      <c r="S249" s="30" t="n">
        <v>97689</v>
      </c>
      <c r="T249" s="29"/>
      <c r="U249" s="33" t="n">
        <f aca="false">(S249/$C249)</f>
        <v>17.9443423952976</v>
      </c>
      <c r="V249" s="29"/>
      <c r="W249" s="33" t="n">
        <f aca="false">IF($AE249&lt;&gt;0,(S249/$AE249)*100,0)</f>
        <v>1.65114634065954</v>
      </c>
      <c r="X249" s="29"/>
      <c r="Y249" s="30" t="n">
        <v>0</v>
      </c>
      <c r="Z249" s="29"/>
      <c r="AA249" s="33" t="n">
        <f aca="false">(Y249/$C249)</f>
        <v>0</v>
      </c>
      <c r="AB249" s="29"/>
      <c r="AC249" s="33" t="n">
        <f aca="false">IF($AE249&lt;&gt;0,(Y249/$AE249)*100,0)</f>
        <v>0</v>
      </c>
      <c r="AD249" s="29"/>
      <c r="AE249" s="30" t="n">
        <f aca="false">(G249+M249+S249+Y249)</f>
        <v>5916435</v>
      </c>
      <c r="AF249" s="35"/>
      <c r="AG249" s="29"/>
      <c r="AH249" s="30" t="n">
        <v>268625</v>
      </c>
      <c r="AI249" s="29"/>
      <c r="AJ249" s="30" t="n">
        <v>0</v>
      </c>
      <c r="AK249" s="29"/>
      <c r="AL249" s="30" t="n">
        <f aca="false">(AE249+AH249+AJ249)</f>
        <v>6185060</v>
      </c>
      <c r="AM249" s="29"/>
      <c r="AN249" s="30" t="n">
        <v>5457488</v>
      </c>
      <c r="AO249" s="29"/>
      <c r="AP249" s="33" t="n">
        <f aca="false">(AN249/$C249)</f>
        <v>1002.47759000735</v>
      </c>
      <c r="AQ249" s="29"/>
      <c r="AR249" s="33" t="n">
        <f aca="false">IF($AP$287&lt;&gt;0,(AP249/$AP$287)*100,0)</f>
        <v>86.378427574313</v>
      </c>
      <c r="AS249" s="29"/>
      <c r="AT249" s="30" t="n">
        <v>32810</v>
      </c>
      <c r="AU249" s="29"/>
      <c r="AV249" s="30" t="n">
        <v>406464</v>
      </c>
      <c r="AW249" s="29"/>
      <c r="AX249" s="30"/>
      <c r="AY249" s="29"/>
      <c r="AZ249" s="30" t="n">
        <v>0</v>
      </c>
      <c r="BA249" s="29"/>
      <c r="BB249" s="17" t="n">
        <v>8</v>
      </c>
    </row>
    <row r="250" s="14" customFormat="true" ht="8.25" hidden="false" customHeight="true" outlineLevel="0" collapsed="false">
      <c r="A250" s="17" t="n">
        <v>9</v>
      </c>
      <c r="B250" s="29"/>
      <c r="C250" s="30" t="n">
        <v>5644</v>
      </c>
      <c r="D250" s="13"/>
      <c r="E250" s="17" t="s">
        <v>239</v>
      </c>
      <c r="F250" s="29"/>
      <c r="G250" s="30" t="n">
        <f aca="false">'Exhibit B'!$BO250</f>
        <v>3174792</v>
      </c>
      <c r="H250" s="29"/>
      <c r="I250" s="33" t="n">
        <f aca="false">(G250/$C250)</f>
        <v>562.507441530829</v>
      </c>
      <c r="J250" s="29"/>
      <c r="K250" s="33" t="n">
        <f aca="false">IF($AE250&lt;&gt;0,(G250/$AE250)*100,0)</f>
        <v>73.6046768809603</v>
      </c>
      <c r="L250" s="29"/>
      <c r="M250" s="30" t="n">
        <v>874159</v>
      </c>
      <c r="N250" s="29"/>
      <c r="O250" s="33" t="n">
        <f aca="false">(M250/$C250)</f>
        <v>154.882884479093</v>
      </c>
      <c r="P250" s="29"/>
      <c r="Q250" s="33" t="n">
        <f aca="false">IF($AE250&lt;&gt;0,(M250/$AE250)*100,0)</f>
        <v>20.2665846258852</v>
      </c>
      <c r="R250" s="29"/>
      <c r="S250" s="30" t="n">
        <v>264351</v>
      </c>
      <c r="T250" s="29"/>
      <c r="U250" s="33" t="n">
        <f aca="false">(S250/$C250)</f>
        <v>46.8375265768958</v>
      </c>
      <c r="V250" s="29"/>
      <c r="W250" s="33" t="n">
        <f aca="false">IF($AE250&lt;&gt;0,(S250/$AE250)*100,0)</f>
        <v>6.12873849315443</v>
      </c>
      <c r="X250" s="29"/>
      <c r="Y250" s="30" t="n">
        <v>0</v>
      </c>
      <c r="Z250" s="29"/>
      <c r="AA250" s="33" t="n">
        <f aca="false">(Y250/$C250)</f>
        <v>0</v>
      </c>
      <c r="AB250" s="29"/>
      <c r="AC250" s="33" t="n">
        <f aca="false">IF($AE250&lt;&gt;0,(Y250/$AE250)*100,0)</f>
        <v>0</v>
      </c>
      <c r="AD250" s="29"/>
      <c r="AE250" s="30" t="n">
        <f aca="false">(G250+M250+S250+Y250)</f>
        <v>4313302</v>
      </c>
      <c r="AF250" s="35"/>
      <c r="AG250" s="29"/>
      <c r="AH250" s="30" t="n">
        <v>0</v>
      </c>
      <c r="AI250" s="29"/>
      <c r="AJ250" s="30" t="n">
        <v>841971</v>
      </c>
      <c r="AK250" s="29"/>
      <c r="AL250" s="30" t="n">
        <f aca="false">(AE250+AH250+AJ250)</f>
        <v>5155273</v>
      </c>
      <c r="AM250" s="29"/>
      <c r="AN250" s="30" t="n">
        <v>4953328</v>
      </c>
      <c r="AO250" s="29"/>
      <c r="AP250" s="33" t="n">
        <f aca="false">(AN250/$C250)</f>
        <v>877.627214741318</v>
      </c>
      <c r="AQ250" s="29"/>
      <c r="AR250" s="33" t="n">
        <f aca="false">IF($AP$287&lt;&gt;0,(AP250/$AP$287)*100,0)</f>
        <v>75.6207017108716</v>
      </c>
      <c r="AS250" s="29"/>
      <c r="AT250" s="30" t="n">
        <v>0</v>
      </c>
      <c r="AU250" s="29"/>
      <c r="AV250" s="30" t="n">
        <v>288100</v>
      </c>
      <c r="AW250" s="29"/>
      <c r="AX250" s="30"/>
      <c r="AY250" s="29"/>
      <c r="AZ250" s="30" t="n">
        <v>0</v>
      </c>
      <c r="BA250" s="29"/>
      <c r="BB250" s="17" t="n">
        <v>9</v>
      </c>
    </row>
    <row r="251" s="14" customFormat="true" ht="8.25" hidden="false" customHeight="true" outlineLevel="0" collapsed="false">
      <c r="A251" s="17" t="n">
        <v>10</v>
      </c>
      <c r="B251" s="29"/>
      <c r="C251" s="30" t="n">
        <v>3691</v>
      </c>
      <c r="D251" s="13"/>
      <c r="E251" s="17" t="s">
        <v>240</v>
      </c>
      <c r="F251" s="29"/>
      <c r="G251" s="30" t="n">
        <f aca="false">'Exhibit B'!$BO251</f>
        <v>1361081</v>
      </c>
      <c r="H251" s="29"/>
      <c r="I251" s="33" t="n">
        <f aca="false">(G251/$C251)</f>
        <v>368.756705499865</v>
      </c>
      <c r="J251" s="29"/>
      <c r="K251" s="33" t="n">
        <f aca="false">IF($AE251&lt;&gt;0,(G251/$AE251)*100,0)</f>
        <v>68.8560508523022</v>
      </c>
      <c r="L251" s="29"/>
      <c r="M251" s="30" t="n">
        <v>610980</v>
      </c>
      <c r="N251" s="29"/>
      <c r="O251" s="33" t="n">
        <f aca="false">(M251/$C251)</f>
        <v>165.532376049851</v>
      </c>
      <c r="P251" s="29"/>
      <c r="Q251" s="33" t="n">
        <f aca="false">IF($AE251&lt;&gt;0,(M251/$AE251)*100,0)</f>
        <v>30.9090127257229</v>
      </c>
      <c r="R251" s="29"/>
      <c r="S251" s="30" t="n">
        <v>4644</v>
      </c>
      <c r="T251" s="29"/>
      <c r="U251" s="33" t="n">
        <f aca="false">(S251/$C251)</f>
        <v>1.25819561094554</v>
      </c>
      <c r="V251" s="29"/>
      <c r="W251" s="33" t="n">
        <f aca="false">IF($AE251&lt;&gt;0,(S251/$AE251)*100,0)</f>
        <v>0.234936421974953</v>
      </c>
      <c r="X251" s="29"/>
      <c r="Y251" s="30" t="n">
        <v>0</v>
      </c>
      <c r="Z251" s="29"/>
      <c r="AA251" s="33" t="n">
        <f aca="false">(Y251/$C251)</f>
        <v>0</v>
      </c>
      <c r="AB251" s="29"/>
      <c r="AC251" s="33" t="n">
        <f aca="false">IF($AE251&lt;&gt;0,(Y251/$AE251)*100,0)</f>
        <v>0</v>
      </c>
      <c r="AD251" s="29"/>
      <c r="AE251" s="30" t="n">
        <f aca="false">(G251+M251+S251+Y251)</f>
        <v>1976705</v>
      </c>
      <c r="AF251" s="35"/>
      <c r="AG251" s="29"/>
      <c r="AH251" s="30" t="n">
        <v>0</v>
      </c>
      <c r="AI251" s="29"/>
      <c r="AJ251" s="30" t="n">
        <v>323376</v>
      </c>
      <c r="AK251" s="29"/>
      <c r="AL251" s="30" t="n">
        <f aca="false">(AE251+AH251+AJ251)</f>
        <v>2300081</v>
      </c>
      <c r="AM251" s="29"/>
      <c r="AN251" s="30" t="n">
        <v>1531953</v>
      </c>
      <c r="AO251" s="29"/>
      <c r="AP251" s="33" t="n">
        <f aca="false">(AN251/$C251)</f>
        <v>415.050934706042</v>
      </c>
      <c r="AQ251" s="29"/>
      <c r="AR251" s="33" t="n">
        <f aca="false">IF($AP$287&lt;&gt;0,(AP251/$AP$287)*100,0)</f>
        <v>35.7628414445594</v>
      </c>
      <c r="AS251" s="29"/>
      <c r="AT251" s="30" t="n">
        <v>0</v>
      </c>
      <c r="AU251" s="29"/>
      <c r="AV251" s="30" t="n">
        <v>0</v>
      </c>
      <c r="AW251" s="29"/>
      <c r="AX251" s="30"/>
      <c r="AY251" s="29"/>
      <c r="AZ251" s="30" t="n">
        <v>197430</v>
      </c>
      <c r="BA251" s="29"/>
      <c r="BB251" s="17" t="n">
        <v>10</v>
      </c>
    </row>
    <row r="252" s="14" customFormat="true" ht="8.25" hidden="false" customHeight="true" outlineLevel="0" collapsed="false">
      <c r="A252" s="46"/>
      <c r="B252" s="29"/>
      <c r="C252" s="36"/>
      <c r="D252" s="13"/>
      <c r="E252" s="17"/>
      <c r="F252" s="29"/>
      <c r="G252" s="29"/>
      <c r="H252" s="29"/>
      <c r="I252" s="37"/>
      <c r="J252" s="29"/>
      <c r="K252" s="37"/>
      <c r="L252" s="29"/>
      <c r="M252" s="29"/>
      <c r="N252" s="29"/>
      <c r="O252" s="37"/>
      <c r="P252" s="29"/>
      <c r="Q252" s="37"/>
      <c r="R252" s="29"/>
      <c r="S252" s="29"/>
      <c r="T252" s="29"/>
      <c r="U252" s="37"/>
      <c r="V252" s="29"/>
      <c r="W252" s="37"/>
      <c r="X252" s="29"/>
      <c r="Y252" s="29"/>
      <c r="Z252" s="29"/>
      <c r="AA252" s="37"/>
      <c r="AB252" s="29"/>
      <c r="AC252" s="37"/>
      <c r="AD252" s="29"/>
      <c r="AE252" s="29"/>
      <c r="AF252" s="35"/>
      <c r="AG252" s="29"/>
      <c r="AH252" s="29"/>
      <c r="AI252" s="29"/>
      <c r="AJ252" s="29"/>
      <c r="AK252" s="29"/>
      <c r="AL252" s="29"/>
      <c r="AM252" s="29"/>
      <c r="AN252" s="29"/>
      <c r="AO252" s="29"/>
      <c r="AP252" s="37"/>
      <c r="AQ252" s="29"/>
      <c r="AR252" s="37"/>
      <c r="AS252" s="29"/>
      <c r="AT252" s="29"/>
      <c r="AU252" s="29"/>
      <c r="AV252" s="29"/>
      <c r="AW252" s="29"/>
      <c r="AX252" s="29"/>
      <c r="AY252" s="29"/>
      <c r="AZ252" s="29"/>
      <c r="BA252" s="29"/>
      <c r="BB252" s="36"/>
    </row>
    <row r="253" s="14" customFormat="true" ht="8.25" hidden="false" customHeight="true" outlineLevel="0" collapsed="false">
      <c r="A253" s="17" t="n">
        <v>11</v>
      </c>
      <c r="B253" s="29"/>
      <c r="C253" s="30" t="n">
        <v>21041</v>
      </c>
      <c r="D253" s="13"/>
      <c r="E253" s="17" t="s">
        <v>241</v>
      </c>
      <c r="F253" s="29"/>
      <c r="G253" s="30" t="n">
        <f aca="false">'Exhibit B'!$BO253</f>
        <v>27640512</v>
      </c>
      <c r="H253" s="29"/>
      <c r="I253" s="33" t="n">
        <f aca="false">(G253/$C253)</f>
        <v>1313.65011168671</v>
      </c>
      <c r="J253" s="29"/>
      <c r="K253" s="33" t="n">
        <f aca="false">IF($AE253&lt;&gt;0,(G253/$AE253)*100,0)</f>
        <v>78.6257072626848</v>
      </c>
      <c r="L253" s="29"/>
      <c r="M253" s="30" t="n">
        <v>5793829</v>
      </c>
      <c r="N253" s="29"/>
      <c r="O253" s="33" t="n">
        <f aca="false">(M253/$C253)</f>
        <v>275.359013354879</v>
      </c>
      <c r="P253" s="29"/>
      <c r="Q253" s="33" t="n">
        <f aca="false">IF($AE253&lt;&gt;0,(M253/$AE253)*100,0)</f>
        <v>16.481022597702</v>
      </c>
      <c r="R253" s="29"/>
      <c r="S253" s="30" t="n">
        <v>1533839</v>
      </c>
      <c r="T253" s="29"/>
      <c r="U253" s="33" t="n">
        <f aca="false">(S253/$C253)</f>
        <v>72.8976284397129</v>
      </c>
      <c r="V253" s="29"/>
      <c r="W253" s="33" t="n">
        <f aca="false">IF($AE253&lt;&gt;0,(S253/$AE253)*100,0)</f>
        <v>4.36313105206188</v>
      </c>
      <c r="X253" s="29"/>
      <c r="Y253" s="30" t="n">
        <v>186368</v>
      </c>
      <c r="Z253" s="29"/>
      <c r="AA253" s="33" t="n">
        <f aca="false">(Y253/$C253)</f>
        <v>8.85737369896868</v>
      </c>
      <c r="AB253" s="29"/>
      <c r="AC253" s="33" t="n">
        <f aca="false">IF($AE253&lt;&gt;0,(Y253/$AE253)*100,0)</f>
        <v>0.530139087551346</v>
      </c>
      <c r="AD253" s="29"/>
      <c r="AE253" s="30" t="n">
        <f aca="false">(G253+M253+S253+Y253)</f>
        <v>35154548</v>
      </c>
      <c r="AF253" s="35"/>
      <c r="AG253" s="29"/>
      <c r="AH253" s="30" t="n">
        <v>0</v>
      </c>
      <c r="AI253" s="29"/>
      <c r="AJ253" s="30" t="n">
        <v>0</v>
      </c>
      <c r="AK253" s="29"/>
      <c r="AL253" s="30" t="n">
        <f aca="false">(AE253+AH253+AJ253)</f>
        <v>35154548</v>
      </c>
      <c r="AM253" s="29"/>
      <c r="AN253" s="30" t="n">
        <v>26010831</v>
      </c>
      <c r="AO253" s="29"/>
      <c r="AP253" s="33" t="n">
        <f aca="false">(AN253/$C253)</f>
        <v>1236.19747160306</v>
      </c>
      <c r="AQ253" s="29"/>
      <c r="AR253" s="33" t="n">
        <f aca="false">IF($AP$287&lt;&gt;0,(AP253/$AP$287)*100,0)</f>
        <v>106.51688858963</v>
      </c>
      <c r="AS253" s="29"/>
      <c r="AT253" s="30" t="n">
        <v>849545</v>
      </c>
      <c r="AU253" s="29"/>
      <c r="AV253" s="30" t="n">
        <v>1021363</v>
      </c>
      <c r="AW253" s="29"/>
      <c r="AX253" s="30"/>
      <c r="AY253" s="29"/>
      <c r="AZ253" s="30" t="n">
        <v>0</v>
      </c>
      <c r="BA253" s="29"/>
      <c r="BB253" s="17" t="n">
        <v>11</v>
      </c>
    </row>
    <row r="254" s="14" customFormat="true" ht="8.25" hidden="false" customHeight="true" outlineLevel="0" collapsed="false">
      <c r="A254" s="17" t="n">
        <v>12</v>
      </c>
      <c r="B254" s="29"/>
      <c r="C254" s="30" t="n">
        <v>3884</v>
      </c>
      <c r="D254" s="13"/>
      <c r="E254" s="13" t="s">
        <v>242</v>
      </c>
      <c r="F254" s="29"/>
      <c r="G254" s="30" t="n">
        <f aca="false">'Exhibit B'!$BO254</f>
        <v>1764791</v>
      </c>
      <c r="H254" s="29"/>
      <c r="I254" s="33" t="n">
        <f aca="false">(G254/$C254)</f>
        <v>454.374613800206</v>
      </c>
      <c r="J254" s="29"/>
      <c r="K254" s="33" t="n">
        <f aca="false">IF($AE254&lt;&gt;0,(G254/$AE254)*100,0)</f>
        <v>52.4188288157704</v>
      </c>
      <c r="L254" s="29"/>
      <c r="M254" s="30" t="n">
        <v>1304877</v>
      </c>
      <c r="N254" s="29"/>
      <c r="O254" s="33" t="n">
        <f aca="false">(M254/$C254)</f>
        <v>335.962152420185</v>
      </c>
      <c r="P254" s="29"/>
      <c r="Q254" s="33" t="n">
        <f aca="false">IF($AE254&lt;&gt;0,(M254/$AE254)*100,0)</f>
        <v>38.7582008796713</v>
      </c>
      <c r="R254" s="29"/>
      <c r="S254" s="30" t="n">
        <v>297044</v>
      </c>
      <c r="T254" s="29"/>
      <c r="U254" s="33" t="n">
        <f aca="false">(S254/$C254)</f>
        <v>76.4788877445932</v>
      </c>
      <c r="V254" s="29"/>
      <c r="W254" s="33" t="n">
        <f aca="false">IF($AE254&lt;&gt;0,(S254/$AE254)*100,0)</f>
        <v>8.82297030455828</v>
      </c>
      <c r="X254" s="29"/>
      <c r="Y254" s="30" t="n">
        <v>0</v>
      </c>
      <c r="Z254" s="29"/>
      <c r="AA254" s="33" t="n">
        <f aca="false">(Y254/$C254)</f>
        <v>0</v>
      </c>
      <c r="AB254" s="29"/>
      <c r="AC254" s="33" t="n">
        <f aca="false">IF($AE254&lt;&gt;0,(Y254/$AE254)*100,0)</f>
        <v>0</v>
      </c>
      <c r="AD254" s="29"/>
      <c r="AE254" s="30" t="n">
        <f aca="false">(G254+M254+S254+Y254)</f>
        <v>3366712</v>
      </c>
      <c r="AF254" s="35"/>
      <c r="AG254" s="29"/>
      <c r="AH254" s="30" t="n">
        <v>0</v>
      </c>
      <c r="AI254" s="29"/>
      <c r="AJ254" s="30" t="n">
        <v>0</v>
      </c>
      <c r="AK254" s="29"/>
      <c r="AL254" s="30" t="n">
        <f aca="false">(AE254+AH254+AJ254)</f>
        <v>3366712</v>
      </c>
      <c r="AM254" s="29"/>
      <c r="AN254" s="30" t="n">
        <v>2916404</v>
      </c>
      <c r="AO254" s="29"/>
      <c r="AP254" s="33" t="n">
        <f aca="false">(AN254/$C254)</f>
        <v>750.876416065912</v>
      </c>
      <c r="AQ254" s="29"/>
      <c r="AR254" s="33" t="n">
        <f aca="false">IF($AP$287&lt;&gt;0,(AP254/$AP$287)*100,0)</f>
        <v>64.699225966671</v>
      </c>
      <c r="AS254" s="29"/>
      <c r="AT254" s="30" t="n">
        <v>0</v>
      </c>
      <c r="AU254" s="29"/>
      <c r="AV254" s="30" t="n">
        <v>131507</v>
      </c>
      <c r="AW254" s="29"/>
      <c r="AX254" s="30"/>
      <c r="AY254" s="29"/>
      <c r="AZ254" s="30" t="n">
        <v>0</v>
      </c>
      <c r="BA254" s="29"/>
      <c r="BB254" s="17" t="n">
        <v>12</v>
      </c>
    </row>
    <row r="255" s="14" customFormat="true" ht="8.25" hidden="false" customHeight="true" outlineLevel="0" collapsed="false">
      <c r="A255" s="17" t="n">
        <v>13</v>
      </c>
      <c r="B255" s="29"/>
      <c r="C255" s="30" t="n">
        <v>3542</v>
      </c>
      <c r="D255" s="13"/>
      <c r="E255" s="17" t="s">
        <v>243</v>
      </c>
      <c r="F255" s="29"/>
      <c r="G255" s="30" t="n">
        <f aca="false">'Exhibit B'!$BO255</f>
        <v>5501697</v>
      </c>
      <c r="H255" s="29"/>
      <c r="I255" s="33" t="n">
        <f aca="false">(G255/$C255)</f>
        <v>1553.27413890457</v>
      </c>
      <c r="J255" s="29"/>
      <c r="K255" s="33" t="n">
        <f aca="false">IF($AE255&lt;&gt;0,(G255/$AE255)*100,0)</f>
        <v>45.9533361687541</v>
      </c>
      <c r="L255" s="29"/>
      <c r="M255" s="30" t="n">
        <v>5070739</v>
      </c>
      <c r="N255" s="29"/>
      <c r="O255" s="33" t="n">
        <f aca="false">(M255/$C255)</f>
        <v>1431.60333145116</v>
      </c>
      <c r="P255" s="29"/>
      <c r="Q255" s="33" t="n">
        <f aca="false">IF($AE255&lt;&gt;0,(M255/$AE255)*100,0)</f>
        <v>42.3537272028998</v>
      </c>
      <c r="R255" s="29"/>
      <c r="S255" s="30" t="n">
        <v>1290529</v>
      </c>
      <c r="T255" s="29"/>
      <c r="U255" s="33" t="n">
        <f aca="false">(S255/$C255)</f>
        <v>364.35036702428</v>
      </c>
      <c r="V255" s="29"/>
      <c r="W255" s="33" t="n">
        <f aca="false">IF($AE255&lt;&gt;0,(S255/$AE255)*100,0)</f>
        <v>10.7792401094655</v>
      </c>
      <c r="X255" s="29"/>
      <c r="Y255" s="30" t="n">
        <v>109391</v>
      </c>
      <c r="Z255" s="29"/>
      <c r="AA255" s="33" t="n">
        <f aca="false">(Y255/$C255)</f>
        <v>30.8839638622247</v>
      </c>
      <c r="AB255" s="29"/>
      <c r="AC255" s="33" t="n">
        <f aca="false">IF($AE255&lt;&gt;0,(Y255/$AE255)*100,0)</f>
        <v>0.913696518880662</v>
      </c>
      <c r="AD255" s="29"/>
      <c r="AE255" s="30" t="n">
        <f aca="false">(G255+M255+S255+Y255)</f>
        <v>11972356</v>
      </c>
      <c r="AF255" s="35"/>
      <c r="AG255" s="29"/>
      <c r="AH255" s="30" t="n">
        <v>10605</v>
      </c>
      <c r="AI255" s="29"/>
      <c r="AJ255" s="30" t="n">
        <v>431000</v>
      </c>
      <c r="AK255" s="29"/>
      <c r="AL255" s="30" t="n">
        <f aca="false">(AE255+AH255+AJ255)</f>
        <v>12413961</v>
      </c>
      <c r="AM255" s="29"/>
      <c r="AN255" s="30" t="n">
        <v>11801680</v>
      </c>
      <c r="AO255" s="29"/>
      <c r="AP255" s="33" t="n">
        <f aca="false">(AN255/$C255)</f>
        <v>3331.92546583851</v>
      </c>
      <c r="AQ255" s="29"/>
      <c r="AR255" s="33" t="n">
        <f aca="false">IF($AP$287&lt;&gt;0,(AP255/$AP$287)*100,0)</f>
        <v>287.095178388807</v>
      </c>
      <c r="AS255" s="29"/>
      <c r="AT255" s="30" t="n">
        <v>0</v>
      </c>
      <c r="AU255" s="29"/>
      <c r="AV255" s="30" t="n">
        <v>735439</v>
      </c>
      <c r="AW255" s="29"/>
      <c r="AX255" s="30"/>
      <c r="AY255" s="29"/>
      <c r="AZ255" s="30" t="n">
        <v>281000</v>
      </c>
      <c r="BA255" s="29"/>
      <c r="BB255" s="17" t="n">
        <v>13</v>
      </c>
    </row>
    <row r="256" s="14" customFormat="true" ht="8.25" hidden="false" customHeight="true" outlineLevel="0" collapsed="false">
      <c r="A256" s="17" t="n">
        <v>14</v>
      </c>
      <c r="B256" s="29"/>
      <c r="C256" s="30" t="n">
        <v>16379</v>
      </c>
      <c r="D256" s="13"/>
      <c r="E256" s="17" t="s">
        <v>161</v>
      </c>
      <c r="F256" s="29"/>
      <c r="G256" s="30" t="n">
        <f aca="false">'Exhibit B'!$BO256</f>
        <v>12225233</v>
      </c>
      <c r="H256" s="29"/>
      <c r="I256" s="33" t="n">
        <f aca="false">(G256/$C256)</f>
        <v>746.396788570731</v>
      </c>
      <c r="J256" s="29"/>
      <c r="K256" s="33" t="n">
        <f aca="false">IF($AE256&lt;&gt;0,(G256/$AE256)*100,0)</f>
        <v>81.7006141563715</v>
      </c>
      <c r="L256" s="29"/>
      <c r="M256" s="30" t="n">
        <v>2627634</v>
      </c>
      <c r="N256" s="29"/>
      <c r="O256" s="33" t="n">
        <f aca="false">(M256/$C256)</f>
        <v>160.427010195983</v>
      </c>
      <c r="P256" s="29"/>
      <c r="Q256" s="33" t="n">
        <f aca="false">IF($AE256&lt;&gt;0,(M256/$AE256)*100,0)</f>
        <v>17.5603451957245</v>
      </c>
      <c r="R256" s="29"/>
      <c r="S256" s="30" t="n">
        <v>110586</v>
      </c>
      <c r="T256" s="29"/>
      <c r="U256" s="33" t="n">
        <f aca="false">(S256/$C256)</f>
        <v>6.75169424262776</v>
      </c>
      <c r="V256" s="29"/>
      <c r="W256" s="33" t="n">
        <f aca="false">IF($AE256&lt;&gt;0,(S256/$AE256)*100,0)</f>
        <v>0.73904064790393</v>
      </c>
      <c r="X256" s="29"/>
      <c r="Y256" s="30" t="n">
        <v>0</v>
      </c>
      <c r="Z256" s="29"/>
      <c r="AA256" s="33" t="n">
        <f aca="false">(Y256/$C256)</f>
        <v>0</v>
      </c>
      <c r="AB256" s="29"/>
      <c r="AC256" s="33" t="n">
        <f aca="false">IF($AE256&lt;&gt;0,(Y256/$AE256)*100,0)</f>
        <v>0</v>
      </c>
      <c r="AD256" s="29"/>
      <c r="AE256" s="30" t="n">
        <f aca="false">(G256+M256+S256+Y256)</f>
        <v>14963453</v>
      </c>
      <c r="AF256" s="35"/>
      <c r="AG256" s="29"/>
      <c r="AH256" s="30" t="n">
        <v>0</v>
      </c>
      <c r="AI256" s="29"/>
      <c r="AJ256" s="30" t="n">
        <v>611435</v>
      </c>
      <c r="AK256" s="29"/>
      <c r="AL256" s="30" t="n">
        <f aca="false">(AE256+AH256+AJ256)</f>
        <v>15574888</v>
      </c>
      <c r="AM256" s="29"/>
      <c r="AN256" s="30" t="n">
        <v>12884657</v>
      </c>
      <c r="AO256" s="29"/>
      <c r="AP256" s="33" t="n">
        <f aca="false">(AN256/$C256)</f>
        <v>786.657121924415</v>
      </c>
      <c r="AQ256" s="29"/>
      <c r="AR256" s="33" t="n">
        <f aca="false">IF($AP$287&lt;&gt;0,(AP256/$AP$287)*100,0)</f>
        <v>67.7822685607043</v>
      </c>
      <c r="AS256" s="29"/>
      <c r="AT256" s="30" t="n">
        <v>404426</v>
      </c>
      <c r="AU256" s="29"/>
      <c r="AV256" s="30" t="n">
        <v>1659591</v>
      </c>
      <c r="AW256" s="29"/>
      <c r="AX256" s="30"/>
      <c r="AY256" s="29"/>
      <c r="AZ256" s="30" t="n">
        <v>0</v>
      </c>
      <c r="BA256" s="29"/>
      <c r="BB256" s="17" t="n">
        <v>14</v>
      </c>
    </row>
    <row r="257" s="14" customFormat="true" ht="8.25" hidden="false" customHeight="true" outlineLevel="0" collapsed="false">
      <c r="A257" s="17" t="n">
        <v>15</v>
      </c>
      <c r="B257" s="29"/>
      <c r="C257" s="30" t="n">
        <v>4961</v>
      </c>
      <c r="D257" s="13"/>
      <c r="E257" s="17" t="s">
        <v>244</v>
      </c>
      <c r="F257" s="29"/>
      <c r="G257" s="30" t="n">
        <f aca="false">'Exhibit B'!$BO257</f>
        <v>3544947</v>
      </c>
      <c r="H257" s="29"/>
      <c r="I257" s="33" t="n">
        <f aca="false">(G257/$C257)</f>
        <v>714.562991332393</v>
      </c>
      <c r="J257" s="29"/>
      <c r="K257" s="33" t="n">
        <f aca="false">IF($AE257&lt;&gt;0,(G257/$AE257)*100,0)</f>
        <v>78.1786031777817</v>
      </c>
      <c r="L257" s="29"/>
      <c r="M257" s="30" t="n">
        <v>690008</v>
      </c>
      <c r="N257" s="29"/>
      <c r="O257" s="33" t="n">
        <f aca="false">(M257/$C257)</f>
        <v>139.086474501109</v>
      </c>
      <c r="P257" s="29"/>
      <c r="Q257" s="33" t="n">
        <f aca="false">IF($AE257&lt;&gt;0,(M257/$AE257)*100,0)</f>
        <v>15.2171137174956</v>
      </c>
      <c r="R257" s="29"/>
      <c r="S257" s="30" t="n">
        <v>1791</v>
      </c>
      <c r="T257" s="29"/>
      <c r="U257" s="33" t="n">
        <f aca="false">(S257/$C257)</f>
        <v>0.361015924208829</v>
      </c>
      <c r="V257" s="29"/>
      <c r="W257" s="33" t="n">
        <f aca="false">IF($AE257&lt;&gt;0,(S257/$AE257)*100,0)</f>
        <v>0.0394978763551069</v>
      </c>
      <c r="X257" s="29"/>
      <c r="Y257" s="30" t="n">
        <v>297675</v>
      </c>
      <c r="Z257" s="29"/>
      <c r="AA257" s="33" t="n">
        <f aca="false">(Y257/$C257)</f>
        <v>60.0030235839549</v>
      </c>
      <c r="AB257" s="29"/>
      <c r="AC257" s="33" t="n">
        <f aca="false">IF($AE257&lt;&gt;0,(Y257/$AE257)*100,0)</f>
        <v>6.56478522836764</v>
      </c>
      <c r="AD257" s="29"/>
      <c r="AE257" s="30" t="n">
        <f aca="false">(G257+M257+S257+Y257)</f>
        <v>4534421</v>
      </c>
      <c r="AF257" s="35"/>
      <c r="AG257" s="29"/>
      <c r="AH257" s="30" t="n">
        <v>0</v>
      </c>
      <c r="AI257" s="29"/>
      <c r="AJ257" s="30" t="n">
        <v>0</v>
      </c>
      <c r="AK257" s="29"/>
      <c r="AL257" s="30" t="n">
        <f aca="false">(AE257+AH257+AJ257)</f>
        <v>4534421</v>
      </c>
      <c r="AM257" s="29"/>
      <c r="AN257" s="30" t="n">
        <v>3786141</v>
      </c>
      <c r="AO257" s="29"/>
      <c r="AP257" s="33" t="n">
        <f aca="false">(AN257/$C257)</f>
        <v>763.181011892764</v>
      </c>
      <c r="AQ257" s="29"/>
      <c r="AR257" s="33" t="n">
        <f aca="false">IF($AP$287&lt;&gt;0,(AP257/$AP$287)*100,0)</f>
        <v>65.7594508036702</v>
      </c>
      <c r="AS257" s="29"/>
      <c r="AT257" s="30" t="n">
        <v>0</v>
      </c>
      <c r="AU257" s="29"/>
      <c r="AV257" s="30" t="n">
        <v>0</v>
      </c>
      <c r="AW257" s="29"/>
      <c r="AX257" s="30"/>
      <c r="AY257" s="29"/>
      <c r="AZ257" s="30" t="n">
        <v>0</v>
      </c>
      <c r="BA257" s="29"/>
      <c r="BB257" s="17" t="n">
        <v>15</v>
      </c>
    </row>
    <row r="258" s="14" customFormat="true" ht="8.25" hidden="false" customHeight="true" outlineLevel="0" collapsed="false">
      <c r="A258" s="46"/>
      <c r="B258" s="29"/>
      <c r="C258" s="36"/>
      <c r="D258" s="13"/>
      <c r="E258" s="17"/>
      <c r="F258" s="29"/>
      <c r="G258" s="29"/>
      <c r="H258" s="29"/>
      <c r="I258" s="37"/>
      <c r="J258" s="29"/>
      <c r="K258" s="37"/>
      <c r="L258" s="29"/>
      <c r="M258" s="29"/>
      <c r="N258" s="29"/>
      <c r="O258" s="37"/>
      <c r="P258" s="29"/>
      <c r="Q258" s="37"/>
      <c r="R258" s="29"/>
      <c r="S258" s="29"/>
      <c r="T258" s="29"/>
      <c r="U258" s="37"/>
      <c r="V258" s="29"/>
      <c r="W258" s="37"/>
      <c r="X258" s="29"/>
      <c r="Y258" s="29"/>
      <c r="Z258" s="29"/>
      <c r="AA258" s="37"/>
      <c r="AB258" s="29"/>
      <c r="AC258" s="37"/>
      <c r="AD258" s="29"/>
      <c r="AE258" s="29"/>
      <c r="AF258" s="35"/>
      <c r="AG258" s="29"/>
      <c r="AH258" s="29"/>
      <c r="AI258" s="29"/>
      <c r="AJ258" s="29"/>
      <c r="AK258" s="29"/>
      <c r="AL258" s="29"/>
      <c r="AM258" s="29"/>
      <c r="AN258" s="29"/>
      <c r="AO258" s="29"/>
      <c r="AP258" s="37"/>
      <c r="AQ258" s="29"/>
      <c r="AR258" s="37"/>
      <c r="AS258" s="29"/>
      <c r="AT258" s="29"/>
      <c r="AU258" s="29"/>
      <c r="AV258" s="29"/>
      <c r="AW258" s="29"/>
      <c r="AX258" s="29"/>
      <c r="AY258" s="29"/>
      <c r="AZ258" s="29"/>
      <c r="BA258" s="29"/>
      <c r="BB258" s="36"/>
    </row>
    <row r="259" s="14" customFormat="true" ht="8.25" hidden="false" customHeight="true" outlineLevel="0" collapsed="false">
      <c r="A259" s="17" t="n">
        <v>16</v>
      </c>
      <c r="B259" s="29"/>
      <c r="C259" s="30" t="n">
        <v>8216</v>
      </c>
      <c r="D259" s="13"/>
      <c r="E259" s="17" t="s">
        <v>245</v>
      </c>
      <c r="F259" s="29"/>
      <c r="G259" s="30" t="n">
        <f aca="false">'Exhibit B'!$BO259</f>
        <v>8309645</v>
      </c>
      <c r="H259" s="29"/>
      <c r="I259" s="33" t="n">
        <f aca="false">(G259/$C259)</f>
        <v>1011.39788218111</v>
      </c>
      <c r="J259" s="29"/>
      <c r="K259" s="33" t="n">
        <f aca="false">IF($AE259&lt;&gt;0,(G259/$AE259)*100,0)</f>
        <v>71.6757629482061</v>
      </c>
      <c r="L259" s="29"/>
      <c r="M259" s="30" t="n">
        <v>2929217</v>
      </c>
      <c r="N259" s="29"/>
      <c r="O259" s="33" t="n">
        <f aca="false">(M259/$C259)</f>
        <v>356.525925024343</v>
      </c>
      <c r="P259" s="29"/>
      <c r="Q259" s="33" t="n">
        <f aca="false">IF($AE259&lt;&gt;0,(M259/$AE259)*100,0)</f>
        <v>25.266285541182</v>
      </c>
      <c r="R259" s="29"/>
      <c r="S259" s="30" t="n">
        <v>354520</v>
      </c>
      <c r="T259" s="29"/>
      <c r="U259" s="33" t="n">
        <f aca="false">(S259/$C259)</f>
        <v>43.1499513145083</v>
      </c>
      <c r="V259" s="29"/>
      <c r="W259" s="33" t="n">
        <f aca="false">IF($AE259&lt;&gt;0,(S259/$AE259)*100,0)</f>
        <v>3.05795151061183</v>
      </c>
      <c r="X259" s="29"/>
      <c r="Y259" s="30" t="n">
        <v>0</v>
      </c>
      <c r="Z259" s="29"/>
      <c r="AA259" s="33" t="n">
        <f aca="false">(Y259/$C259)</f>
        <v>0</v>
      </c>
      <c r="AB259" s="29"/>
      <c r="AC259" s="33" t="n">
        <f aca="false">IF($AE259&lt;&gt;0,(Y259/$AE259)*100,0)</f>
        <v>0</v>
      </c>
      <c r="AD259" s="29"/>
      <c r="AE259" s="30" t="n">
        <f aca="false">(G259+M259+S259+Y259)</f>
        <v>11593382</v>
      </c>
      <c r="AF259" s="35"/>
      <c r="AG259" s="29"/>
      <c r="AH259" s="30" t="n">
        <v>0</v>
      </c>
      <c r="AI259" s="29"/>
      <c r="AJ259" s="30" t="n">
        <v>1259029</v>
      </c>
      <c r="AK259" s="29"/>
      <c r="AL259" s="30" t="n">
        <f aca="false">(AE259+AH259+AJ259)</f>
        <v>12852411</v>
      </c>
      <c r="AM259" s="29"/>
      <c r="AN259" s="30" t="n">
        <v>10351485</v>
      </c>
      <c r="AO259" s="29"/>
      <c r="AP259" s="33" t="n">
        <f aca="false">(AN259/$C259)</f>
        <v>1259.91784323272</v>
      </c>
      <c r="AQ259" s="29"/>
      <c r="AR259" s="33" t="n">
        <f aca="false">IF($AP$287&lt;&gt;0,(AP259/$AP$287)*100,0)</f>
        <v>108.560753134107</v>
      </c>
      <c r="AS259" s="29"/>
      <c r="AT259" s="30" t="n">
        <v>0</v>
      </c>
      <c r="AU259" s="29"/>
      <c r="AV259" s="30" t="n">
        <v>1548182</v>
      </c>
      <c r="AW259" s="29"/>
      <c r="AX259" s="30"/>
      <c r="AY259" s="29"/>
      <c r="AZ259" s="30" t="n">
        <v>184627</v>
      </c>
      <c r="BA259" s="29"/>
      <c r="BB259" s="17" t="n">
        <v>16</v>
      </c>
    </row>
    <row r="260" s="14" customFormat="true" ht="8.25" hidden="false" customHeight="true" outlineLevel="0" collapsed="false">
      <c r="A260" s="17" t="n">
        <v>17</v>
      </c>
      <c r="B260" s="29"/>
      <c r="C260" s="30" t="n">
        <v>14440</v>
      </c>
      <c r="D260" s="13"/>
      <c r="E260" s="17" t="s">
        <v>246</v>
      </c>
      <c r="F260" s="29"/>
      <c r="G260" s="30" t="n">
        <f aca="false">'Exhibit B'!$BO260</f>
        <v>11880247</v>
      </c>
      <c r="H260" s="29"/>
      <c r="I260" s="33" t="n">
        <f aca="false">(G260/$C260)</f>
        <v>822.731786703601</v>
      </c>
      <c r="J260" s="29"/>
      <c r="K260" s="33" t="n">
        <f aca="false">IF($AE260&lt;&gt;0,(G260/$AE260)*100,0)</f>
        <v>62.7909909486131</v>
      </c>
      <c r="L260" s="29"/>
      <c r="M260" s="30" t="n">
        <v>7040058</v>
      </c>
      <c r="N260" s="29"/>
      <c r="O260" s="33" t="n">
        <f aca="false">(M260/$C260)</f>
        <v>487.53864265928</v>
      </c>
      <c r="P260" s="29"/>
      <c r="Q260" s="33" t="n">
        <f aca="false">IF($AE260&lt;&gt;0,(M260/$AE260)*100,0)</f>
        <v>37.2090090513869</v>
      </c>
      <c r="R260" s="29"/>
      <c r="S260" s="30" t="n">
        <v>0</v>
      </c>
      <c r="T260" s="29"/>
      <c r="U260" s="33" t="n">
        <f aca="false">(S260/$C260)</f>
        <v>0</v>
      </c>
      <c r="V260" s="29"/>
      <c r="W260" s="33" t="n">
        <f aca="false">IF($AE260&lt;&gt;0,(S260/$AE260)*100,0)</f>
        <v>0</v>
      </c>
      <c r="X260" s="29"/>
      <c r="Y260" s="30" t="n">
        <v>0</v>
      </c>
      <c r="Z260" s="29"/>
      <c r="AA260" s="33" t="n">
        <f aca="false">(Y260/$C260)</f>
        <v>0</v>
      </c>
      <c r="AB260" s="29"/>
      <c r="AC260" s="33" t="n">
        <f aca="false">IF($AE260&lt;&gt;0,(Y260/$AE260)*100,0)</f>
        <v>0</v>
      </c>
      <c r="AD260" s="29"/>
      <c r="AE260" s="30" t="n">
        <f aca="false">(G260+M260+S260+Y260)</f>
        <v>18920305</v>
      </c>
      <c r="AF260" s="35"/>
      <c r="AG260" s="29"/>
      <c r="AH260" s="30" t="n">
        <v>0</v>
      </c>
      <c r="AI260" s="29"/>
      <c r="AJ260" s="30" t="n">
        <v>3527035</v>
      </c>
      <c r="AK260" s="29"/>
      <c r="AL260" s="30" t="n">
        <f aca="false">(AE260+AH260+AJ260)</f>
        <v>22447340</v>
      </c>
      <c r="AM260" s="29"/>
      <c r="AN260" s="30" t="n">
        <v>21504169</v>
      </c>
      <c r="AO260" s="29"/>
      <c r="AP260" s="33" t="n">
        <f aca="false">(AN260/$C260)</f>
        <v>1489.20837950139</v>
      </c>
      <c r="AQ260" s="29"/>
      <c r="AR260" s="33" t="n">
        <f aca="false">IF($AP$287&lt;&gt;0,(AP260/$AP$287)*100,0)</f>
        <v>128.317559847774</v>
      </c>
      <c r="AS260" s="29"/>
      <c r="AT260" s="30" t="n">
        <v>0</v>
      </c>
      <c r="AU260" s="29"/>
      <c r="AV260" s="30" t="n">
        <v>0</v>
      </c>
      <c r="AW260" s="29"/>
      <c r="AX260" s="30"/>
      <c r="AY260" s="29"/>
      <c r="AZ260" s="30" t="n">
        <v>0</v>
      </c>
      <c r="BA260" s="29"/>
      <c r="BB260" s="17" t="n">
        <v>17</v>
      </c>
    </row>
    <row r="261" s="14" customFormat="true" ht="8.25" hidden="false" customHeight="true" outlineLevel="0" collapsed="false">
      <c r="A261" s="17" t="n">
        <v>18</v>
      </c>
      <c r="B261" s="29"/>
      <c r="C261" s="30" t="n">
        <v>23292</v>
      </c>
      <c r="D261" s="13"/>
      <c r="E261" s="17" t="s">
        <v>247</v>
      </c>
      <c r="F261" s="29"/>
      <c r="G261" s="30" t="n">
        <f aca="false">'Exhibit B'!$BO261</f>
        <v>32589838</v>
      </c>
      <c r="H261" s="29"/>
      <c r="I261" s="33" t="n">
        <f aca="false">(G261/$C261)</f>
        <v>1399.18590073845</v>
      </c>
      <c r="J261" s="29"/>
      <c r="K261" s="33" t="n">
        <f aca="false">IF($AE261&lt;&gt;0,(G261/$AE261)*100,0)</f>
        <v>87.4855382384572</v>
      </c>
      <c r="L261" s="29"/>
      <c r="M261" s="30" t="n">
        <v>4551270</v>
      </c>
      <c r="N261" s="29"/>
      <c r="O261" s="33" t="n">
        <f aca="false">(M261/$C261)</f>
        <v>195.400566718187</v>
      </c>
      <c r="P261" s="29"/>
      <c r="Q261" s="33" t="n">
        <f aca="false">IF($AE261&lt;&gt;0,(M261/$AE261)*100,0)</f>
        <v>12.2176215057756</v>
      </c>
      <c r="R261" s="29"/>
      <c r="S261" s="30" t="n">
        <v>60831</v>
      </c>
      <c r="T261" s="29"/>
      <c r="U261" s="33" t="n">
        <f aca="false">(S261/$C261)</f>
        <v>2.61166924265842</v>
      </c>
      <c r="V261" s="29"/>
      <c r="W261" s="33" t="n">
        <f aca="false">IF($AE261&lt;&gt;0,(S261/$AE261)*100,0)</f>
        <v>0.16329730686552</v>
      </c>
      <c r="X261" s="29"/>
      <c r="Y261" s="30" t="n">
        <v>49747</v>
      </c>
      <c r="Z261" s="29"/>
      <c r="AA261" s="33" t="n">
        <f aca="false">(Y261/$C261)</f>
        <v>2.1357976987807</v>
      </c>
      <c r="AB261" s="29"/>
      <c r="AC261" s="33" t="n">
        <f aca="false">IF($AE261&lt;&gt;0,(Y261/$AE261)*100,0)</f>
        <v>0.133542948901695</v>
      </c>
      <c r="AD261" s="29"/>
      <c r="AE261" s="30" t="n">
        <f aca="false">(G261+M261+S261+Y261)</f>
        <v>37251686</v>
      </c>
      <c r="AF261" s="35"/>
      <c r="AG261" s="29"/>
      <c r="AH261" s="30" t="n">
        <v>0</v>
      </c>
      <c r="AI261" s="29"/>
      <c r="AJ261" s="30" t="n">
        <v>0</v>
      </c>
      <c r="AK261" s="29"/>
      <c r="AL261" s="30" t="n">
        <f aca="false">(AE261+AH261+AJ261)</f>
        <v>37251686</v>
      </c>
      <c r="AM261" s="29"/>
      <c r="AN261" s="30" t="n">
        <v>35183190</v>
      </c>
      <c r="AO261" s="29"/>
      <c r="AP261" s="33" t="n">
        <f aca="false">(AN261/$C261)</f>
        <v>1510.52679031427</v>
      </c>
      <c r="AQ261" s="29"/>
      <c r="AR261" s="33" t="n">
        <f aca="false">IF($AP$287&lt;&gt;0,(AP261/$AP$287)*100,0)</f>
        <v>130.154459567784</v>
      </c>
      <c r="AS261" s="29"/>
      <c r="AT261" s="30" t="n">
        <v>602900</v>
      </c>
      <c r="AU261" s="29"/>
      <c r="AV261" s="30" t="n">
        <v>1759540</v>
      </c>
      <c r="AW261" s="29"/>
      <c r="AX261" s="30"/>
      <c r="AY261" s="29"/>
      <c r="AZ261" s="30" t="n">
        <v>200000</v>
      </c>
      <c r="BA261" s="29"/>
      <c r="BB261" s="17" t="n">
        <v>18</v>
      </c>
    </row>
    <row r="262" s="14" customFormat="true" ht="8.25" hidden="false" customHeight="true" outlineLevel="0" collapsed="false">
      <c r="A262" s="17" t="n">
        <v>19</v>
      </c>
      <c r="B262" s="29"/>
      <c r="C262" s="30" t="n">
        <v>42616</v>
      </c>
      <c r="D262" s="13"/>
      <c r="E262" s="17" t="s">
        <v>248</v>
      </c>
      <c r="F262" s="29"/>
      <c r="G262" s="30" t="n">
        <f aca="false">'Exhibit B'!$BO262</f>
        <v>44112110</v>
      </c>
      <c r="H262" s="29"/>
      <c r="I262" s="33" t="n">
        <f aca="false">(G262/$C262)</f>
        <v>1035.1067674113</v>
      </c>
      <c r="J262" s="29"/>
      <c r="K262" s="33" t="n">
        <f aca="false">IF($AE262&lt;&gt;0,(G262/$AE262)*100,0)</f>
        <v>82.2422478596784</v>
      </c>
      <c r="L262" s="29"/>
      <c r="M262" s="30" t="n">
        <v>9302008</v>
      </c>
      <c r="N262" s="29"/>
      <c r="O262" s="33" t="n">
        <f aca="false">(M262/$C262)</f>
        <v>218.275014079219</v>
      </c>
      <c r="P262" s="29"/>
      <c r="Q262" s="33" t="n">
        <f aca="false">IF($AE262&lt;&gt;0,(M262/$AE262)*100,0)</f>
        <v>17.3425856874385</v>
      </c>
      <c r="R262" s="29"/>
      <c r="S262" s="30" t="n">
        <v>210533</v>
      </c>
      <c r="T262" s="29"/>
      <c r="U262" s="33" t="n">
        <f aca="false">(S262/$C262)</f>
        <v>4.94023371503661</v>
      </c>
      <c r="V262" s="29"/>
      <c r="W262" s="33" t="n">
        <f aca="false">IF($AE262&lt;&gt;0,(S262/$AE262)*100,0)</f>
        <v>0.392515959192196</v>
      </c>
      <c r="X262" s="29"/>
      <c r="Y262" s="30" t="n">
        <v>12149</v>
      </c>
      <c r="Z262" s="29"/>
      <c r="AA262" s="33" t="n">
        <f aca="false">(Y262/$C262)</f>
        <v>0.285080720856017</v>
      </c>
      <c r="AB262" s="29"/>
      <c r="AC262" s="33" t="n">
        <f aca="false">IF($AE262&lt;&gt;0,(Y262/$AE262)*100,0)</f>
        <v>0.0226504936908988</v>
      </c>
      <c r="AD262" s="29"/>
      <c r="AE262" s="30" t="n">
        <f aca="false">(G262+M262+S262+Y262)</f>
        <v>53636800</v>
      </c>
      <c r="AF262" s="35"/>
      <c r="AG262" s="29"/>
      <c r="AH262" s="30" t="n">
        <v>0</v>
      </c>
      <c r="AI262" s="29"/>
      <c r="AJ262" s="30" t="n">
        <v>3059596</v>
      </c>
      <c r="AK262" s="29"/>
      <c r="AL262" s="30" t="n">
        <f aca="false">(AE262+AH262+AJ262)</f>
        <v>56696396</v>
      </c>
      <c r="AM262" s="29"/>
      <c r="AN262" s="30" t="n">
        <v>46220013</v>
      </c>
      <c r="AO262" s="29"/>
      <c r="AP262" s="33" t="n">
        <f aca="false">(AN262/$C262)</f>
        <v>1084.56948094612</v>
      </c>
      <c r="AQ262" s="29"/>
      <c r="AR262" s="33" t="n">
        <f aca="false">IF($AP$287&lt;&gt;0,(AP262/$AP$287)*100,0)</f>
        <v>93.4518709376121</v>
      </c>
      <c r="AS262" s="29"/>
      <c r="AT262" s="30" t="n">
        <v>657246</v>
      </c>
      <c r="AU262" s="29"/>
      <c r="AV262" s="30" t="n">
        <v>0</v>
      </c>
      <c r="AW262" s="29"/>
      <c r="AX262" s="30"/>
      <c r="AY262" s="29"/>
      <c r="AZ262" s="30" t="n">
        <v>0</v>
      </c>
      <c r="BA262" s="29"/>
      <c r="BB262" s="17" t="n">
        <v>19</v>
      </c>
    </row>
    <row r="263" s="14" customFormat="true" ht="8.25" hidden="false" customHeight="true" outlineLevel="0" collapsed="false">
      <c r="A263" s="17" t="n">
        <v>20</v>
      </c>
      <c r="B263" s="29"/>
      <c r="C263" s="30" t="n">
        <v>4895</v>
      </c>
      <c r="D263" s="13"/>
      <c r="E263" s="17" t="s">
        <v>249</v>
      </c>
      <c r="F263" s="29"/>
      <c r="G263" s="30" t="n">
        <f aca="false">'Exhibit B'!$BO263</f>
        <v>3896014</v>
      </c>
      <c r="H263" s="29"/>
      <c r="I263" s="33" t="n">
        <f aca="false">(G263/$C263)</f>
        <v>795.917058222676</v>
      </c>
      <c r="J263" s="29"/>
      <c r="K263" s="33" t="n">
        <f aca="false">IF($AE263&lt;&gt;0,(G263/$AE263)*100,0)</f>
        <v>73.0825512846895</v>
      </c>
      <c r="L263" s="29"/>
      <c r="M263" s="30" t="n">
        <v>1424657</v>
      </c>
      <c r="N263" s="29"/>
      <c r="O263" s="33" t="n">
        <f aca="false">(M263/$C263)</f>
        <v>291.043309499489</v>
      </c>
      <c r="P263" s="29"/>
      <c r="Q263" s="33" t="n">
        <f aca="false">IF($AE263&lt;&gt;0,(M263/$AE263)*100,0)</f>
        <v>26.7241258028313</v>
      </c>
      <c r="R263" s="29"/>
      <c r="S263" s="30" t="n">
        <v>10306</v>
      </c>
      <c r="T263" s="29"/>
      <c r="U263" s="33" t="n">
        <f aca="false">(S263/$C263)</f>
        <v>2.10541368743616</v>
      </c>
      <c r="V263" s="29"/>
      <c r="W263" s="33" t="n">
        <f aca="false">IF($AE263&lt;&gt;0,(S263/$AE263)*100,0)</f>
        <v>0.19332291247927</v>
      </c>
      <c r="X263" s="29"/>
      <c r="Y263" s="30" t="n">
        <v>0</v>
      </c>
      <c r="Z263" s="29"/>
      <c r="AA263" s="33" t="n">
        <f aca="false">(Y263/$C263)</f>
        <v>0</v>
      </c>
      <c r="AB263" s="29"/>
      <c r="AC263" s="33" t="n">
        <f aca="false">IF($AE263&lt;&gt;0,(Y263/$AE263)*100,0)</f>
        <v>0</v>
      </c>
      <c r="AD263" s="29"/>
      <c r="AE263" s="30" t="n">
        <f aca="false">(G263+M263+S263+Y263)</f>
        <v>5330977</v>
      </c>
      <c r="AF263" s="35"/>
      <c r="AG263" s="29"/>
      <c r="AH263" s="30" t="n">
        <v>133798</v>
      </c>
      <c r="AI263" s="29"/>
      <c r="AJ263" s="30" t="n">
        <v>0</v>
      </c>
      <c r="AK263" s="29"/>
      <c r="AL263" s="30" t="n">
        <f aca="false">(AE263+AH263+AJ263)</f>
        <v>5464775</v>
      </c>
      <c r="AM263" s="29"/>
      <c r="AN263" s="30" t="n">
        <v>5002245</v>
      </c>
      <c r="AO263" s="29"/>
      <c r="AP263" s="33" t="n">
        <f aca="false">(AN263/$C263)</f>
        <v>1021.90909090909</v>
      </c>
      <c r="AQ263" s="29"/>
      <c r="AR263" s="33" t="n">
        <f aca="false">IF($AP$287&lt;&gt;0,(AP263/$AP$287)*100,0)</f>
        <v>88.0527418034113</v>
      </c>
      <c r="AS263" s="29"/>
      <c r="AT263" s="30" t="n">
        <v>0</v>
      </c>
      <c r="AU263" s="29"/>
      <c r="AV263" s="30" t="n">
        <v>259611</v>
      </c>
      <c r="AW263" s="29"/>
      <c r="AX263" s="30"/>
      <c r="AY263" s="29"/>
      <c r="AZ263" s="30" t="n">
        <v>0</v>
      </c>
      <c r="BA263" s="29"/>
      <c r="BB263" s="17" t="n">
        <v>20</v>
      </c>
    </row>
    <row r="264" s="14" customFormat="true" ht="8.25" hidden="false" customHeight="true" outlineLevel="0" collapsed="false">
      <c r="A264" s="46"/>
      <c r="B264" s="29"/>
      <c r="C264" s="36"/>
      <c r="D264" s="13"/>
      <c r="E264" s="17"/>
      <c r="F264" s="29"/>
      <c r="G264" s="35"/>
      <c r="H264" s="29"/>
      <c r="I264" s="37"/>
      <c r="J264" s="29"/>
      <c r="K264" s="37"/>
      <c r="L264" s="29"/>
      <c r="M264" s="29"/>
      <c r="N264" s="29"/>
      <c r="O264" s="37"/>
      <c r="P264" s="29"/>
      <c r="Q264" s="37"/>
      <c r="R264" s="29"/>
      <c r="S264" s="35"/>
      <c r="T264" s="29"/>
      <c r="U264" s="37"/>
      <c r="V264" s="29"/>
      <c r="W264" s="37"/>
      <c r="X264" s="29"/>
      <c r="Y264" s="29"/>
      <c r="Z264" s="29"/>
      <c r="AA264" s="37"/>
      <c r="AB264" s="29"/>
      <c r="AC264" s="37"/>
      <c r="AD264" s="29"/>
      <c r="AE264" s="35"/>
      <c r="AF264" s="35"/>
      <c r="AG264" s="29"/>
      <c r="AH264" s="35"/>
      <c r="AI264" s="29"/>
      <c r="AJ264" s="35"/>
      <c r="AK264" s="29"/>
      <c r="AL264" s="35"/>
      <c r="AM264" s="29"/>
      <c r="AN264" s="35"/>
      <c r="AO264" s="29"/>
      <c r="AP264" s="37"/>
      <c r="AQ264" s="29"/>
      <c r="AR264" s="37"/>
      <c r="AS264" s="29"/>
      <c r="AT264" s="29"/>
      <c r="AU264" s="29"/>
      <c r="AV264" s="29"/>
      <c r="AW264" s="29"/>
      <c r="AX264" s="29"/>
      <c r="AY264" s="29"/>
      <c r="AZ264" s="29"/>
      <c r="BA264" s="29"/>
      <c r="BB264" s="36"/>
    </row>
    <row r="265" s="14" customFormat="true" ht="8.25" hidden="false" customHeight="true" outlineLevel="0" collapsed="false">
      <c r="A265" s="17" t="n">
        <v>21</v>
      </c>
      <c r="B265" s="29"/>
      <c r="C265" s="30" t="n">
        <v>5968</v>
      </c>
      <c r="D265" s="13" t="s">
        <v>96</v>
      </c>
      <c r="E265" s="17" t="s">
        <v>250</v>
      </c>
      <c r="F265" s="29"/>
      <c r="G265" s="30" t="n">
        <f aca="false">'Exhibit B'!$BO265</f>
        <v>4675039</v>
      </c>
      <c r="H265" s="29"/>
      <c r="I265" s="33" t="n">
        <f aca="false">(G265/$C265)</f>
        <v>783.351038873995</v>
      </c>
      <c r="J265" s="29"/>
      <c r="K265" s="33" t="n">
        <f aca="false">IF($AE265&lt;&gt;0,(G265/$AE265)*100,0)</f>
        <v>69.3167589325575</v>
      </c>
      <c r="L265" s="29"/>
      <c r="M265" s="30" t="n">
        <v>1894246</v>
      </c>
      <c r="N265" s="29"/>
      <c r="O265" s="33" t="n">
        <f aca="false">(M265/$C265)</f>
        <v>317.400469168901</v>
      </c>
      <c r="P265" s="29"/>
      <c r="Q265" s="33" t="n">
        <f aca="false">IF($AE265&lt;&gt;0,(M265/$AE265)*100,0)</f>
        <v>28.0859674841132</v>
      </c>
      <c r="R265" s="29"/>
      <c r="S265" s="30" t="n">
        <v>175172</v>
      </c>
      <c r="T265" s="29"/>
      <c r="U265" s="33" t="n">
        <f aca="false">(S265/$C265)</f>
        <v>29.3518766756032</v>
      </c>
      <c r="V265" s="29"/>
      <c r="W265" s="33" t="n">
        <f aca="false">IF($AE265&lt;&gt;0,(S265/$AE265)*100,0)</f>
        <v>2.59727358332924</v>
      </c>
      <c r="X265" s="29"/>
      <c r="Y265" s="30" t="n">
        <v>0</v>
      </c>
      <c r="Z265" s="29"/>
      <c r="AA265" s="33" t="n">
        <f aca="false">(Y265/$C265)</f>
        <v>0</v>
      </c>
      <c r="AB265" s="29"/>
      <c r="AC265" s="33" t="n">
        <f aca="false">IF($AE265&lt;&gt;0,(Y265/$AE265)*100,0)</f>
        <v>0</v>
      </c>
      <c r="AD265" s="29"/>
      <c r="AE265" s="30" t="n">
        <f aca="false">(G265+M265+S265+Y265)</f>
        <v>6744457</v>
      </c>
      <c r="AF265" s="35"/>
      <c r="AG265" s="29"/>
      <c r="AH265" s="30" t="n">
        <v>105646</v>
      </c>
      <c r="AI265" s="29"/>
      <c r="AJ265" s="30" t="n">
        <v>0</v>
      </c>
      <c r="AK265" s="29"/>
      <c r="AL265" s="30" t="n">
        <f aca="false">(AE265+AH265+AJ265)</f>
        <v>6850103</v>
      </c>
      <c r="AM265" s="29"/>
      <c r="AN265" s="30" t="n">
        <v>7549355</v>
      </c>
      <c r="AO265" s="29"/>
      <c r="AP265" s="33" t="n">
        <f aca="false">(AN265/$C265)</f>
        <v>1264.97235254692</v>
      </c>
      <c r="AQ265" s="29"/>
      <c r="AR265" s="33" t="n">
        <f aca="false">IF($AP$287&lt;&gt;0,(AP265/$AP$287)*100,0)</f>
        <v>108.996274657054</v>
      </c>
      <c r="AS265" s="29"/>
      <c r="AT265" s="30" t="n">
        <v>406044</v>
      </c>
      <c r="AU265" s="29"/>
      <c r="AV265" s="30" t="n">
        <v>242826</v>
      </c>
      <c r="AW265" s="29"/>
      <c r="AX265" s="30"/>
      <c r="AY265" s="29"/>
      <c r="AZ265" s="30" t="n">
        <v>0</v>
      </c>
      <c r="BA265" s="29"/>
      <c r="BB265" s="17" t="n">
        <v>21</v>
      </c>
    </row>
    <row r="266" s="14" customFormat="true" ht="8.25" hidden="false" customHeight="true" outlineLevel="0" collapsed="false">
      <c r="A266" s="17" t="n">
        <v>22</v>
      </c>
      <c r="B266" s="29"/>
      <c r="C266" s="30" t="n">
        <v>4721</v>
      </c>
      <c r="D266" s="13"/>
      <c r="E266" s="13" t="s">
        <v>202</v>
      </c>
      <c r="F266" s="29"/>
      <c r="G266" s="30" t="n">
        <f aca="false">'Exhibit B'!$BO266</f>
        <v>3263346</v>
      </c>
      <c r="H266" s="29"/>
      <c r="I266" s="33" t="n">
        <f aca="false">(G266/$C266)</f>
        <v>691.240415166278</v>
      </c>
      <c r="J266" s="29"/>
      <c r="K266" s="33" t="n">
        <f aca="false">IF($AE266&lt;&gt;0,(G266/$AE266)*100,0)</f>
        <v>70.2803399372907</v>
      </c>
      <c r="L266" s="29"/>
      <c r="M266" s="30" t="n">
        <v>1379981</v>
      </c>
      <c r="N266" s="29"/>
      <c r="O266" s="33" t="n">
        <f aca="false">(M266/$C266)</f>
        <v>292.306926498623</v>
      </c>
      <c r="P266" s="29"/>
      <c r="Q266" s="33" t="n">
        <f aca="false">IF($AE266&lt;&gt;0,(M266/$AE266)*100,0)</f>
        <v>29.7196600627093</v>
      </c>
      <c r="R266" s="29"/>
      <c r="S266" s="30" t="n">
        <v>0</v>
      </c>
      <c r="T266" s="29"/>
      <c r="U266" s="33" t="n">
        <f aca="false">(S266/$C266)</f>
        <v>0</v>
      </c>
      <c r="V266" s="29"/>
      <c r="W266" s="33" t="n">
        <f aca="false">IF($AE266&lt;&gt;0,(S266/$AE266)*100,0)</f>
        <v>0</v>
      </c>
      <c r="X266" s="29"/>
      <c r="Y266" s="30" t="n">
        <v>0</v>
      </c>
      <c r="Z266" s="29"/>
      <c r="AA266" s="33" t="n">
        <f aca="false">(Y266/$C266)</f>
        <v>0</v>
      </c>
      <c r="AB266" s="29"/>
      <c r="AC266" s="33" t="n">
        <f aca="false">IF($AE266&lt;&gt;0,(Y266/$AE266)*100,0)</f>
        <v>0</v>
      </c>
      <c r="AD266" s="29"/>
      <c r="AE266" s="30" t="n">
        <f aca="false">(G266+M266+S266+Y266)</f>
        <v>4643327</v>
      </c>
      <c r="AF266" s="35"/>
      <c r="AG266" s="29"/>
      <c r="AH266" s="30" t="n">
        <v>0</v>
      </c>
      <c r="AI266" s="29"/>
      <c r="AJ266" s="30" t="n">
        <v>0</v>
      </c>
      <c r="AK266" s="29"/>
      <c r="AL266" s="30" t="n">
        <f aca="false">(AE266+AH266+AJ266)</f>
        <v>4643327</v>
      </c>
      <c r="AM266" s="29"/>
      <c r="AN266" s="30" t="n">
        <v>3989742</v>
      </c>
      <c r="AO266" s="29"/>
      <c r="AP266" s="33" t="n">
        <f aca="false">(AN266/$C266)</f>
        <v>845.105274306291</v>
      </c>
      <c r="AQ266" s="29"/>
      <c r="AR266" s="33" t="n">
        <f aca="false">IF($AP$287&lt;&gt;0,(AP266/$AP$287)*100,0)</f>
        <v>72.8184504641155</v>
      </c>
      <c r="AS266" s="29"/>
      <c r="AT266" s="30" t="n">
        <v>0</v>
      </c>
      <c r="AU266" s="29"/>
      <c r="AV266" s="30" t="n">
        <v>0</v>
      </c>
      <c r="AW266" s="29"/>
      <c r="AX266" s="30"/>
      <c r="AY266" s="29"/>
      <c r="AZ266" s="30" t="n">
        <v>0</v>
      </c>
      <c r="BA266" s="29"/>
      <c r="BB266" s="17" t="n">
        <v>22</v>
      </c>
    </row>
    <row r="267" s="14" customFormat="true" ht="8.25" hidden="false" customHeight="true" outlineLevel="0" collapsed="false">
      <c r="A267" s="17" t="n">
        <v>23</v>
      </c>
      <c r="B267" s="29"/>
      <c r="C267" s="30" t="n">
        <v>9086</v>
      </c>
      <c r="D267" s="13" t="s">
        <v>96</v>
      </c>
      <c r="E267" s="17" t="s">
        <v>210</v>
      </c>
      <c r="F267" s="29"/>
      <c r="G267" s="30" t="n">
        <f aca="false">'Exhibit B'!$BO267</f>
        <v>5497873</v>
      </c>
      <c r="H267" s="29"/>
      <c r="I267" s="33" t="n">
        <f aca="false">(G267/$C267)</f>
        <v>605.092780101255</v>
      </c>
      <c r="J267" s="29"/>
      <c r="K267" s="33" t="n">
        <f aca="false">IF($AE267&lt;&gt;0,(G267/$AE267)*100,0)</f>
        <v>61.5818017427896</v>
      </c>
      <c r="L267" s="29"/>
      <c r="M267" s="30" t="n">
        <v>2968021</v>
      </c>
      <c r="N267" s="29"/>
      <c r="O267" s="33" t="n">
        <f aca="false">(M267/$C267)</f>
        <v>326.658705701079</v>
      </c>
      <c r="P267" s="29"/>
      <c r="Q267" s="33" t="n">
        <f aca="false">IF($AE267&lt;&gt;0,(M267/$AE267)*100,0)</f>
        <v>33.2448713876141</v>
      </c>
      <c r="R267" s="29"/>
      <c r="S267" s="30" t="n">
        <v>461862</v>
      </c>
      <c r="T267" s="29"/>
      <c r="U267" s="33" t="n">
        <f aca="false">(S267/$C267)</f>
        <v>50.8322694254898</v>
      </c>
      <c r="V267" s="29"/>
      <c r="W267" s="33" t="n">
        <f aca="false">IF($AE267&lt;&gt;0,(S267/$AE267)*100,0)</f>
        <v>5.17332686959635</v>
      </c>
      <c r="X267" s="29"/>
      <c r="Y267" s="30" t="n">
        <v>0</v>
      </c>
      <c r="Z267" s="29"/>
      <c r="AA267" s="33" t="n">
        <f aca="false">(Y267/$C267)</f>
        <v>0</v>
      </c>
      <c r="AB267" s="29"/>
      <c r="AC267" s="33" t="n">
        <f aca="false">IF($AE267&lt;&gt;0,(Y267/$AE267)*100,0)</f>
        <v>0</v>
      </c>
      <c r="AD267" s="29"/>
      <c r="AE267" s="30" t="n">
        <f aca="false">(G267+M267+S267+Y267)</f>
        <v>8927756</v>
      </c>
      <c r="AF267" s="35"/>
      <c r="AG267" s="29"/>
      <c r="AH267" s="30" t="n">
        <v>344606</v>
      </c>
      <c r="AI267" s="29"/>
      <c r="AJ267" s="30" t="n">
        <v>196336</v>
      </c>
      <c r="AK267" s="29"/>
      <c r="AL267" s="30" t="n">
        <f aca="false">(AE267+AH267+AJ267)</f>
        <v>9468698</v>
      </c>
      <c r="AM267" s="29"/>
      <c r="AN267" s="30" t="n">
        <v>8943311</v>
      </c>
      <c r="AO267" s="29"/>
      <c r="AP267" s="33" t="n">
        <f aca="false">(AN267/$C267)</f>
        <v>984.295729694035</v>
      </c>
      <c r="AQ267" s="29"/>
      <c r="AR267" s="33" t="n">
        <f aca="false">IF($AP$287&lt;&gt;0,(AP267/$AP$287)*100,0)</f>
        <v>84.8117885592422</v>
      </c>
      <c r="AS267" s="29"/>
      <c r="AT267" s="30" t="n">
        <v>262665</v>
      </c>
      <c r="AU267" s="29"/>
      <c r="AV267" s="30" t="n">
        <v>778891</v>
      </c>
      <c r="AW267" s="29"/>
      <c r="AX267" s="30"/>
      <c r="AY267" s="29"/>
      <c r="AZ267" s="30" t="n">
        <v>0</v>
      </c>
      <c r="BA267" s="29"/>
      <c r="BB267" s="17" t="n">
        <v>23</v>
      </c>
    </row>
    <row r="268" s="14" customFormat="true" ht="8.25" hidden="false" customHeight="true" outlineLevel="0" collapsed="false">
      <c r="A268" s="17" t="n">
        <v>24</v>
      </c>
      <c r="B268" s="29"/>
      <c r="C268" s="30" t="n">
        <v>7727</v>
      </c>
      <c r="D268" s="13"/>
      <c r="E268" s="44" t="s">
        <v>251</v>
      </c>
      <c r="F268" s="29"/>
      <c r="G268" s="30" t="n">
        <f aca="false">'Exhibit B'!$BO268</f>
        <v>9064528</v>
      </c>
      <c r="H268" s="29"/>
      <c r="I268" s="33" t="n">
        <f aca="false">(G268/$C268)</f>
        <v>1173.09796816358</v>
      </c>
      <c r="J268" s="29"/>
      <c r="K268" s="33" t="n">
        <f aca="false">IF($AE268&lt;&gt;0,(G268/$AE268)*100,0)</f>
        <v>87.1310830203003</v>
      </c>
      <c r="L268" s="29"/>
      <c r="M268" s="30" t="n">
        <v>1180119</v>
      </c>
      <c r="N268" s="29"/>
      <c r="O268" s="33" t="n">
        <f aca="false">(M268/$C268)</f>
        <v>152.726672706096</v>
      </c>
      <c r="P268" s="29"/>
      <c r="Q268" s="33" t="n">
        <f aca="false">IF($AE268&lt;&gt;0,(M268/$AE268)*100,0)</f>
        <v>11.3436735550747</v>
      </c>
      <c r="R268" s="29"/>
      <c r="S268" s="30" t="n">
        <v>131345</v>
      </c>
      <c r="T268" s="29"/>
      <c r="U268" s="33" t="n">
        <f aca="false">(S268/$C268)</f>
        <v>16.9981881713472</v>
      </c>
      <c r="V268" s="29"/>
      <c r="W268" s="33" t="n">
        <f aca="false">IF($AE268&lt;&gt;0,(S268/$AE268)*100,0)</f>
        <v>1.26252928992015</v>
      </c>
      <c r="X268" s="29"/>
      <c r="Y268" s="30" t="n">
        <v>27331</v>
      </c>
      <c r="Z268" s="29"/>
      <c r="AA268" s="33" t="n">
        <f aca="false">(Y268/$C268)</f>
        <v>3.53707777921574</v>
      </c>
      <c r="AB268" s="29"/>
      <c r="AC268" s="33" t="n">
        <f aca="false">IF($AE268&lt;&gt;0,(Y268/$AE268)*100,0)</f>
        <v>0.262714134704844</v>
      </c>
      <c r="AD268" s="29"/>
      <c r="AE268" s="30" t="n">
        <f aca="false">(G268+M268+S268+Y268)</f>
        <v>10403323</v>
      </c>
      <c r="AF268" s="35"/>
      <c r="AG268" s="29"/>
      <c r="AH268" s="30" t="n">
        <v>0</v>
      </c>
      <c r="AI268" s="29"/>
      <c r="AJ268" s="30" t="n">
        <v>1157162</v>
      </c>
      <c r="AK268" s="29"/>
      <c r="AL268" s="30" t="n">
        <f aca="false">(AE268+AH268+AJ268)</f>
        <v>11560485</v>
      </c>
      <c r="AM268" s="29"/>
      <c r="AN268" s="30" t="n">
        <v>8577282</v>
      </c>
      <c r="AO268" s="29"/>
      <c r="AP268" s="33" t="n">
        <f aca="false">(AN268/$C268)</f>
        <v>1110.04037789569</v>
      </c>
      <c r="AQ268" s="29"/>
      <c r="AR268" s="33" t="n">
        <f aca="false">IF($AP$287&lt;&gt;0,(AP268/$AP$287)*100,0)</f>
        <v>95.6465694020384</v>
      </c>
      <c r="AS268" s="29"/>
      <c r="AT268" s="30" t="n">
        <v>180000</v>
      </c>
      <c r="AU268" s="29"/>
      <c r="AV268" s="30" t="n">
        <v>0</v>
      </c>
      <c r="AW268" s="29"/>
      <c r="AX268" s="30"/>
      <c r="AY268" s="29"/>
      <c r="AZ268" s="30" t="n">
        <v>0</v>
      </c>
      <c r="BA268" s="29"/>
      <c r="BB268" s="17" t="n">
        <v>24</v>
      </c>
    </row>
    <row r="269" s="14" customFormat="true" ht="8.25" hidden="false" customHeight="true" outlineLevel="0" collapsed="false">
      <c r="A269" s="17" t="n">
        <v>25</v>
      </c>
      <c r="B269" s="29"/>
      <c r="C269" s="30" t="n">
        <v>5823</v>
      </c>
      <c r="D269" s="13"/>
      <c r="E269" s="17" t="s">
        <v>252</v>
      </c>
      <c r="F269" s="29"/>
      <c r="G269" s="30" t="n">
        <f aca="false">'Exhibit B'!$BO269</f>
        <v>3616134</v>
      </c>
      <c r="H269" s="29"/>
      <c r="I269" s="33" t="n">
        <f aca="false">(G269/$C269)</f>
        <v>621.008758371973</v>
      </c>
      <c r="J269" s="29"/>
      <c r="K269" s="33" t="n">
        <f aca="false">IF($AE269&lt;&gt;0,(G269/$AE269)*100,0)</f>
        <v>76.3337917553694</v>
      </c>
      <c r="L269" s="29"/>
      <c r="M269" s="30" t="n">
        <v>1031289</v>
      </c>
      <c r="N269" s="29"/>
      <c r="O269" s="33" t="n">
        <f aca="false">(M269/$C269)</f>
        <v>177.106130860381</v>
      </c>
      <c r="P269" s="29"/>
      <c r="Q269" s="33" t="n">
        <f aca="false">IF($AE269&lt;&gt;0,(M269/$AE269)*100,0)</f>
        <v>21.7697131150569</v>
      </c>
      <c r="R269" s="29"/>
      <c r="S269" s="30" t="n">
        <v>89842</v>
      </c>
      <c r="T269" s="29"/>
      <c r="U269" s="33" t="n">
        <f aca="false">(S269/$C269)</f>
        <v>15.4288167611197</v>
      </c>
      <c r="V269" s="29"/>
      <c r="W269" s="33" t="n">
        <f aca="false">IF($AE269&lt;&gt;0,(S269/$AE269)*100,0)</f>
        <v>1.89649512957371</v>
      </c>
      <c r="X269" s="29"/>
      <c r="Y269" s="30" t="n">
        <v>0</v>
      </c>
      <c r="Z269" s="29"/>
      <c r="AA269" s="33" t="n">
        <f aca="false">(Y269/$C269)</f>
        <v>0</v>
      </c>
      <c r="AB269" s="29"/>
      <c r="AC269" s="33" t="n">
        <f aca="false">IF($AE269&lt;&gt;0,(Y269/$AE269)*100,0)</f>
        <v>0</v>
      </c>
      <c r="AD269" s="29"/>
      <c r="AE269" s="30" t="n">
        <f aca="false">(G269+M269+S269+Y269)</f>
        <v>4737265</v>
      </c>
      <c r="AF269" s="35"/>
      <c r="AG269" s="29"/>
      <c r="AH269" s="30" t="n">
        <v>0</v>
      </c>
      <c r="AI269" s="29"/>
      <c r="AJ269" s="30" t="n">
        <v>0</v>
      </c>
      <c r="AK269" s="29"/>
      <c r="AL269" s="30" t="n">
        <f aca="false">(AE269+AH269+AJ269)</f>
        <v>4737265</v>
      </c>
      <c r="AM269" s="29"/>
      <c r="AN269" s="30" t="n">
        <v>4446696</v>
      </c>
      <c r="AO269" s="29"/>
      <c r="AP269" s="33" t="n">
        <f aca="false">(AN269/$C269)</f>
        <v>763.643482740855</v>
      </c>
      <c r="AQ269" s="29"/>
      <c r="AR269" s="33" t="n">
        <f aca="false">IF($AP$287&lt;&gt;0,(AP269/$AP$287)*100,0)</f>
        <v>65.7992995793988</v>
      </c>
      <c r="AS269" s="29"/>
      <c r="AT269" s="30" t="n">
        <v>459647</v>
      </c>
      <c r="AU269" s="29"/>
      <c r="AV269" s="30" t="n">
        <v>92806</v>
      </c>
      <c r="AW269" s="29"/>
      <c r="AX269" s="30"/>
      <c r="AY269" s="29"/>
      <c r="AZ269" s="30" t="n">
        <v>0</v>
      </c>
      <c r="BA269" s="29"/>
      <c r="BB269" s="17" t="n">
        <v>25</v>
      </c>
    </row>
    <row r="270" s="14" customFormat="true" ht="8.25" hidden="false" customHeight="true" outlineLevel="0" collapsed="false">
      <c r="A270" s="46"/>
      <c r="B270" s="29"/>
      <c r="C270" s="36"/>
      <c r="D270" s="13"/>
      <c r="E270" s="17"/>
      <c r="F270" s="29"/>
      <c r="G270" s="35"/>
      <c r="H270" s="29"/>
      <c r="I270" s="37"/>
      <c r="J270" s="29"/>
      <c r="K270" s="37"/>
      <c r="L270" s="29"/>
      <c r="M270" s="29"/>
      <c r="N270" s="29"/>
      <c r="O270" s="37"/>
      <c r="P270" s="29"/>
      <c r="Q270" s="37"/>
      <c r="R270" s="29"/>
      <c r="S270" s="35"/>
      <c r="T270" s="29"/>
      <c r="U270" s="37"/>
      <c r="V270" s="29"/>
      <c r="W270" s="37"/>
      <c r="X270" s="29"/>
      <c r="Y270" s="29"/>
      <c r="Z270" s="29"/>
      <c r="AA270" s="37"/>
      <c r="AB270" s="29"/>
      <c r="AC270" s="37"/>
      <c r="AD270" s="29"/>
      <c r="AE270" s="35"/>
      <c r="AF270" s="35"/>
      <c r="AG270" s="29"/>
      <c r="AH270" s="35"/>
      <c r="AI270" s="29"/>
      <c r="AJ270" s="35"/>
      <c r="AK270" s="29"/>
      <c r="AL270" s="35"/>
      <c r="AM270" s="29"/>
      <c r="AN270" s="35"/>
      <c r="AO270" s="29"/>
      <c r="AP270" s="37"/>
      <c r="AQ270" s="29"/>
      <c r="AR270" s="37"/>
      <c r="AS270" s="29"/>
      <c r="AT270" s="29"/>
      <c r="AU270" s="29"/>
      <c r="AV270" s="29"/>
      <c r="AW270" s="29"/>
      <c r="AX270" s="29"/>
      <c r="AY270" s="29"/>
      <c r="AZ270" s="29"/>
      <c r="BA270" s="29"/>
      <c r="BB270" s="36"/>
    </row>
    <row r="271" s="14" customFormat="true" ht="8.25" hidden="false" customHeight="true" outlineLevel="0" collapsed="false">
      <c r="A271" s="17" t="n">
        <v>26</v>
      </c>
      <c r="B271" s="29"/>
      <c r="C271" s="30" t="n">
        <v>4799</v>
      </c>
      <c r="D271" s="13" t="s">
        <v>96</v>
      </c>
      <c r="E271" s="17" t="s">
        <v>253</v>
      </c>
      <c r="F271" s="29"/>
      <c r="G271" s="30" t="n">
        <f aca="false">'Exhibit B'!$BO271</f>
        <v>5457025</v>
      </c>
      <c r="H271" s="29"/>
      <c r="I271" s="33" t="n">
        <f aca="false">(G271/$C271)</f>
        <v>1137.11710773078</v>
      </c>
      <c r="J271" s="29"/>
      <c r="K271" s="33" t="n">
        <f aca="false">IF($AE271&lt;&gt;0,(G271/$AE271)*100,0)</f>
        <v>75.1173557049973</v>
      </c>
      <c r="L271" s="29"/>
      <c r="M271" s="30" t="n">
        <v>1798862</v>
      </c>
      <c r="N271" s="29"/>
      <c r="O271" s="33" t="n">
        <f aca="false">(M271/$C271)</f>
        <v>374.841008543447</v>
      </c>
      <c r="P271" s="29"/>
      <c r="Q271" s="33" t="n">
        <f aca="false">IF($AE271&lt;&gt;0,(M271/$AE271)*100,0)</f>
        <v>24.7617990971643</v>
      </c>
      <c r="R271" s="29"/>
      <c r="S271" s="30" t="n">
        <v>8779</v>
      </c>
      <c r="T271" s="29"/>
      <c r="U271" s="33" t="n">
        <f aca="false">(S271/$C271)</f>
        <v>1.82933944571786</v>
      </c>
      <c r="V271" s="29"/>
      <c r="W271" s="33" t="n">
        <f aca="false">IF($AE271&lt;&gt;0,(S271/$AE271)*100,0)</f>
        <v>0.120845197838414</v>
      </c>
      <c r="X271" s="29"/>
      <c r="Y271" s="30" t="n">
        <v>0</v>
      </c>
      <c r="Z271" s="29"/>
      <c r="AA271" s="33" t="n">
        <f aca="false">(Y271/$C271)</f>
        <v>0</v>
      </c>
      <c r="AB271" s="29"/>
      <c r="AC271" s="33" t="n">
        <f aca="false">IF($AE271&lt;&gt;0,(Y271/$AE271)*100,0)</f>
        <v>0</v>
      </c>
      <c r="AD271" s="29"/>
      <c r="AE271" s="30" t="n">
        <f aca="false">(G271+M271+S271+Y271)</f>
        <v>7264666</v>
      </c>
      <c r="AF271" s="35"/>
      <c r="AG271" s="29"/>
      <c r="AH271" s="30" t="n">
        <v>0</v>
      </c>
      <c r="AI271" s="29"/>
      <c r="AJ271" s="30" t="n">
        <v>1281670</v>
      </c>
      <c r="AK271" s="29"/>
      <c r="AL271" s="30" t="n">
        <f aca="false">(AE271+AH271+AJ271)</f>
        <v>8546336</v>
      </c>
      <c r="AM271" s="29"/>
      <c r="AN271" s="30" t="n">
        <v>7802834</v>
      </c>
      <c r="AO271" s="29"/>
      <c r="AP271" s="33" t="n">
        <f aca="false">(AN271/$C271)</f>
        <v>1625.92915190665</v>
      </c>
      <c r="AQ271" s="29"/>
      <c r="AR271" s="33" t="n">
        <f aca="false">IF($AP$287&lt;&gt;0,(AP271/$AP$287)*100,0)</f>
        <v>140.098097841672</v>
      </c>
      <c r="AS271" s="29"/>
      <c r="AT271" s="30" t="n">
        <v>0</v>
      </c>
      <c r="AU271" s="29"/>
      <c r="AV271" s="30" t="n">
        <v>0</v>
      </c>
      <c r="AW271" s="29"/>
      <c r="AX271" s="30"/>
      <c r="AY271" s="29"/>
      <c r="AZ271" s="30" t="n">
        <v>0</v>
      </c>
      <c r="BA271" s="29"/>
      <c r="BB271" s="17" t="n">
        <v>26</v>
      </c>
    </row>
    <row r="272" s="14" customFormat="true" ht="8.25" hidden="false" customHeight="true" outlineLevel="0" collapsed="false">
      <c r="A272" s="17" t="n">
        <v>27</v>
      </c>
      <c r="B272" s="29"/>
      <c r="C272" s="30" t="n">
        <v>8089</v>
      </c>
      <c r="D272" s="13"/>
      <c r="E272" s="17" t="s">
        <v>254</v>
      </c>
      <c r="F272" s="29"/>
      <c r="G272" s="30" t="n">
        <f aca="false">'Exhibit B'!$BO272</f>
        <v>7202595</v>
      </c>
      <c r="H272" s="29"/>
      <c r="I272" s="33" t="n">
        <f aca="false">(G272/$C272)</f>
        <v>890.418469526517</v>
      </c>
      <c r="J272" s="29"/>
      <c r="K272" s="33" t="n">
        <f aca="false">IF($AE272&lt;&gt;0,(G272/$AE272)*100,0)</f>
        <v>74.5229533359511</v>
      </c>
      <c r="L272" s="29"/>
      <c r="M272" s="30" t="n">
        <v>1897541</v>
      </c>
      <c r="N272" s="29"/>
      <c r="O272" s="33" t="n">
        <f aca="false">(M272/$C272)</f>
        <v>234.582890344913</v>
      </c>
      <c r="P272" s="29"/>
      <c r="Q272" s="33" t="n">
        <f aca="false">IF($AE272&lt;&gt;0,(M272/$AE272)*100,0)</f>
        <v>19.6332515428195</v>
      </c>
      <c r="R272" s="29"/>
      <c r="S272" s="30" t="n">
        <v>564799</v>
      </c>
      <c r="T272" s="29"/>
      <c r="U272" s="33" t="n">
        <f aca="false">(S272/$C272)</f>
        <v>69.8230930893806</v>
      </c>
      <c r="V272" s="29"/>
      <c r="W272" s="33" t="n">
        <f aca="false">IF($AE272&lt;&gt;0,(S272/$AE272)*100,0)</f>
        <v>5.84379512122948</v>
      </c>
      <c r="X272" s="29"/>
      <c r="Y272" s="30" t="n">
        <v>0</v>
      </c>
      <c r="Z272" s="29"/>
      <c r="AA272" s="33" t="n">
        <f aca="false">(Y272/$C272)</f>
        <v>0</v>
      </c>
      <c r="AB272" s="29"/>
      <c r="AC272" s="33" t="n">
        <f aca="false">IF($AE272&lt;&gt;0,(Y272/$AE272)*100,0)</f>
        <v>0</v>
      </c>
      <c r="AD272" s="29"/>
      <c r="AE272" s="30" t="n">
        <f aca="false">(G272+M272+S272+Y272)</f>
        <v>9664935</v>
      </c>
      <c r="AF272" s="35"/>
      <c r="AG272" s="29"/>
      <c r="AH272" s="30" t="n">
        <v>0</v>
      </c>
      <c r="AI272" s="29"/>
      <c r="AJ272" s="30" t="n">
        <v>0</v>
      </c>
      <c r="AK272" s="29"/>
      <c r="AL272" s="30" t="n">
        <f aca="false">(AE272+AH272+AJ272)</f>
        <v>9664935</v>
      </c>
      <c r="AM272" s="29"/>
      <c r="AN272" s="30" t="n">
        <v>9069390</v>
      </c>
      <c r="AO272" s="29"/>
      <c r="AP272" s="33" t="n">
        <f aca="false">(AN272/$C272)</f>
        <v>1121.20039559896</v>
      </c>
      <c r="AQ272" s="29"/>
      <c r="AR272" s="33" t="n">
        <f aca="false">IF($AP$287&lt;&gt;0,(AP272/$AP$287)*100,0)</f>
        <v>96.608171726638</v>
      </c>
      <c r="AS272" s="29"/>
      <c r="AT272" s="30" t="n">
        <v>319452</v>
      </c>
      <c r="AU272" s="29"/>
      <c r="AV272" s="30" t="n">
        <v>141167</v>
      </c>
      <c r="AW272" s="29"/>
      <c r="AX272" s="30"/>
      <c r="AY272" s="29"/>
      <c r="AZ272" s="30" t="n">
        <v>0</v>
      </c>
      <c r="BA272" s="29"/>
      <c r="BB272" s="17" t="n">
        <v>27</v>
      </c>
    </row>
    <row r="273" s="14" customFormat="true" ht="8.25" hidden="false" customHeight="true" outlineLevel="0" collapsed="false">
      <c r="A273" s="17" t="n">
        <v>28</v>
      </c>
      <c r="B273" s="29"/>
      <c r="C273" s="30" t="n">
        <v>8142</v>
      </c>
      <c r="D273" s="13"/>
      <c r="E273" s="17" t="s">
        <v>255</v>
      </c>
      <c r="F273" s="29"/>
      <c r="G273" s="30" t="n">
        <f aca="false">'Exhibit B'!$BO273</f>
        <v>6285172</v>
      </c>
      <c r="H273" s="29"/>
      <c r="I273" s="33" t="n">
        <f aca="false">(G273/$C273)</f>
        <v>771.944485384427</v>
      </c>
      <c r="J273" s="29"/>
      <c r="K273" s="33" t="n">
        <f aca="false">IF($AE273&lt;&gt;0,(G273/$AE273)*100,0)</f>
        <v>56.5103286994933</v>
      </c>
      <c r="L273" s="29"/>
      <c r="M273" s="30" t="n">
        <v>4816130</v>
      </c>
      <c r="N273" s="29"/>
      <c r="O273" s="33" t="n">
        <f aca="false">(M273/$C273)</f>
        <v>591.516826332596</v>
      </c>
      <c r="P273" s="29"/>
      <c r="Q273" s="33" t="n">
        <f aca="false">IF($AE273&lt;&gt;0,(M273/$AE273)*100,0)</f>
        <v>43.3020909148534</v>
      </c>
      <c r="R273" s="29"/>
      <c r="S273" s="30" t="n">
        <v>20863</v>
      </c>
      <c r="T273" s="29"/>
      <c r="U273" s="33" t="n">
        <f aca="false">(S273/$C273)</f>
        <v>2.56239253254729</v>
      </c>
      <c r="V273" s="29"/>
      <c r="W273" s="33" t="n">
        <f aca="false">IF($AE273&lt;&gt;0,(S273/$AE273)*100,0)</f>
        <v>0.187580385653333</v>
      </c>
      <c r="X273" s="29"/>
      <c r="Y273" s="30" t="n">
        <v>0</v>
      </c>
      <c r="Z273" s="29"/>
      <c r="AA273" s="33" t="n">
        <f aca="false">(Y273/$C273)</f>
        <v>0</v>
      </c>
      <c r="AB273" s="29"/>
      <c r="AC273" s="33" t="n">
        <f aca="false">IF($AE273&lt;&gt;0,(Y273/$AE273)*100,0)</f>
        <v>0</v>
      </c>
      <c r="AD273" s="29"/>
      <c r="AE273" s="30" t="n">
        <f aca="false">(G273+M273+S273+Y273)</f>
        <v>11122165</v>
      </c>
      <c r="AF273" s="35"/>
      <c r="AG273" s="29"/>
      <c r="AH273" s="30" t="n">
        <v>0</v>
      </c>
      <c r="AI273" s="29"/>
      <c r="AJ273" s="30" t="n">
        <v>0</v>
      </c>
      <c r="AK273" s="29"/>
      <c r="AL273" s="30" t="n">
        <f aca="false">(AE273+AH273+AJ273)</f>
        <v>11122165</v>
      </c>
      <c r="AM273" s="29"/>
      <c r="AN273" s="30" t="n">
        <v>9919974</v>
      </c>
      <c r="AO273" s="29"/>
      <c r="AP273" s="33" t="n">
        <f aca="false">(AN273/$C273)</f>
        <v>1218.37067059691</v>
      </c>
      <c r="AQ273" s="29"/>
      <c r="AR273" s="33" t="n">
        <f aca="false">IF($AP$287&lt;&gt;0,(AP273/$AP$287)*100,0)</f>
        <v>104.980843240646</v>
      </c>
      <c r="AS273" s="29"/>
      <c r="AT273" s="30" t="n">
        <v>0</v>
      </c>
      <c r="AU273" s="29"/>
      <c r="AV273" s="30" t="n">
        <v>0</v>
      </c>
      <c r="AW273" s="29"/>
      <c r="AX273" s="30"/>
      <c r="AY273" s="29"/>
      <c r="AZ273" s="30" t="n">
        <v>0</v>
      </c>
      <c r="BA273" s="29"/>
      <c r="BB273" s="17" t="n">
        <v>28</v>
      </c>
    </row>
    <row r="274" s="14" customFormat="true" ht="8.25" hidden="false" customHeight="true" outlineLevel="0" collapsed="false">
      <c r="A274" s="17" t="n">
        <v>29</v>
      </c>
      <c r="B274" s="29"/>
      <c r="C274" s="30" t="n">
        <v>4650</v>
      </c>
      <c r="D274" s="13"/>
      <c r="E274" s="17" t="s">
        <v>256</v>
      </c>
      <c r="F274" s="29"/>
      <c r="G274" s="30" t="n">
        <f aca="false">'Exhibit B'!$BO274</f>
        <v>7574476</v>
      </c>
      <c r="H274" s="29"/>
      <c r="I274" s="33" t="n">
        <f aca="false">(G274/$C274)</f>
        <v>1628.91956989247</v>
      </c>
      <c r="J274" s="29"/>
      <c r="K274" s="33" t="n">
        <f aca="false">IF($AE274&lt;&gt;0,(G274/$AE274)*100,0)</f>
        <v>80.3694939374397</v>
      </c>
      <c r="L274" s="29"/>
      <c r="M274" s="30" t="n">
        <v>1841126</v>
      </c>
      <c r="N274" s="29"/>
      <c r="O274" s="33" t="n">
        <f aca="false">(M274/$C274)</f>
        <v>395.941075268817</v>
      </c>
      <c r="P274" s="29"/>
      <c r="Q274" s="33" t="n">
        <f aca="false">IF($AE274&lt;&gt;0,(M274/$AE274)*100,0)</f>
        <v>19.5353929294994</v>
      </c>
      <c r="R274" s="29"/>
      <c r="S274" s="30" t="n">
        <v>8964</v>
      </c>
      <c r="T274" s="29"/>
      <c r="U274" s="33" t="n">
        <f aca="false">(S274/$C274)</f>
        <v>1.92774193548387</v>
      </c>
      <c r="V274" s="29"/>
      <c r="W274" s="33" t="n">
        <f aca="false">IF($AE274&lt;&gt;0,(S274/$AE274)*100,0)</f>
        <v>0.0951131330609813</v>
      </c>
      <c r="X274" s="29"/>
      <c r="Y274" s="30" t="n">
        <v>0</v>
      </c>
      <c r="Z274" s="29"/>
      <c r="AA274" s="33" t="n">
        <f aca="false">(Y274/$C274)</f>
        <v>0</v>
      </c>
      <c r="AB274" s="29"/>
      <c r="AC274" s="33" t="n">
        <f aca="false">IF($AE274&lt;&gt;0,(Y274/$AE274)*100,0)</f>
        <v>0</v>
      </c>
      <c r="AD274" s="29"/>
      <c r="AE274" s="30" t="n">
        <f aca="false">(G274+M274+S274+Y274)</f>
        <v>9424566</v>
      </c>
      <c r="AF274" s="35"/>
      <c r="AG274" s="29"/>
      <c r="AH274" s="30" t="n">
        <v>0</v>
      </c>
      <c r="AI274" s="29"/>
      <c r="AJ274" s="30" t="n">
        <v>362398</v>
      </c>
      <c r="AK274" s="29"/>
      <c r="AL274" s="30" t="n">
        <f aca="false">(AE274+AH274+AJ274)</f>
        <v>9786964</v>
      </c>
      <c r="AM274" s="29"/>
      <c r="AN274" s="30" t="n">
        <v>7537245</v>
      </c>
      <c r="AO274" s="29"/>
      <c r="AP274" s="33" t="n">
        <f aca="false">(AN274/$C274)</f>
        <v>1620.91290322581</v>
      </c>
      <c r="AQ274" s="29"/>
      <c r="AR274" s="33" t="n">
        <f aca="false">IF($AP$287&lt;&gt;0,(AP274/$AP$287)*100,0)</f>
        <v>139.665873044138</v>
      </c>
      <c r="AS274" s="29"/>
      <c r="AT274" s="30" t="n">
        <v>68617</v>
      </c>
      <c r="AU274" s="29"/>
      <c r="AV274" s="30" t="n">
        <v>0</v>
      </c>
      <c r="AW274" s="29"/>
      <c r="AX274" s="30"/>
      <c r="AY274" s="29"/>
      <c r="AZ274" s="30" t="n">
        <v>0</v>
      </c>
      <c r="BA274" s="29"/>
      <c r="BB274" s="17" t="n">
        <v>29</v>
      </c>
    </row>
    <row r="275" s="14" customFormat="true" ht="8.25" hidden="false" customHeight="true" outlineLevel="0" collapsed="false">
      <c r="A275" s="17" t="n">
        <v>30</v>
      </c>
      <c r="B275" s="29"/>
      <c r="C275" s="30" t="n">
        <v>6398</v>
      </c>
      <c r="D275" s="13"/>
      <c r="E275" s="17" t="s">
        <v>257</v>
      </c>
      <c r="F275" s="29"/>
      <c r="G275" s="30" t="n">
        <f aca="false">'Exhibit B'!$BO275</f>
        <v>4143131</v>
      </c>
      <c r="H275" s="29"/>
      <c r="I275" s="33" t="n">
        <f aca="false">(G275/$C275)</f>
        <v>647.566583307284</v>
      </c>
      <c r="J275" s="29"/>
      <c r="K275" s="33" t="n">
        <f aca="false">IF($AE275&lt;&gt;0,(G275/$AE275)*100,0)</f>
        <v>88.9747397469143</v>
      </c>
      <c r="L275" s="29"/>
      <c r="M275" s="30" t="n">
        <v>506490</v>
      </c>
      <c r="N275" s="29"/>
      <c r="O275" s="33" t="n">
        <f aca="false">(M275/$C275)</f>
        <v>79.1638011878712</v>
      </c>
      <c r="P275" s="29"/>
      <c r="Q275" s="33" t="n">
        <f aca="false">IF($AE275&lt;&gt;0,(M275/$AE275)*100,0)</f>
        <v>10.876995184177</v>
      </c>
      <c r="R275" s="29"/>
      <c r="S275" s="30" t="n">
        <v>6904</v>
      </c>
      <c r="T275" s="29"/>
      <c r="U275" s="33" t="n">
        <f aca="false">(S275/$C275)</f>
        <v>1.07908721475461</v>
      </c>
      <c r="V275" s="29"/>
      <c r="W275" s="33" t="n">
        <f aca="false">IF($AE275&lt;&gt;0,(S275/$AE275)*100,0)</f>
        <v>0.148265068908682</v>
      </c>
      <c r="X275" s="29"/>
      <c r="Y275" s="30" t="n">
        <v>0</v>
      </c>
      <c r="Z275" s="29"/>
      <c r="AA275" s="33" t="n">
        <f aca="false">(Y275/$C275)</f>
        <v>0</v>
      </c>
      <c r="AB275" s="29"/>
      <c r="AC275" s="33" t="n">
        <f aca="false">IF($AE275&lt;&gt;0,(Y275/$AE275)*100,0)</f>
        <v>0</v>
      </c>
      <c r="AD275" s="29"/>
      <c r="AE275" s="30" t="n">
        <f aca="false">(G275+M275+S275+Y275)</f>
        <v>4656525</v>
      </c>
      <c r="AF275" s="35"/>
      <c r="AG275" s="29"/>
      <c r="AH275" s="30" t="n">
        <v>75339</v>
      </c>
      <c r="AI275" s="29"/>
      <c r="AJ275" s="30" t="n">
        <v>0</v>
      </c>
      <c r="AK275" s="29"/>
      <c r="AL275" s="30" t="n">
        <f aca="false">(AE275+AH275+AJ275)</f>
        <v>4731864</v>
      </c>
      <c r="AM275" s="29"/>
      <c r="AN275" s="30" t="n">
        <v>3918324</v>
      </c>
      <c r="AO275" s="29"/>
      <c r="AP275" s="33" t="n">
        <f aca="false">(AN275/$C275)</f>
        <v>612.429509221632</v>
      </c>
      <c r="AQ275" s="29"/>
      <c r="AR275" s="33" t="n">
        <f aca="false">IF($AP$287&lt;&gt;0,(AP275/$AP$287)*100,0)</f>
        <v>52.7699556917627</v>
      </c>
      <c r="AS275" s="29"/>
      <c r="AT275" s="30" t="n">
        <v>1136277</v>
      </c>
      <c r="AU275" s="29"/>
      <c r="AV275" s="30" t="n">
        <v>280819</v>
      </c>
      <c r="AW275" s="29"/>
      <c r="AX275" s="30"/>
      <c r="AY275" s="29"/>
      <c r="AZ275" s="30" t="n">
        <v>0</v>
      </c>
      <c r="BA275" s="29"/>
      <c r="BB275" s="17" t="n">
        <v>30</v>
      </c>
    </row>
    <row r="276" s="14" customFormat="true" ht="8.25" hidden="false" customHeight="true" outlineLevel="0" collapsed="false">
      <c r="A276" s="46"/>
      <c r="B276" s="29"/>
      <c r="C276" s="36"/>
      <c r="D276" s="13"/>
      <c r="E276" s="17"/>
      <c r="F276" s="29"/>
      <c r="G276" s="29"/>
      <c r="H276" s="29"/>
      <c r="I276" s="37"/>
      <c r="J276" s="29"/>
      <c r="K276" s="37"/>
      <c r="L276" s="29"/>
      <c r="M276" s="29"/>
      <c r="N276" s="29"/>
      <c r="O276" s="37"/>
      <c r="P276" s="29"/>
      <c r="Q276" s="37"/>
      <c r="R276" s="29"/>
      <c r="S276" s="29"/>
      <c r="T276" s="29"/>
      <c r="U276" s="37"/>
      <c r="V276" s="29"/>
      <c r="W276" s="37"/>
      <c r="X276" s="29"/>
      <c r="Y276" s="29"/>
      <c r="Z276" s="29"/>
      <c r="AA276" s="37"/>
      <c r="AB276" s="29"/>
      <c r="AC276" s="37"/>
      <c r="AD276" s="29"/>
      <c r="AE276" s="29"/>
      <c r="AF276" s="35"/>
      <c r="AG276" s="29"/>
      <c r="AH276" s="29"/>
      <c r="AI276" s="29"/>
      <c r="AJ276" s="29"/>
      <c r="AK276" s="29"/>
      <c r="AL276" s="29"/>
      <c r="AM276" s="29"/>
      <c r="AN276" s="29"/>
      <c r="AO276" s="29"/>
      <c r="AP276" s="37"/>
      <c r="AQ276" s="29"/>
      <c r="AR276" s="37"/>
      <c r="AS276" s="29"/>
      <c r="AT276" s="29"/>
      <c r="AU276" s="29"/>
      <c r="AV276" s="29"/>
      <c r="AW276" s="29"/>
      <c r="AX276" s="29"/>
      <c r="AY276" s="29"/>
      <c r="AZ276" s="29"/>
      <c r="BA276" s="29"/>
      <c r="BB276" s="36"/>
    </row>
    <row r="277" s="14" customFormat="true" ht="8.25" hidden="false" customHeight="true" outlineLevel="0" collapsed="false">
      <c r="A277" s="17" t="n">
        <v>31</v>
      </c>
      <c r="B277" s="29"/>
      <c r="C277" s="30" t="n">
        <v>4627</v>
      </c>
      <c r="D277" s="13"/>
      <c r="E277" s="17" t="s">
        <v>223</v>
      </c>
      <c r="F277" s="29"/>
      <c r="G277" s="30" t="n">
        <f aca="false">'Exhibit B'!$BO277</f>
        <v>3388579</v>
      </c>
      <c r="H277" s="29"/>
      <c r="I277" s="33" t="n">
        <f aca="false">(G277/$C277)</f>
        <v>732.349038253728</v>
      </c>
      <c r="J277" s="29"/>
      <c r="K277" s="33" t="n">
        <f aca="false">IF($AE277&lt;&gt;0,(G277/$AE277)*100,0)</f>
        <v>71.2754527468543</v>
      </c>
      <c r="L277" s="29"/>
      <c r="M277" s="30" t="n">
        <v>1335478</v>
      </c>
      <c r="N277" s="29"/>
      <c r="O277" s="33" t="n">
        <f aca="false">(M277/$C277)</f>
        <v>288.627188242922</v>
      </c>
      <c r="P277" s="29"/>
      <c r="Q277" s="33" t="n">
        <f aca="false">IF($AE277&lt;&gt;0,(M277/$AE277)*100,0)</f>
        <v>28.0904765931275</v>
      </c>
      <c r="R277" s="29"/>
      <c r="S277" s="30" t="n">
        <v>30145</v>
      </c>
      <c r="T277" s="29"/>
      <c r="U277" s="33" t="n">
        <f aca="false">(S277/$C277)</f>
        <v>6.51502053166198</v>
      </c>
      <c r="V277" s="29"/>
      <c r="W277" s="33" t="n">
        <f aca="false">IF($AE277&lt;&gt;0,(S277/$AE277)*100,0)</f>
        <v>0.634070660018232</v>
      </c>
      <c r="X277" s="29"/>
      <c r="Y277" s="30" t="n">
        <v>0</v>
      </c>
      <c r="Z277" s="29"/>
      <c r="AA277" s="33" t="n">
        <f aca="false">(Y277/$C277)</f>
        <v>0</v>
      </c>
      <c r="AB277" s="29"/>
      <c r="AC277" s="33" t="n">
        <f aca="false">IF($AE277&lt;&gt;0,(Y277/$AE277)*100,0)</f>
        <v>0</v>
      </c>
      <c r="AD277" s="29"/>
      <c r="AE277" s="30" t="n">
        <f aca="false">(G277+M277+S277+Y277)</f>
        <v>4754202</v>
      </c>
      <c r="AF277" s="35"/>
      <c r="AG277" s="29"/>
      <c r="AH277" s="30" t="n">
        <v>29000</v>
      </c>
      <c r="AI277" s="29"/>
      <c r="AJ277" s="30" t="n">
        <v>0</v>
      </c>
      <c r="AK277" s="29"/>
      <c r="AL277" s="30" t="n">
        <f aca="false">(AE277+AH277+AJ277)</f>
        <v>4783202</v>
      </c>
      <c r="AM277" s="29"/>
      <c r="AN277" s="30" t="n">
        <v>4952980</v>
      </c>
      <c r="AO277" s="29"/>
      <c r="AP277" s="33" t="n">
        <f aca="false">(AN277/$C277)</f>
        <v>1070.45169656365</v>
      </c>
      <c r="AQ277" s="29"/>
      <c r="AR277" s="33" t="n">
        <f aca="false">IF($AP$287&lt;&gt;0,(AP277/$AP$287)*100,0)</f>
        <v>92.2354128063311</v>
      </c>
      <c r="AS277" s="29"/>
      <c r="AT277" s="30" t="n">
        <v>10513</v>
      </c>
      <c r="AU277" s="29"/>
      <c r="AV277" s="30" t="n">
        <v>136132</v>
      </c>
      <c r="AW277" s="29"/>
      <c r="AX277" s="30"/>
      <c r="AY277" s="29"/>
      <c r="AZ277" s="30" t="n">
        <v>0</v>
      </c>
      <c r="BA277" s="29"/>
      <c r="BB277" s="17" t="n">
        <v>31</v>
      </c>
    </row>
    <row r="278" s="14" customFormat="true" ht="8.25" hidden="false" customHeight="true" outlineLevel="0" collapsed="false">
      <c r="A278" s="17" t="n">
        <v>32</v>
      </c>
      <c r="B278" s="29"/>
      <c r="C278" s="30" t="n">
        <v>15687</v>
      </c>
      <c r="D278" s="13"/>
      <c r="E278" s="17" t="s">
        <v>258</v>
      </c>
      <c r="F278" s="29"/>
      <c r="G278" s="30" t="n">
        <f aca="false">'Exhibit B'!$BO278</f>
        <v>23635660</v>
      </c>
      <c r="H278" s="29"/>
      <c r="I278" s="33" t="n">
        <f aca="false">(G278/$C278)</f>
        <v>1506.70363995665</v>
      </c>
      <c r="J278" s="29"/>
      <c r="K278" s="33" t="n">
        <f aca="false">IF($AE278&lt;&gt;0,(G278/$AE278)*100,0)</f>
        <v>87.4776671699283</v>
      </c>
      <c r="L278" s="29"/>
      <c r="M278" s="30" t="n">
        <v>3268326</v>
      </c>
      <c r="N278" s="29"/>
      <c r="O278" s="33" t="n">
        <f aca="false">(M278/$C278)</f>
        <v>208.346146490725</v>
      </c>
      <c r="P278" s="29"/>
      <c r="Q278" s="33" t="n">
        <f aca="false">IF($AE278&lt;&gt;0,(M278/$AE278)*100,0)</f>
        <v>12.0963634622779</v>
      </c>
      <c r="R278" s="29"/>
      <c r="S278" s="30" t="n">
        <v>33171</v>
      </c>
      <c r="T278" s="29"/>
      <c r="U278" s="33" t="n">
        <f aca="false">(S278/$C278)</f>
        <v>2.11455345190285</v>
      </c>
      <c r="V278" s="29"/>
      <c r="W278" s="33" t="n">
        <f aca="false">IF($AE278&lt;&gt;0,(S278/$AE278)*100,0)</f>
        <v>0.122768803481421</v>
      </c>
      <c r="X278" s="29"/>
      <c r="Y278" s="30" t="n">
        <v>81922</v>
      </c>
      <c r="Z278" s="29"/>
      <c r="AA278" s="33" t="n">
        <f aca="false">(Y278/$C278)</f>
        <v>5.22228596927392</v>
      </c>
      <c r="AB278" s="29"/>
      <c r="AC278" s="33" t="n">
        <f aca="false">IF($AE278&lt;&gt;0,(Y278/$AE278)*100,0)</f>
        <v>0.303200564312351</v>
      </c>
      <c r="AD278" s="29"/>
      <c r="AE278" s="30" t="n">
        <f aca="false">(G278+M278+S278+Y278)</f>
        <v>27019079</v>
      </c>
      <c r="AF278" s="35"/>
      <c r="AG278" s="29"/>
      <c r="AH278" s="30" t="n">
        <v>518000</v>
      </c>
      <c r="AI278" s="29"/>
      <c r="AJ278" s="30" t="n">
        <v>1918605</v>
      </c>
      <c r="AK278" s="29"/>
      <c r="AL278" s="30" t="n">
        <f aca="false">(AE278+AH278+AJ278)</f>
        <v>29455684</v>
      </c>
      <c r="AM278" s="29"/>
      <c r="AN278" s="30" t="n">
        <v>23532594</v>
      </c>
      <c r="AO278" s="29"/>
      <c r="AP278" s="33" t="n">
        <f aca="false">(AN278/$C278)</f>
        <v>1500.13348632626</v>
      </c>
      <c r="AQ278" s="29"/>
      <c r="AR278" s="33" t="n">
        <f aca="false">IF($AP$287&lt;&gt;0,(AP278/$AP$287)*100,0)</f>
        <v>129.258921089183</v>
      </c>
      <c r="AS278" s="29"/>
      <c r="AT278" s="30" t="n">
        <v>1520023</v>
      </c>
      <c r="AU278" s="29"/>
      <c r="AV278" s="30" t="n">
        <v>0</v>
      </c>
      <c r="AW278" s="29"/>
      <c r="AX278" s="30"/>
      <c r="AY278" s="29"/>
      <c r="AZ278" s="30" t="n">
        <v>689749</v>
      </c>
      <c r="BA278" s="29"/>
      <c r="BB278" s="17" t="n">
        <v>32</v>
      </c>
    </row>
    <row r="279" s="14" customFormat="true" ht="8.25" hidden="false" customHeight="true" outlineLevel="0" collapsed="false">
      <c r="A279" s="17" t="n">
        <v>33</v>
      </c>
      <c r="B279" s="29"/>
      <c r="C279" s="30" t="n">
        <v>8098</v>
      </c>
      <c r="D279" s="13"/>
      <c r="E279" s="17" t="s">
        <v>259</v>
      </c>
      <c r="F279" s="29"/>
      <c r="G279" s="30" t="n">
        <f aca="false">'Exhibit B'!$BO279</f>
        <v>6074740</v>
      </c>
      <c r="H279" s="29"/>
      <c r="I279" s="33" t="n">
        <f aca="false">(G279/$C279)</f>
        <v>750.153124228205</v>
      </c>
      <c r="J279" s="29"/>
      <c r="K279" s="33" t="n">
        <f aca="false">IF($AE279&lt;&gt;0,(G279/$AE279)*100,0)</f>
        <v>69.3932032873795</v>
      </c>
      <c r="L279" s="29"/>
      <c r="M279" s="30" t="n">
        <v>2413731</v>
      </c>
      <c r="N279" s="29"/>
      <c r="O279" s="33" t="n">
        <f aca="false">(M279/$C279)</f>
        <v>298.065077796987</v>
      </c>
      <c r="P279" s="29"/>
      <c r="Q279" s="33" t="n">
        <f aca="false">IF($AE279&lt;&gt;0,(M279/$AE279)*100,0)</f>
        <v>27.5726246660845</v>
      </c>
      <c r="R279" s="29"/>
      <c r="S279" s="30" t="n">
        <v>265614</v>
      </c>
      <c r="T279" s="29"/>
      <c r="U279" s="33" t="n">
        <f aca="false">(S279/$C279)</f>
        <v>32.7999506050877</v>
      </c>
      <c r="V279" s="29"/>
      <c r="W279" s="33" t="n">
        <f aca="false">IF($AE279&lt;&gt;0,(S279/$AE279)*100,0)</f>
        <v>3.03417204653599</v>
      </c>
      <c r="X279" s="29"/>
      <c r="Y279" s="30" t="n">
        <v>0</v>
      </c>
      <c r="Z279" s="29"/>
      <c r="AA279" s="33" t="n">
        <f aca="false">(Y279/$C279)</f>
        <v>0</v>
      </c>
      <c r="AB279" s="29"/>
      <c r="AC279" s="33" t="n">
        <f aca="false">IF($AE279&lt;&gt;0,(Y279/$AE279)*100,0)</f>
        <v>0</v>
      </c>
      <c r="AD279" s="29"/>
      <c r="AE279" s="30" t="n">
        <f aca="false">(G279+M279+S279+Y279)</f>
        <v>8754085</v>
      </c>
      <c r="AF279" s="35"/>
      <c r="AG279" s="29"/>
      <c r="AH279" s="30" t="n">
        <v>80430</v>
      </c>
      <c r="AI279" s="29"/>
      <c r="AJ279" s="30" t="n">
        <v>0</v>
      </c>
      <c r="AK279" s="29"/>
      <c r="AL279" s="30" t="n">
        <f aca="false">(AE279+AH279+AJ279)</f>
        <v>8834515</v>
      </c>
      <c r="AM279" s="29"/>
      <c r="AN279" s="30" t="n">
        <v>8517150</v>
      </c>
      <c r="AO279" s="29"/>
      <c r="AP279" s="33" t="n">
        <f aca="false">(AN279/$C279)</f>
        <v>1051.75969375154</v>
      </c>
      <c r="AQ279" s="29"/>
      <c r="AR279" s="33" t="n">
        <f aca="false">IF($AP$287&lt;&gt;0,(AP279/$AP$287)*100,0)</f>
        <v>90.6248173903154</v>
      </c>
      <c r="AS279" s="29"/>
      <c r="AT279" s="30" t="n">
        <v>0</v>
      </c>
      <c r="AU279" s="29"/>
      <c r="AV279" s="30" t="n">
        <v>627163</v>
      </c>
      <c r="AW279" s="29"/>
      <c r="AX279" s="30"/>
      <c r="AY279" s="29"/>
      <c r="AZ279" s="30" t="n">
        <v>0</v>
      </c>
      <c r="BA279" s="29"/>
      <c r="BB279" s="17" t="n">
        <v>33</v>
      </c>
    </row>
    <row r="280" s="14" customFormat="true" ht="8.25" hidden="false" customHeight="true" outlineLevel="0" collapsed="false">
      <c r="A280" s="17" t="n">
        <v>34</v>
      </c>
      <c r="B280" s="29"/>
      <c r="C280" s="30" t="n">
        <v>9611</v>
      </c>
      <c r="D280" s="13"/>
      <c r="E280" s="17" t="s">
        <v>260</v>
      </c>
      <c r="F280" s="29"/>
      <c r="G280" s="30" t="n">
        <f aca="false">'Exhibit B'!$BO280</f>
        <v>10116838</v>
      </c>
      <c r="H280" s="29"/>
      <c r="I280" s="33" t="n">
        <f aca="false">(G280/$C280)</f>
        <v>1052.63115180522</v>
      </c>
      <c r="J280" s="29"/>
      <c r="K280" s="33" t="n">
        <f aca="false">IF($AE280&lt;&gt;0,(G280/$AE280)*100,0)</f>
        <v>74.9147300919821</v>
      </c>
      <c r="L280" s="29"/>
      <c r="M280" s="30" t="n">
        <v>2993657</v>
      </c>
      <c r="N280" s="29"/>
      <c r="O280" s="33" t="n">
        <f aca="false">(M280/$C280)</f>
        <v>311.482363957965</v>
      </c>
      <c r="P280" s="29"/>
      <c r="Q280" s="33" t="n">
        <f aca="false">IF($AE280&lt;&gt;0,(M280/$AE280)*100,0)</f>
        <v>22.1678953585076</v>
      </c>
      <c r="R280" s="29"/>
      <c r="S280" s="30" t="n">
        <v>393976</v>
      </c>
      <c r="T280" s="29"/>
      <c r="U280" s="33" t="n">
        <f aca="false">(S280/$C280)</f>
        <v>40.9921964415774</v>
      </c>
      <c r="V280" s="29"/>
      <c r="W280" s="33" t="n">
        <f aca="false">IF($AE280&lt;&gt;0,(S280/$AE280)*100,0)</f>
        <v>2.91737454951031</v>
      </c>
      <c r="X280" s="29"/>
      <c r="Y280" s="30" t="n">
        <v>0</v>
      </c>
      <c r="Z280" s="29"/>
      <c r="AA280" s="33" t="n">
        <f aca="false">(Y280/$C280)</f>
        <v>0</v>
      </c>
      <c r="AB280" s="29"/>
      <c r="AC280" s="33" t="n">
        <f aca="false">IF($AE280&lt;&gt;0,(Y280/$AE280)*100,0)</f>
        <v>0</v>
      </c>
      <c r="AD280" s="29"/>
      <c r="AE280" s="30" t="n">
        <f aca="false">(G280+M280+S280+Y280)</f>
        <v>13504471</v>
      </c>
      <c r="AF280" s="35"/>
      <c r="AG280" s="29"/>
      <c r="AH280" s="30" t="n">
        <v>0</v>
      </c>
      <c r="AI280" s="29"/>
      <c r="AJ280" s="30" t="n">
        <v>0</v>
      </c>
      <c r="AK280" s="29"/>
      <c r="AL280" s="30" t="n">
        <f aca="false">(AE280+AH280+AJ280)</f>
        <v>13504471</v>
      </c>
      <c r="AM280" s="29"/>
      <c r="AN280" s="30" t="n">
        <v>12222882</v>
      </c>
      <c r="AO280" s="29"/>
      <c r="AP280" s="33" t="n">
        <f aca="false">(AN280/$C280)</f>
        <v>1271.75965040058</v>
      </c>
      <c r="AQ280" s="29"/>
      <c r="AR280" s="33" t="n">
        <f aca="false">IF($AP$287&lt;&gt;0,(AP280/$AP$287)*100,0)</f>
        <v>109.581101811219</v>
      </c>
      <c r="AS280" s="29"/>
      <c r="AT280" s="30" t="n">
        <v>333333</v>
      </c>
      <c r="AU280" s="29"/>
      <c r="AV280" s="30" t="n">
        <v>636590</v>
      </c>
      <c r="AW280" s="29"/>
      <c r="AX280" s="30"/>
      <c r="AY280" s="29"/>
      <c r="AZ280" s="30" t="n">
        <v>55690</v>
      </c>
      <c r="BA280" s="29"/>
      <c r="BB280" s="17" t="n">
        <v>34</v>
      </c>
    </row>
    <row r="281" s="14" customFormat="true" ht="8.25" hidden="false" customHeight="true" outlineLevel="0" collapsed="false">
      <c r="A281" s="17" t="n">
        <v>35</v>
      </c>
      <c r="B281" s="29"/>
      <c r="C281" s="30" t="n">
        <v>3306</v>
      </c>
      <c r="D281" s="13" t="s">
        <v>96</v>
      </c>
      <c r="E281" s="17" t="s">
        <v>261</v>
      </c>
      <c r="F281" s="29"/>
      <c r="G281" s="30" t="n">
        <f aca="false">'Exhibit B'!$BO281</f>
        <v>7816344</v>
      </c>
      <c r="H281" s="29"/>
      <c r="I281" s="33" t="n">
        <f aca="false">(G281/$C281)</f>
        <v>2364.29038112523</v>
      </c>
      <c r="J281" s="29"/>
      <c r="K281" s="33" t="n">
        <f aca="false">IF($AE281&lt;&gt;0,(G281/$AE281)*100,0)</f>
        <v>56.3401300595315</v>
      </c>
      <c r="L281" s="29"/>
      <c r="M281" s="30" t="n">
        <v>5649866</v>
      </c>
      <c r="N281" s="29"/>
      <c r="O281" s="33" t="n">
        <f aca="false">(M281/$C281)</f>
        <v>1708.97338173019</v>
      </c>
      <c r="P281" s="29"/>
      <c r="Q281" s="33" t="n">
        <f aca="false">IF($AE281&lt;&gt;0,(M281/$AE281)*100,0)</f>
        <v>40.7241781143365</v>
      </c>
      <c r="R281" s="29"/>
      <c r="S281" s="30" t="n">
        <v>407283</v>
      </c>
      <c r="T281" s="29"/>
      <c r="U281" s="33" t="n">
        <f aca="false">(S281/$C281)</f>
        <v>123.195099818512</v>
      </c>
      <c r="V281" s="29"/>
      <c r="W281" s="33" t="n">
        <f aca="false">IF($AE281&lt;&gt;0,(S281/$AE281)*100,0)</f>
        <v>2.93569182613203</v>
      </c>
      <c r="X281" s="29"/>
      <c r="Y281" s="30" t="n">
        <v>0</v>
      </c>
      <c r="Z281" s="29"/>
      <c r="AA281" s="33" t="n">
        <f aca="false">(Y281/$C281)</f>
        <v>0</v>
      </c>
      <c r="AB281" s="29"/>
      <c r="AC281" s="33" t="n">
        <f aca="false">IF($AE281&lt;&gt;0,(Y281/$AE281)*100,0)</f>
        <v>0</v>
      </c>
      <c r="AD281" s="29"/>
      <c r="AE281" s="30" t="n">
        <f aca="false">(G281+M281+S281+Y281)</f>
        <v>13873493</v>
      </c>
      <c r="AF281" s="35"/>
      <c r="AG281" s="29"/>
      <c r="AH281" s="30" t="n">
        <v>0</v>
      </c>
      <c r="AI281" s="29"/>
      <c r="AJ281" s="30" t="n">
        <v>0</v>
      </c>
      <c r="AK281" s="29"/>
      <c r="AL281" s="30" t="n">
        <f aca="false">(AE281+AH281+AJ281)</f>
        <v>13873493</v>
      </c>
      <c r="AM281" s="29"/>
      <c r="AN281" s="30" t="n">
        <v>13242550</v>
      </c>
      <c r="AO281" s="29"/>
      <c r="AP281" s="33" t="n">
        <f aca="false">(AN281/$C281)</f>
        <v>4005.61101028433</v>
      </c>
      <c r="AQ281" s="29"/>
      <c r="AR281" s="33" t="n">
        <f aca="false">IF($AP$287&lt;&gt;0,(AP281/$AP$287)*100,0)</f>
        <v>345.143257057926</v>
      </c>
      <c r="AS281" s="29"/>
      <c r="AT281" s="30" t="n">
        <v>0</v>
      </c>
      <c r="AU281" s="29"/>
      <c r="AV281" s="30" t="n">
        <v>627992</v>
      </c>
      <c r="AW281" s="29"/>
      <c r="AX281" s="30"/>
      <c r="AY281" s="29"/>
      <c r="AZ281" s="30" t="n">
        <v>0</v>
      </c>
      <c r="BA281" s="29"/>
      <c r="BB281" s="17" t="n">
        <v>35</v>
      </c>
    </row>
    <row r="282" s="14" customFormat="true" ht="8.25" hidden="false" customHeight="true" outlineLevel="0" collapsed="false">
      <c r="A282" s="17"/>
      <c r="B282" s="29"/>
      <c r="C282" s="30"/>
      <c r="D282" s="13"/>
      <c r="E282" s="17"/>
      <c r="F282" s="29"/>
      <c r="G282" s="30"/>
      <c r="H282" s="29"/>
      <c r="I282" s="33"/>
      <c r="J282" s="29"/>
      <c r="K282" s="33"/>
      <c r="L282" s="29"/>
      <c r="M282" s="30"/>
      <c r="N282" s="29"/>
      <c r="O282" s="33"/>
      <c r="P282" s="29"/>
      <c r="Q282" s="33"/>
      <c r="R282" s="29"/>
      <c r="S282" s="30"/>
      <c r="T282" s="29"/>
      <c r="U282" s="33"/>
      <c r="V282" s="29"/>
      <c r="W282" s="33"/>
      <c r="X282" s="29"/>
      <c r="Y282" s="30"/>
      <c r="Z282" s="29"/>
      <c r="AA282" s="33"/>
      <c r="AB282" s="29"/>
      <c r="AC282" s="33"/>
      <c r="AD282" s="29"/>
      <c r="AE282" s="30"/>
      <c r="AF282" s="35"/>
      <c r="AG282" s="29"/>
      <c r="AH282" s="30"/>
      <c r="AI282" s="29"/>
      <c r="AJ282" s="30"/>
      <c r="AK282" s="29"/>
      <c r="AL282" s="30"/>
      <c r="AM282" s="29"/>
      <c r="AN282" s="30"/>
      <c r="AO282" s="29"/>
      <c r="AP282" s="33"/>
      <c r="AQ282" s="29"/>
      <c r="AR282" s="33"/>
      <c r="AS282" s="29"/>
      <c r="AT282" s="30"/>
      <c r="AU282" s="29"/>
      <c r="AV282" s="30"/>
      <c r="AW282" s="29"/>
      <c r="AX282" s="30"/>
      <c r="AY282" s="29"/>
      <c r="AZ282" s="30"/>
      <c r="BA282" s="29"/>
      <c r="BB282" s="17"/>
    </row>
    <row r="283" s="14" customFormat="true" ht="8.25" hidden="false" customHeight="true" outlineLevel="0" collapsed="false">
      <c r="A283" s="17" t="n">
        <v>36</v>
      </c>
      <c r="B283" s="29"/>
      <c r="C283" s="30" t="n">
        <v>3286</v>
      </c>
      <c r="D283" s="13"/>
      <c r="E283" s="17" t="s">
        <v>227</v>
      </c>
      <c r="F283" s="29"/>
      <c r="G283" s="30" t="n">
        <f aca="false">'Exhibit B'!$BO283</f>
        <v>3437198</v>
      </c>
      <c r="H283" s="29"/>
      <c r="I283" s="33" t="n">
        <f aca="false">(G283/$C283)</f>
        <v>1046.01278149726</v>
      </c>
      <c r="J283" s="29"/>
      <c r="K283" s="33" t="n">
        <f aca="false">IF($AE283&lt;&gt;0,(G283/$AE283)*100,0)</f>
        <v>80.5726351992821</v>
      </c>
      <c r="L283" s="29"/>
      <c r="M283" s="30" t="n">
        <v>799340</v>
      </c>
      <c r="N283" s="29"/>
      <c r="O283" s="33" t="n">
        <f aca="false">(M283/$C283)</f>
        <v>243.256238587949</v>
      </c>
      <c r="P283" s="29"/>
      <c r="Q283" s="33" t="n">
        <f aca="false">IF($AE283&lt;&gt;0,(M283/$AE283)*100,0)</f>
        <v>18.7376258860252</v>
      </c>
      <c r="R283" s="29"/>
      <c r="S283" s="30" t="n">
        <v>29424</v>
      </c>
      <c r="T283" s="29"/>
      <c r="U283" s="33" t="n">
        <f aca="false">(S283/$C283)</f>
        <v>8.95435179549604</v>
      </c>
      <c r="V283" s="29"/>
      <c r="W283" s="33" t="n">
        <f aca="false">IF($AE283&lt;&gt;0,(S283/$AE283)*100,0)</f>
        <v>0.68973891469263</v>
      </c>
      <c r="X283" s="29"/>
      <c r="Y283" s="30" t="n">
        <v>0</v>
      </c>
      <c r="Z283" s="29"/>
      <c r="AA283" s="33" t="n">
        <f aca="false">(Y283/$C283)</f>
        <v>0</v>
      </c>
      <c r="AB283" s="29"/>
      <c r="AC283" s="33" t="n">
        <f aca="false">IF($AE283&lt;&gt;0,(Y283/$AE283)*100,0)</f>
        <v>0</v>
      </c>
      <c r="AD283" s="29"/>
      <c r="AE283" s="30" t="n">
        <f aca="false">(G283+M283+S283+Y283)</f>
        <v>4265962</v>
      </c>
      <c r="AF283" s="35"/>
      <c r="AG283" s="29"/>
      <c r="AH283" s="30" t="n">
        <v>0</v>
      </c>
      <c r="AI283" s="29"/>
      <c r="AJ283" s="30" t="n">
        <v>0</v>
      </c>
      <c r="AK283" s="29"/>
      <c r="AL283" s="30" t="n">
        <f aca="false">(AE283+AH283+AJ283)</f>
        <v>4265962</v>
      </c>
      <c r="AM283" s="29"/>
      <c r="AN283" s="30" t="n">
        <v>2989865</v>
      </c>
      <c r="AO283" s="29"/>
      <c r="AP283" s="33" t="n">
        <f aca="false">(AN283/$C283)</f>
        <v>909.879793061473</v>
      </c>
      <c r="AQ283" s="29"/>
      <c r="AR283" s="33" t="n">
        <f aca="false">IF($AP$287&lt;&gt;0,(AP283/$AP$287)*100,0)</f>
        <v>78.3997433855009</v>
      </c>
      <c r="AS283" s="29"/>
      <c r="AT283" s="30" t="n">
        <v>446888</v>
      </c>
      <c r="AU283" s="29"/>
      <c r="AV283" s="30" t="n">
        <v>0</v>
      </c>
      <c r="AW283" s="29"/>
      <c r="AX283" s="30"/>
      <c r="AY283" s="29"/>
      <c r="AZ283" s="30" t="n">
        <v>595608</v>
      </c>
      <c r="BA283" s="29"/>
      <c r="BB283" s="17" t="n">
        <v>36</v>
      </c>
    </row>
    <row r="284" s="14" customFormat="true" ht="8.25" hidden="false" customHeight="true" outlineLevel="0" collapsed="false">
      <c r="A284" s="17" t="n">
        <v>37</v>
      </c>
      <c r="B284" s="29"/>
      <c r="C284" s="30" t="n">
        <v>5097</v>
      </c>
      <c r="D284" s="13"/>
      <c r="E284" s="17" t="s">
        <v>262</v>
      </c>
      <c r="F284" s="29"/>
      <c r="G284" s="30" t="n">
        <f aca="false">'Exhibit B'!$BO284</f>
        <v>4338579</v>
      </c>
      <c r="H284" s="29"/>
      <c r="I284" s="33" t="n">
        <f aca="false">(G284/$C284)</f>
        <v>851.202472042378</v>
      </c>
      <c r="J284" s="29"/>
      <c r="K284" s="33" t="n">
        <f aca="false">IF($AE284&lt;&gt;0,(G284/$AE284)*100,0)</f>
        <v>78.4003369788781</v>
      </c>
      <c r="L284" s="29"/>
      <c r="M284" s="30" t="n">
        <v>1183323</v>
      </c>
      <c r="N284" s="29"/>
      <c r="O284" s="33" t="n">
        <f aca="false">(M284/$C284)</f>
        <v>232.160682754562</v>
      </c>
      <c r="P284" s="29"/>
      <c r="Q284" s="33" t="n">
        <f aca="false">IF($AE284&lt;&gt;0,(M284/$AE284)*100,0)</f>
        <v>21.3832505884662</v>
      </c>
      <c r="R284" s="29"/>
      <c r="S284" s="30" t="n">
        <v>11976</v>
      </c>
      <c r="T284" s="29"/>
      <c r="U284" s="33" t="n">
        <f aca="false">(S284/$C284)</f>
        <v>2.34961742201295</v>
      </c>
      <c r="V284" s="29"/>
      <c r="W284" s="33" t="n">
        <f aca="false">IF($AE284&lt;&gt;0,(S284/$AE284)*100,0)</f>
        <v>0.216412432655725</v>
      </c>
      <c r="X284" s="29"/>
      <c r="Y284" s="30" t="n">
        <v>0</v>
      </c>
      <c r="Z284" s="29"/>
      <c r="AA284" s="33" t="n">
        <f aca="false">(Y284/$C284)</f>
        <v>0</v>
      </c>
      <c r="AB284" s="29"/>
      <c r="AC284" s="33" t="n">
        <f aca="false">IF($AE284&lt;&gt;0,(Y284/$AE284)*100,0)</f>
        <v>0</v>
      </c>
      <c r="AD284" s="29"/>
      <c r="AE284" s="30" t="n">
        <f aca="false">(G284+M284+S284+Y284)</f>
        <v>5533878</v>
      </c>
      <c r="AF284" s="35"/>
      <c r="AG284" s="29"/>
      <c r="AH284" s="30" t="n">
        <v>0</v>
      </c>
      <c r="AI284" s="29"/>
      <c r="AJ284" s="30" t="n">
        <v>0</v>
      </c>
      <c r="AK284" s="29"/>
      <c r="AL284" s="30" t="n">
        <f aca="false">(AE284+AH284+AJ284)</f>
        <v>5533878</v>
      </c>
      <c r="AM284" s="29"/>
      <c r="AN284" s="30" t="n">
        <v>4732299</v>
      </c>
      <c r="AO284" s="29"/>
      <c r="AP284" s="33" t="n">
        <f aca="false">(AN284/$C284)</f>
        <v>928.447910535609</v>
      </c>
      <c r="AQ284" s="29"/>
      <c r="AR284" s="33" t="n">
        <f aca="false">IF($AP$287&lt;&gt;0,(AP284/$AP$287)*100,0)</f>
        <v>79.9996642280398</v>
      </c>
      <c r="AS284" s="29"/>
      <c r="AT284" s="30" t="n">
        <v>143156</v>
      </c>
      <c r="AU284" s="29"/>
      <c r="AV284" s="30" t="n">
        <v>136912</v>
      </c>
      <c r="AW284" s="29"/>
      <c r="AX284" s="30"/>
      <c r="AY284" s="29"/>
      <c r="AZ284" s="30" t="n">
        <v>0</v>
      </c>
      <c r="BA284" s="29"/>
      <c r="BB284" s="17" t="n">
        <v>37</v>
      </c>
    </row>
    <row r="285" s="14" customFormat="true" ht="8.25" hidden="false" customHeight="true" outlineLevel="0" collapsed="false">
      <c r="A285" s="28" t="n">
        <v>38</v>
      </c>
      <c r="B285" s="29"/>
      <c r="C285" s="38" t="n">
        <v>8211</v>
      </c>
      <c r="D285" s="13"/>
      <c r="E285" s="13" t="s">
        <v>263</v>
      </c>
      <c r="F285" s="29"/>
      <c r="G285" s="38" t="n">
        <f aca="false">'Exhibit B'!$BO285</f>
        <v>11279678</v>
      </c>
      <c r="H285" s="29"/>
      <c r="I285" s="33" t="n">
        <f aca="false">(G285/$C285)</f>
        <v>1373.7276823773</v>
      </c>
      <c r="J285" s="37"/>
      <c r="K285" s="33" t="n">
        <f aca="false">IF($AE285&lt;&gt;0,(G285/$AE285)*100,0)</f>
        <v>71.0460500512296</v>
      </c>
      <c r="L285" s="29"/>
      <c r="M285" s="38" t="n">
        <v>3433887</v>
      </c>
      <c r="N285" s="29"/>
      <c r="O285" s="33" t="n">
        <f aca="false">(M285/$C285)</f>
        <v>418.205699671173</v>
      </c>
      <c r="P285" s="37"/>
      <c r="Q285" s="33" t="n">
        <f aca="false">IF($AE285&lt;&gt;0,(M285/$AE285)*100,0)</f>
        <v>21.6286411431485</v>
      </c>
      <c r="R285" s="29"/>
      <c r="S285" s="38" t="n">
        <v>1153973</v>
      </c>
      <c r="T285" s="29"/>
      <c r="U285" s="33" t="n">
        <f aca="false">(S285/$C285)</f>
        <v>140.539885519425</v>
      </c>
      <c r="V285" s="37"/>
      <c r="W285" s="33" t="n">
        <f aca="false">IF($AE285&lt;&gt;0,(S285/$AE285)*100,0)</f>
        <v>7.26840105859117</v>
      </c>
      <c r="X285" s="29"/>
      <c r="Y285" s="38" t="n">
        <v>9035</v>
      </c>
      <c r="Z285" s="29"/>
      <c r="AA285" s="33" t="n">
        <f aca="false">(Y285/$C285)</f>
        <v>1.10035318475216</v>
      </c>
      <c r="AB285" s="37"/>
      <c r="AC285" s="33" t="n">
        <f aca="false">IF($AE285&lt;&gt;0,(Y285/$AE285)*100,0)</f>
        <v>0.0569077470307981</v>
      </c>
      <c r="AD285" s="29"/>
      <c r="AE285" s="38" t="n">
        <f aca="false">(G285+M285+S285+Y285)</f>
        <v>15876573</v>
      </c>
      <c r="AF285" s="39"/>
      <c r="AG285" s="29"/>
      <c r="AH285" s="38" t="n">
        <v>52845</v>
      </c>
      <c r="AI285" s="29"/>
      <c r="AJ285" s="38" t="n">
        <v>0</v>
      </c>
      <c r="AK285" s="29"/>
      <c r="AL285" s="38" t="n">
        <f aca="false">(AE285+AH285+AJ285)</f>
        <v>15929418</v>
      </c>
      <c r="AM285" s="29"/>
      <c r="AN285" s="38" t="n">
        <v>17823641</v>
      </c>
      <c r="AO285" s="29"/>
      <c r="AP285" s="33" t="n">
        <f aca="false">(AN285/$C285)</f>
        <v>2170.7028376568</v>
      </c>
      <c r="AQ285" s="37"/>
      <c r="AR285" s="33" t="n">
        <f aca="false">IF($AP$287&lt;&gt;0,(AP285/$AP$287)*100,0)</f>
        <v>187.038493146285</v>
      </c>
      <c r="AS285" s="29"/>
      <c r="AT285" s="38" t="n">
        <v>0</v>
      </c>
      <c r="AU285" s="29"/>
      <c r="AV285" s="38" t="n">
        <v>973105</v>
      </c>
      <c r="AW285" s="29"/>
      <c r="AX285" s="38"/>
      <c r="AY285" s="29"/>
      <c r="AZ285" s="38" t="n">
        <v>0</v>
      </c>
      <c r="BA285" s="29"/>
      <c r="BB285" s="28" t="n">
        <v>38</v>
      </c>
    </row>
    <row r="286" s="14" customFormat="true" ht="8.25" hidden="false" customHeight="true" outlineLevel="0" collapsed="false">
      <c r="A286" s="29"/>
      <c r="B286" s="29"/>
      <c r="C286" s="29"/>
      <c r="D286" s="13"/>
      <c r="E286" s="17"/>
      <c r="F286" s="29"/>
      <c r="G286" s="29"/>
      <c r="H286" s="29"/>
      <c r="I286" s="37"/>
      <c r="J286" s="37"/>
      <c r="K286" s="37"/>
      <c r="L286" s="29"/>
      <c r="M286" s="29"/>
      <c r="N286" s="29"/>
      <c r="O286" s="37"/>
      <c r="P286" s="37"/>
      <c r="Q286" s="37"/>
      <c r="R286" s="29"/>
      <c r="S286" s="29"/>
      <c r="T286" s="29"/>
      <c r="U286" s="37"/>
      <c r="V286" s="37"/>
      <c r="W286" s="37"/>
      <c r="X286" s="29"/>
      <c r="Y286" s="29"/>
      <c r="Z286" s="29"/>
      <c r="AA286" s="37"/>
      <c r="AB286" s="37"/>
      <c r="AC286" s="37"/>
      <c r="AD286" s="29"/>
      <c r="AE286" s="29"/>
      <c r="AF286" s="35"/>
      <c r="AG286" s="29"/>
      <c r="AH286" s="29"/>
      <c r="AI286" s="29"/>
      <c r="AJ286" s="29"/>
      <c r="AK286" s="29"/>
      <c r="AL286" s="29"/>
      <c r="AM286" s="29"/>
      <c r="AN286" s="29"/>
      <c r="AO286" s="29"/>
      <c r="AP286" s="37"/>
      <c r="AQ286" s="37"/>
      <c r="AR286" s="37"/>
      <c r="AS286" s="29"/>
      <c r="AT286" s="29"/>
      <c r="AU286" s="29"/>
      <c r="AV286" s="29"/>
      <c r="AW286" s="29"/>
      <c r="AX286" s="29"/>
      <c r="AY286" s="29"/>
      <c r="AZ286" s="29"/>
      <c r="BA286" s="29"/>
      <c r="BB286" s="29"/>
    </row>
    <row r="287" s="14" customFormat="true" ht="8.25" hidden="false" customHeight="true" outlineLevel="0" collapsed="false">
      <c r="A287" s="28" t="n">
        <f aca="false">A285</f>
        <v>38</v>
      </c>
      <c r="B287" s="29"/>
      <c r="C287" s="38" t="n">
        <f aca="false">SUM(C241:C285)</f>
        <v>358999</v>
      </c>
      <c r="D287" s="13"/>
      <c r="E287" s="27" t="s">
        <v>75</v>
      </c>
      <c r="F287" s="29"/>
      <c r="G287" s="40" t="n">
        <f aca="false">SUM(G241:G285)</f>
        <v>344615715</v>
      </c>
      <c r="H287" s="29"/>
      <c r="I287" s="32" t="n">
        <f aca="false">(G287/$C287)</f>
        <v>959.935027674172</v>
      </c>
      <c r="J287" s="37"/>
      <c r="K287" s="33" t="n">
        <f aca="false">IF($AE287&lt;&gt;0,(G287/$AE287)*100,0)</f>
        <v>75.4508287959079</v>
      </c>
      <c r="L287" s="29"/>
      <c r="M287" s="40" t="n">
        <f aca="false">SUM(M241:M285)</f>
        <v>102053072</v>
      </c>
      <c r="N287" s="29"/>
      <c r="O287" s="32" t="n">
        <f aca="false">(M287/$C287)</f>
        <v>284.271187384923</v>
      </c>
      <c r="P287" s="37"/>
      <c r="Q287" s="33" t="n">
        <f aca="false">IF($AE287&lt;&gt;0,(M287/$AE287)*100,0)</f>
        <v>22.3436962634407</v>
      </c>
      <c r="R287" s="29"/>
      <c r="S287" s="40" t="n">
        <f aca="false">SUM(S241:S285)</f>
        <v>8368258</v>
      </c>
      <c r="T287" s="29"/>
      <c r="U287" s="32" t="n">
        <f aca="false">(S287/$C287)</f>
        <v>23.3099757938044</v>
      </c>
      <c r="V287" s="37"/>
      <c r="W287" s="33" t="n">
        <f aca="false">IF($AE287&lt;&gt;0,(S287/$AE287)*100,0)</f>
        <v>1.83216253407941</v>
      </c>
      <c r="X287" s="29"/>
      <c r="Y287" s="40" t="n">
        <f aca="false">SUM(Y241:Y285)</f>
        <v>1705075</v>
      </c>
      <c r="Z287" s="29"/>
      <c r="AA287" s="32" t="n">
        <f aca="false">(Y287/$C287)</f>
        <v>4.74952576469572</v>
      </c>
      <c r="AB287" s="37"/>
      <c r="AC287" s="33" t="n">
        <f aca="false">IF($AE287&lt;&gt;0,(Y287/$AE287)*100,0)</f>
        <v>0.373312406572006</v>
      </c>
      <c r="AD287" s="29"/>
      <c r="AE287" s="40" t="n">
        <f aca="false">SUM(AE241:AE285)</f>
        <v>456742120</v>
      </c>
      <c r="AF287" s="39"/>
      <c r="AG287" s="29"/>
      <c r="AH287" s="40" t="n">
        <f aca="false">SUM(AH241:AH285)</f>
        <v>1811683</v>
      </c>
      <c r="AI287" s="29"/>
      <c r="AJ287" s="40" t="n">
        <f aca="false">SUM(AJ241:AJ285)</f>
        <v>15866550</v>
      </c>
      <c r="AK287" s="29"/>
      <c r="AL287" s="40" t="n">
        <f aca="false">SUM(AL241:AL285)</f>
        <v>474420353</v>
      </c>
      <c r="AM287" s="29"/>
      <c r="AN287" s="40" t="n">
        <f aca="false">SUM(AN241:AN285)</f>
        <v>416641588</v>
      </c>
      <c r="AO287" s="29"/>
      <c r="AP287" s="32" t="n">
        <f aca="false">(AN287/$C287)</f>
        <v>1160.56475923331</v>
      </c>
      <c r="AQ287" s="37"/>
      <c r="AR287" s="33" t="n">
        <f aca="false">IF($AP$287&lt;&gt;0,(AP287/$AP$287)*100,0)</f>
        <v>100</v>
      </c>
      <c r="AS287" s="29"/>
      <c r="AT287" s="40" t="n">
        <f aca="false">SUM(AT241:AT285)</f>
        <v>7833542</v>
      </c>
      <c r="AU287" s="29"/>
      <c r="AV287" s="40" t="n">
        <f aca="false">SUM(AV241:AV285)</f>
        <v>15216938</v>
      </c>
      <c r="AW287" s="29"/>
      <c r="AX287" s="40"/>
      <c r="AY287" s="29"/>
      <c r="AZ287" s="40" t="n">
        <f aca="false">SUM(AZ241:AZ285)</f>
        <v>2381625</v>
      </c>
      <c r="BA287" s="29"/>
      <c r="BB287" s="28" t="n">
        <f aca="false">BB285</f>
        <v>38</v>
      </c>
    </row>
    <row r="288" s="14" customFormat="true" ht="8.25" hidden="false" customHeight="true" outlineLevel="0" collapsed="false">
      <c r="A288" s="29"/>
      <c r="B288" s="29"/>
      <c r="C288" s="29"/>
      <c r="D288" s="13"/>
      <c r="E288" s="17"/>
      <c r="F288" s="29"/>
      <c r="G288" s="29"/>
      <c r="H288" s="29"/>
      <c r="I288" s="45"/>
      <c r="J288" s="29"/>
      <c r="K288" s="29"/>
      <c r="L288" s="29"/>
      <c r="M288" s="29"/>
      <c r="N288" s="29"/>
      <c r="O288" s="45"/>
      <c r="P288" s="29"/>
      <c r="Q288" s="29"/>
      <c r="R288" s="29"/>
      <c r="S288" s="29"/>
      <c r="T288" s="29"/>
      <c r="U288" s="45"/>
      <c r="V288" s="29"/>
      <c r="W288" s="29"/>
      <c r="X288" s="29"/>
      <c r="Y288" s="29"/>
      <c r="Z288" s="29"/>
      <c r="AA288" s="45"/>
      <c r="AB288" s="29"/>
      <c r="AC288" s="29"/>
      <c r="AD288" s="29"/>
      <c r="AE288" s="29"/>
      <c r="AF288" s="29"/>
      <c r="AG288" s="29"/>
      <c r="AH288" s="29"/>
      <c r="AI288" s="29"/>
      <c r="AJ288" s="29"/>
      <c r="AK288" s="29"/>
      <c r="AL288" s="29"/>
      <c r="AM288" s="29"/>
      <c r="AN288" s="29"/>
      <c r="AO288" s="29"/>
      <c r="AP288" s="45"/>
      <c r="AQ288" s="29"/>
      <c r="AR288" s="29"/>
      <c r="AS288" s="29"/>
      <c r="AT288" s="29"/>
      <c r="AU288" s="29"/>
      <c r="AV288" s="29"/>
      <c r="AW288" s="29"/>
      <c r="AX288" s="29"/>
      <c r="AY288" s="29"/>
      <c r="AZ288" s="29"/>
      <c r="BA288" s="29"/>
      <c r="BB288" s="29"/>
    </row>
    <row r="289" customFormat="false" ht="12" hidden="false" customHeight="false" outlineLevel="0" collapsed="false">
      <c r="A289" s="47" t="n">
        <f aca="false">(A60+A219+A287)</f>
        <v>171</v>
      </c>
      <c r="B289" s="29"/>
      <c r="C289" s="48" t="n">
        <f aca="false">C60+C219+C287</f>
        <v>8770807</v>
      </c>
      <c r="E289" s="27" t="s">
        <v>264</v>
      </c>
      <c r="F289" s="29"/>
      <c r="G289" s="49" t="n">
        <f aca="false">(G60+G219+G287)</f>
        <v>20677536570</v>
      </c>
      <c r="H289" s="29"/>
      <c r="I289" s="32" t="n">
        <f aca="false">(G289/$C289)</f>
        <v>2357.54093893527</v>
      </c>
      <c r="J289" s="29"/>
      <c r="K289" s="33" t="n">
        <f aca="false">IF($AE289&lt;&gt;0,(G289/$AE289)*100,0)</f>
        <v>62.4472887735469</v>
      </c>
      <c r="L289" s="29"/>
      <c r="M289" s="49" t="n">
        <f aca="false">(M60+M219+M287)</f>
        <v>10302501275</v>
      </c>
      <c r="N289" s="29"/>
      <c r="O289" s="32" t="n">
        <f aca="false">(M289/$C289)</f>
        <v>1174.6355010434</v>
      </c>
      <c r="P289" s="29"/>
      <c r="Q289" s="33" t="n">
        <f aca="false">IF($AE289&lt;&gt;0,(M289/$AE289)*100,0)</f>
        <v>31.1141160375547</v>
      </c>
      <c r="R289" s="29"/>
      <c r="S289" s="49" t="n">
        <f aca="false">(S60+S219+S287)</f>
        <v>1692736096</v>
      </c>
      <c r="T289" s="29"/>
      <c r="U289" s="32" t="n">
        <f aca="false">(S289/$C289)</f>
        <v>192.996618897212</v>
      </c>
      <c r="V289" s="29"/>
      <c r="W289" s="33" t="n">
        <f aca="false">IF($AE289&lt;&gt;0,(S289/$AE289)*100,0)</f>
        <v>5.11215537917041</v>
      </c>
      <c r="X289" s="29"/>
      <c r="Y289" s="49" t="n">
        <f aca="false">(Y60+Y219+Y287)</f>
        <v>439210544</v>
      </c>
      <c r="Z289" s="29"/>
      <c r="AA289" s="32" t="n">
        <f aca="false">(Y289/$C289)</f>
        <v>50.0764118968756</v>
      </c>
      <c r="AB289" s="29"/>
      <c r="AC289" s="33" t="n">
        <f aca="false">IF($AE289&lt;&gt;0,(Y289/$AE289)*100,0)</f>
        <v>1.326439809728</v>
      </c>
      <c r="AD289" s="29"/>
      <c r="AE289" s="49" t="n">
        <f aca="false">(AE60+AE219+AE287)</f>
        <v>33111984485</v>
      </c>
      <c r="AF289" s="39"/>
      <c r="AG289" s="29"/>
      <c r="AH289" s="49" t="n">
        <f aca="false">(AH60+AH219+AH287)</f>
        <v>325791726</v>
      </c>
      <c r="AI289" s="29"/>
      <c r="AJ289" s="49" t="n">
        <f aca="false">(AJ60+AJ219+AJ287)</f>
        <v>348522511</v>
      </c>
      <c r="AK289" s="29"/>
      <c r="AL289" s="49" t="n">
        <f aca="false">(AL60+AL219+AL287)</f>
        <v>33786298722</v>
      </c>
      <c r="AM289" s="29"/>
      <c r="AN289" s="49" t="n">
        <f aca="false">(AN60+AN219+AN287)</f>
        <v>29453786757</v>
      </c>
      <c r="AO289" s="29"/>
      <c r="AP289" s="32" t="n">
        <f aca="false">(AN289/$C289)</f>
        <v>3358.16154169166</v>
      </c>
      <c r="AQ289" s="29"/>
      <c r="AR289" s="33"/>
      <c r="AS289" s="29"/>
      <c r="AT289" s="49" t="n">
        <f aca="false">(AT60+AT219+AT287)</f>
        <v>850982673</v>
      </c>
      <c r="AU289" s="29"/>
      <c r="AV289" s="49" t="n">
        <f aca="false">(AV60+AV219+AV287)</f>
        <v>1992787027</v>
      </c>
      <c r="AW289" s="29"/>
      <c r="AX289" s="49"/>
      <c r="AY289" s="29"/>
      <c r="AZ289" s="49" t="n">
        <f aca="false">(AZ60+AZ219+AZ287)</f>
        <v>123640765</v>
      </c>
      <c r="BA289" s="29"/>
      <c r="BB289" s="47" t="n">
        <f aca="false">(BB60+BB219+BB287)</f>
        <v>171</v>
      </c>
    </row>
    <row r="290" customFormat="false" ht="8.25" hidden="false" customHeight="true" outlineLevel="0" collapsed="false">
      <c r="A290" s="29"/>
      <c r="B290" s="29"/>
      <c r="C290" s="29"/>
      <c r="E290" s="17"/>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row>
    <row r="291" customFormat="false" ht="8.25" hidden="false" customHeight="true" outlineLevel="0" collapsed="false">
      <c r="A291" s="29"/>
      <c r="B291" s="29"/>
      <c r="C291" s="29"/>
      <c r="E291" s="17"/>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row>
    <row r="292" customFormat="false" ht="9.75" hidden="false" customHeight="true" outlineLevel="0" collapsed="false">
      <c r="A292" s="29"/>
      <c r="B292" s="29"/>
      <c r="E292" s="43"/>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row>
    <row r="293" customFormat="false" ht="8.25" hidden="false" customHeight="true" outlineLevel="0" collapsed="false">
      <c r="A293" s="29"/>
      <c r="B293" s="29"/>
      <c r="C293" s="43" t="s">
        <v>265</v>
      </c>
      <c r="E293" s="17"/>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row>
    <row r="294" customFormat="false" ht="8.25" hidden="false" customHeight="true" outlineLevel="0" collapsed="false">
      <c r="A294" s="29"/>
      <c r="B294" s="29"/>
      <c r="C294" s="29"/>
      <c r="E294" s="17"/>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row>
    <row r="295" customFormat="false" ht="8.25" hidden="false" customHeight="true" outlineLevel="0" collapsed="false">
      <c r="A295" s="29"/>
      <c r="B295" s="29"/>
      <c r="C295" s="29"/>
      <c r="E295" s="17"/>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row>
    <row r="296" customFormat="false" ht="8.25" hidden="false" customHeight="true" outlineLevel="0" collapsed="false">
      <c r="A296" s="29"/>
      <c r="B296" s="29"/>
      <c r="E296" s="17"/>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row>
    <row r="297" customFormat="false" ht="8.25" hidden="false" customHeight="true" outlineLevel="0" collapsed="false">
      <c r="A297" s="29"/>
      <c r="B297" s="29"/>
      <c r="C297" s="29"/>
      <c r="E297" s="17"/>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row>
    <row r="298" customFormat="false" ht="8.25" hidden="false" customHeight="true" outlineLevel="0" collapsed="false">
      <c r="A298" s="29"/>
      <c r="B298" s="29"/>
      <c r="C298" s="29"/>
      <c r="E298" s="17"/>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row>
    <row r="299" customFormat="false" ht="8.25" hidden="false" customHeight="true" outlineLevel="0" collapsed="false">
      <c r="A299" s="29"/>
      <c r="B299" s="29"/>
      <c r="C299" s="29"/>
      <c r="E299" s="17"/>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row>
    <row r="300" customFormat="false" ht="0.75" hidden="false" customHeight="true" outlineLevel="0" collapsed="false">
      <c r="A300" s="29"/>
      <c r="B300" s="29"/>
      <c r="C300" s="29"/>
      <c r="E300" s="17"/>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row>
    <row r="301" customFormat="false" ht="8.25" hidden="true" customHeight="true" outlineLevel="0" collapsed="false">
      <c r="A301" s="29"/>
      <c r="B301" s="29"/>
      <c r="C301" s="29"/>
      <c r="E301" s="17"/>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row>
    <row r="302" customFormat="false" ht="8.25" hidden="true" customHeight="true" outlineLevel="0" collapsed="false">
      <c r="A302" s="29"/>
      <c r="B302" s="29"/>
      <c r="C302" s="29"/>
      <c r="E302" s="17"/>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row>
    <row r="303" customFormat="false" ht="8.25" hidden="false" customHeight="true" outlineLevel="0" collapsed="false">
      <c r="A303" s="29"/>
      <c r="B303" s="29"/>
      <c r="C303" s="29"/>
      <c r="E303" s="17"/>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row>
    <row r="304" s="20" customFormat="true" ht="10.5" hidden="false" customHeight="true" outlineLevel="0" collapsed="false">
      <c r="A304" s="23" t="n">
        <v>8</v>
      </c>
      <c r="B304" s="15"/>
      <c r="C304" s="15"/>
      <c r="D304" s="13"/>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8" t="n">
        <v>9</v>
      </c>
    </row>
    <row r="396" customFormat="false" ht="9.75" hidden="false" customHeight="true" outlineLevel="0" collapsed="false">
      <c r="BC396" s="50" t="n">
        <v>9</v>
      </c>
    </row>
  </sheetData>
  <mergeCells count="54">
    <mergeCell ref="G5:AC5"/>
    <mergeCell ref="G6:K6"/>
    <mergeCell ref="M6:Q6"/>
    <mergeCell ref="S6:AC6"/>
    <mergeCell ref="AN6:AZ6"/>
    <mergeCell ref="G7:K7"/>
    <mergeCell ref="M7:Q7"/>
    <mergeCell ref="S7:AC7"/>
    <mergeCell ref="AN7:AR7"/>
    <mergeCell ref="AN8:AR8"/>
    <mergeCell ref="AT8:AZ8"/>
    <mergeCell ref="S9:W9"/>
    <mergeCell ref="Y9:AC9"/>
    <mergeCell ref="E63:T63"/>
    <mergeCell ref="E64:T64"/>
    <mergeCell ref="G80:AC80"/>
    <mergeCell ref="G81:K81"/>
    <mergeCell ref="M81:Q81"/>
    <mergeCell ref="S81:AC81"/>
    <mergeCell ref="AN81:AZ81"/>
    <mergeCell ref="G82:K82"/>
    <mergeCell ref="M82:Q82"/>
    <mergeCell ref="S82:AC82"/>
    <mergeCell ref="AN82:AR82"/>
    <mergeCell ref="AN83:AR83"/>
    <mergeCell ref="AT83:AZ83"/>
    <mergeCell ref="S84:W84"/>
    <mergeCell ref="Y84:AC84"/>
    <mergeCell ref="G156:AC156"/>
    <mergeCell ref="G157:K157"/>
    <mergeCell ref="M157:Q157"/>
    <mergeCell ref="S157:AC157"/>
    <mergeCell ref="AN157:AZ157"/>
    <mergeCell ref="G158:K158"/>
    <mergeCell ref="M158:Q158"/>
    <mergeCell ref="S158:AC158"/>
    <mergeCell ref="AN158:AR158"/>
    <mergeCell ref="AN159:AR159"/>
    <mergeCell ref="AT159:AZ159"/>
    <mergeCell ref="S160:W160"/>
    <mergeCell ref="Y160:AC160"/>
    <mergeCell ref="G232:AC232"/>
    <mergeCell ref="G233:K233"/>
    <mergeCell ref="M233:Q233"/>
    <mergeCell ref="S233:AC233"/>
    <mergeCell ref="AN233:AZ233"/>
    <mergeCell ref="G234:K234"/>
    <mergeCell ref="M234:Q234"/>
    <mergeCell ref="S234:AC234"/>
    <mergeCell ref="AN234:AR234"/>
    <mergeCell ref="AN235:AR235"/>
    <mergeCell ref="AT235:AZ235"/>
    <mergeCell ref="S236:W236"/>
    <mergeCell ref="Y236:AC236"/>
  </mergeCells>
  <printOptions headings="false" gridLines="false" gridLinesSet="true" horizontalCentered="false" verticalCentered="false"/>
  <pageMargins left="3.75" right="0.25" top="0.5" bottom="0.3"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32" man="true" max="65535" min="0"/>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130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51" width="4.14"/>
    <col collapsed="false" customWidth="true" hidden="false" outlineLevel="0" max="2" min="2" style="51" width="1.58"/>
    <col collapsed="false" customWidth="false" hidden="false" outlineLevel="0" max="3" min="3" style="52" width="12.71"/>
    <col collapsed="false" customWidth="true" hidden="false" outlineLevel="0" max="4" min="4" style="51" width="0.86"/>
    <col collapsed="false" customWidth="true" hidden="false" outlineLevel="0" max="5" min="5" style="51" width="13.86"/>
    <col collapsed="false" customWidth="true" hidden="false" outlineLevel="0" max="6" min="6" style="51" width="0.86"/>
    <col collapsed="false" customWidth="true" hidden="false" outlineLevel="0" max="7" min="7" style="51" width="11.57"/>
    <col collapsed="false" customWidth="true" hidden="false" outlineLevel="0" max="8" min="8" style="51" width="0.86"/>
    <col collapsed="false" customWidth="false" hidden="false" outlineLevel="0" max="9" min="9" style="51" width="12.71"/>
    <col collapsed="false" customWidth="true" hidden="false" outlineLevel="0" max="10" min="10" style="51" width="0.86"/>
    <col collapsed="false" customWidth="true" hidden="false" outlineLevel="0" max="11" min="11" style="51" width="10.71"/>
    <col collapsed="false" customWidth="true" hidden="false" outlineLevel="0" max="12" min="12" style="51" width="0.86"/>
    <col collapsed="false" customWidth="true" hidden="false" outlineLevel="0" max="13" min="13" style="51" width="11.86"/>
    <col collapsed="false" customWidth="true" hidden="false" outlineLevel="0" max="14" min="14" style="51" width="0.86"/>
    <col collapsed="false" customWidth="true" hidden="false" outlineLevel="0" max="15" min="15" style="51" width="10.71"/>
    <col collapsed="false" customWidth="true" hidden="false" outlineLevel="0" max="16" min="16" style="51" width="0.86"/>
    <col collapsed="false" customWidth="true" hidden="false" outlineLevel="0" max="17" min="17" style="51" width="10.99"/>
    <col collapsed="false" customWidth="true" hidden="false" outlineLevel="0" max="18" min="18" style="51" width="0.86"/>
    <col collapsed="false" customWidth="true" hidden="false" outlineLevel="0" max="19" min="19" style="51" width="10.71"/>
    <col collapsed="false" customWidth="true" hidden="false" outlineLevel="0" max="20" min="20" style="51" width="0.86"/>
    <col collapsed="false" customWidth="true" hidden="false" outlineLevel="0" max="21" min="21" style="51" width="13.57"/>
    <col collapsed="false" customWidth="true" hidden="false" outlineLevel="0" max="22" min="22" style="51" width="0.86"/>
    <col collapsed="false" customWidth="true" hidden="false" outlineLevel="0" max="23" min="23" style="51" width="8.86"/>
    <col collapsed="false" customWidth="true" hidden="false" outlineLevel="0" max="24" min="24" style="51" width="0.86"/>
    <col collapsed="false" customWidth="true" hidden="false" outlineLevel="0" max="25" min="25" style="51" width="6.71"/>
    <col collapsed="false" customWidth="true" hidden="false" outlineLevel="0" max="26" min="26" style="51" width="0.86"/>
    <col collapsed="false" customWidth="false" hidden="false" outlineLevel="0" max="27" min="27" style="51" width="12.71"/>
    <col collapsed="false" customWidth="true" hidden="false" outlineLevel="0" max="28" min="28" style="51" width="0.86"/>
    <col collapsed="false" customWidth="true" hidden="false" outlineLevel="0" max="29" min="29" style="51" width="8.14"/>
    <col collapsed="false" customWidth="true" hidden="false" outlineLevel="0" max="30" min="30" style="51" width="0.86"/>
    <col collapsed="false" customWidth="true" hidden="false" outlineLevel="0" max="31" min="31" style="51" width="7.71"/>
    <col collapsed="false" customWidth="true" hidden="false" outlineLevel="0" max="32" min="32" style="51" width="0.86"/>
    <col collapsed="false" customWidth="true" hidden="false" outlineLevel="0" max="33" min="33" style="51" width="11.71"/>
    <col collapsed="false" customWidth="true" hidden="false" outlineLevel="0" max="34" min="34" style="51" width="0.71"/>
    <col collapsed="false" customWidth="true" hidden="false" outlineLevel="0" max="35" min="35" style="51" width="6.71"/>
    <col collapsed="false" customWidth="true" hidden="false" outlineLevel="0" max="36" min="36" style="51" width="0.71"/>
    <col collapsed="false" customWidth="true" hidden="false" outlineLevel="0" max="37" min="37" style="51" width="6.15"/>
    <col collapsed="false" customWidth="true" hidden="false" outlineLevel="0" max="38" min="38" style="51" width="0.86"/>
    <col collapsed="false" customWidth="true" hidden="false" outlineLevel="0" max="39" min="39" style="51" width="11.29"/>
    <col collapsed="false" customWidth="true" hidden="false" outlineLevel="0" max="40" min="40" style="51" width="0.57"/>
    <col collapsed="false" customWidth="true" hidden="false" outlineLevel="0" max="41" min="41" style="51" width="6.57"/>
    <col collapsed="false" customWidth="true" hidden="false" outlineLevel="0" max="42" min="42" style="51" width="0.86"/>
    <col collapsed="false" customWidth="true" hidden="false" outlineLevel="0" max="43" min="43" style="51" width="5.57"/>
    <col collapsed="false" customWidth="true" hidden="false" outlineLevel="0" max="44" min="44" style="51" width="1.29"/>
    <col collapsed="false" customWidth="true" hidden="false" outlineLevel="0" max="45" min="45" style="51" width="12.86"/>
    <col collapsed="false" customWidth="true" hidden="false" outlineLevel="0" max="46" min="46" style="51" width="0.71"/>
    <col collapsed="false" customWidth="true" hidden="false" outlineLevel="0" max="47" min="47" style="51" width="7.42"/>
    <col collapsed="false" customWidth="true" hidden="false" outlineLevel="0" max="48" min="48" style="51" width="0.86"/>
    <col collapsed="false" customWidth="true" hidden="false" outlineLevel="0" max="49" min="49" style="51" width="5.7"/>
    <col collapsed="false" customWidth="true" hidden="false" outlineLevel="0" max="50" min="50" style="51" width="1.29"/>
    <col collapsed="false" customWidth="true" hidden="false" outlineLevel="0" max="51" min="51" style="51" width="10.42"/>
    <col collapsed="false" customWidth="true" hidden="false" outlineLevel="0" max="52" min="52" style="51" width="1"/>
    <col collapsed="false" customWidth="true" hidden="false" outlineLevel="0" max="53" min="53" style="51" width="11.57"/>
    <col collapsed="false" customWidth="true" hidden="false" outlineLevel="0" max="54" min="54" style="51" width="1"/>
    <col collapsed="false" customWidth="true" hidden="false" outlineLevel="0" max="55" min="55" style="51" width="11.57"/>
    <col collapsed="false" customWidth="true" hidden="false" outlineLevel="0" max="56" min="56" style="51" width="0.86"/>
    <col collapsed="false" customWidth="true" hidden="false" outlineLevel="0" max="57" min="57" style="51" width="6.57"/>
    <col collapsed="false" customWidth="true" hidden="false" outlineLevel="0" max="58" min="58" style="51" width="0.86"/>
    <col collapsed="false" customWidth="true" hidden="false" outlineLevel="0" max="59" min="59" style="51" width="5.86"/>
    <col collapsed="false" customWidth="true" hidden="false" outlineLevel="0" max="60" min="60" style="51" width="1.14"/>
    <col collapsed="false" customWidth="true" hidden="false" outlineLevel="0" max="61" min="61" style="51" width="11.57"/>
    <col collapsed="false" customWidth="true" hidden="false" outlineLevel="0" max="62" min="62" style="51" width="0.86"/>
    <col collapsed="false" customWidth="true" hidden="false" outlineLevel="0" max="63" min="63" style="51" width="7.15"/>
    <col collapsed="false" customWidth="true" hidden="false" outlineLevel="0" max="64" min="64" style="51" width="1"/>
    <col collapsed="false" customWidth="true" hidden="false" outlineLevel="0" max="65" min="65" style="51" width="5.86"/>
    <col collapsed="false" customWidth="true" hidden="false" outlineLevel="0" max="66" min="66" style="51" width="0.86"/>
    <col collapsed="false" customWidth="true" hidden="false" outlineLevel="0" max="67" min="67" style="51" width="14.01"/>
    <col collapsed="false" customWidth="true" hidden="false" outlineLevel="0" max="68" min="68" style="51" width="1.58"/>
    <col collapsed="false" customWidth="true" hidden="false" outlineLevel="0" max="69" min="69" style="51" width="3.86"/>
    <col collapsed="false" customWidth="true" hidden="false" outlineLevel="0" max="70" min="70" style="51" width="2.42"/>
    <col collapsed="false" customWidth="true" hidden="true" outlineLevel="0" max="71" min="71" style="53" width="9.42"/>
    <col collapsed="false" customWidth="false" hidden="false" outlineLevel="0" max="1024" min="72" style="51" width="12.71"/>
  </cols>
  <sheetData>
    <row r="1" s="53" customFormat="true" ht="11.25" hidden="false" customHeight="true" outlineLevel="0" collapsed="false">
      <c r="A1" s="54"/>
      <c r="B1" s="54"/>
      <c r="C1" s="55"/>
      <c r="D1" s="54"/>
      <c r="E1" s="54"/>
      <c r="F1" s="54"/>
      <c r="G1" s="54"/>
      <c r="H1" s="54"/>
      <c r="I1" s="54"/>
      <c r="J1" s="54"/>
      <c r="K1" s="54"/>
      <c r="L1" s="54"/>
      <c r="M1" s="54"/>
      <c r="N1" s="54"/>
      <c r="O1" s="54"/>
      <c r="P1" s="54"/>
      <c r="Q1" s="54"/>
      <c r="R1" s="54"/>
      <c r="S1" s="54"/>
      <c r="T1" s="54"/>
      <c r="U1" s="54"/>
      <c r="V1" s="54"/>
      <c r="W1" s="54"/>
      <c r="X1" s="54"/>
      <c r="Y1" s="54"/>
      <c r="Z1" s="54"/>
      <c r="AA1" s="54"/>
      <c r="AB1" s="56"/>
      <c r="AC1" s="56"/>
      <c r="AD1" s="56"/>
      <c r="AE1" s="57" t="s">
        <v>52</v>
      </c>
      <c r="AF1" s="56"/>
      <c r="AG1" s="58" t="s">
        <v>53</v>
      </c>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7" t="s">
        <v>266</v>
      </c>
      <c r="BR1" s="54"/>
      <c r="BS1" s="54"/>
    </row>
    <row r="2" s="53" customFormat="true" ht="11.25" hidden="false" customHeight="true" outlineLevel="0" collapsed="false">
      <c r="A2" s="59"/>
      <c r="B2" s="54"/>
      <c r="C2" s="55"/>
      <c r="D2" s="54"/>
      <c r="E2" s="54"/>
      <c r="F2" s="54"/>
      <c r="G2" s="54"/>
      <c r="H2" s="54"/>
      <c r="I2" s="54"/>
      <c r="J2" s="54"/>
      <c r="K2" s="54"/>
      <c r="L2" s="54"/>
      <c r="M2" s="54"/>
      <c r="N2" s="54"/>
      <c r="O2" s="54"/>
      <c r="P2" s="54"/>
      <c r="Q2" s="54"/>
      <c r="R2" s="54"/>
      <c r="S2" s="54"/>
      <c r="T2" s="54"/>
      <c r="U2" s="54"/>
      <c r="V2" s="54"/>
      <c r="W2" s="54"/>
      <c r="X2" s="54"/>
      <c r="Y2" s="54"/>
      <c r="Z2" s="54"/>
      <c r="AA2" s="54"/>
      <c r="AB2" s="56"/>
      <c r="AC2" s="56"/>
      <c r="AD2" s="56"/>
      <c r="AE2" s="57" t="s">
        <v>267</v>
      </c>
      <c r="AF2" s="56"/>
      <c r="AG2" s="58" t="s">
        <v>268</v>
      </c>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7" t="s">
        <v>57</v>
      </c>
      <c r="BR2" s="54"/>
      <c r="BS2" s="54"/>
    </row>
    <row r="3" s="53" customFormat="true" ht="10.5" hidden="false" customHeight="true" outlineLevel="0" collapsed="false">
      <c r="A3" s="60"/>
      <c r="B3" s="54"/>
      <c r="C3" s="55"/>
      <c r="D3" s="54"/>
      <c r="E3" s="54"/>
      <c r="F3" s="54"/>
      <c r="G3" s="54"/>
      <c r="H3" s="54"/>
      <c r="I3" s="54"/>
      <c r="J3" s="54"/>
      <c r="K3" s="54"/>
      <c r="L3" s="54"/>
      <c r="M3" s="54"/>
      <c r="N3" s="54"/>
      <c r="O3" s="54"/>
      <c r="P3" s="54"/>
      <c r="Q3" s="54"/>
      <c r="R3" s="54"/>
      <c r="S3" s="54"/>
      <c r="T3" s="54"/>
      <c r="U3" s="54"/>
      <c r="V3" s="54"/>
      <c r="W3" s="54"/>
      <c r="X3" s="54"/>
      <c r="Y3" s="54"/>
      <c r="Z3" s="54"/>
      <c r="AA3" s="54"/>
      <c r="AB3" s="56"/>
      <c r="AC3" s="56"/>
      <c r="AD3" s="56"/>
      <c r="AE3" s="57" t="s">
        <v>58</v>
      </c>
      <c r="AF3" s="56"/>
      <c r="AG3" s="58" t="s">
        <v>59</v>
      </c>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row>
    <row r="4" s="52" customFormat="true" ht="8.25" hidden="false" customHeight="true" outlineLevel="0" collapsed="false">
      <c r="A4" s="55"/>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4"/>
    </row>
    <row r="5" s="52" customFormat="true" ht="9" hidden="false" customHeight="true" outlineLevel="0" collapsed="false">
      <c r="A5" s="55"/>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61" t="s">
        <v>269</v>
      </c>
      <c r="AH5" s="61"/>
      <c r="AI5" s="61"/>
      <c r="AJ5" s="61"/>
      <c r="AK5" s="61"/>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4"/>
    </row>
    <row r="6" s="52" customFormat="true" ht="9" hidden="false" customHeight="true" outlineLevel="0" collapsed="false">
      <c r="A6" s="55"/>
      <c r="B6" s="55"/>
      <c r="C6" s="55"/>
      <c r="D6" s="55"/>
      <c r="E6" s="62" t="s">
        <v>270</v>
      </c>
      <c r="F6" s="62"/>
      <c r="G6" s="62"/>
      <c r="H6" s="62"/>
      <c r="I6" s="62"/>
      <c r="J6" s="62"/>
      <c r="K6" s="62"/>
      <c r="L6" s="62"/>
      <c r="M6" s="62"/>
      <c r="N6" s="62"/>
      <c r="O6" s="62"/>
      <c r="P6" s="62"/>
      <c r="Q6" s="62"/>
      <c r="R6" s="62"/>
      <c r="S6" s="62"/>
      <c r="T6" s="62"/>
      <c r="U6" s="62"/>
      <c r="V6" s="62"/>
      <c r="W6" s="62"/>
      <c r="X6" s="62"/>
      <c r="Y6" s="62"/>
      <c r="Z6" s="63"/>
      <c r="AA6" s="64" t="s">
        <v>271</v>
      </c>
      <c r="AB6" s="65"/>
      <c r="AC6" s="65"/>
      <c r="AD6" s="65"/>
      <c r="AE6" s="65"/>
      <c r="AF6" s="55"/>
      <c r="AG6" s="62" t="s">
        <v>272</v>
      </c>
      <c r="AH6" s="62"/>
      <c r="AI6" s="62"/>
      <c r="AJ6" s="62"/>
      <c r="AK6" s="62"/>
      <c r="AL6" s="55"/>
      <c r="AM6" s="62" t="s">
        <v>273</v>
      </c>
      <c r="AN6" s="62"/>
      <c r="AO6" s="62"/>
      <c r="AP6" s="62"/>
      <c r="AQ6" s="62"/>
      <c r="AR6" s="55"/>
      <c r="AS6" s="62" t="s">
        <v>274</v>
      </c>
      <c r="AT6" s="62"/>
      <c r="AU6" s="62"/>
      <c r="AV6" s="62"/>
      <c r="AW6" s="62"/>
      <c r="AX6" s="55"/>
      <c r="AY6" s="62" t="s">
        <v>275</v>
      </c>
      <c r="AZ6" s="62"/>
      <c r="BA6" s="62"/>
      <c r="BB6" s="62"/>
      <c r="BC6" s="62"/>
      <c r="BD6" s="62"/>
      <c r="BE6" s="62"/>
      <c r="BF6" s="62"/>
      <c r="BG6" s="62"/>
      <c r="BH6" s="55"/>
      <c r="BI6" s="62" t="s">
        <v>276</v>
      </c>
      <c r="BJ6" s="62"/>
      <c r="BK6" s="62"/>
      <c r="BL6" s="62"/>
      <c r="BM6" s="62"/>
      <c r="BN6" s="55"/>
      <c r="BO6" s="55"/>
      <c r="BP6" s="55"/>
      <c r="BQ6" s="55"/>
      <c r="BR6" s="55"/>
      <c r="BS6" s="54"/>
    </row>
    <row r="7" s="52" customFormat="true" ht="6.75" hidden="false" customHeight="true" outlineLevel="0" collapsed="false">
      <c r="A7" s="55"/>
      <c r="B7" s="55"/>
      <c r="C7" s="55"/>
      <c r="D7" s="55"/>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55"/>
      <c r="BS7" s="54"/>
    </row>
    <row r="8" s="52" customFormat="true" ht="9" hidden="false" customHeight="true" outlineLevel="0" collapsed="false">
      <c r="A8" s="55"/>
      <c r="B8" s="55"/>
      <c r="C8" s="55"/>
      <c r="D8" s="55"/>
      <c r="E8" s="66"/>
      <c r="F8" s="66"/>
      <c r="G8" s="66"/>
      <c r="H8" s="66"/>
      <c r="I8" s="66"/>
      <c r="J8" s="66"/>
      <c r="K8" s="66"/>
      <c r="L8" s="66"/>
      <c r="M8" s="66"/>
      <c r="N8" s="66"/>
      <c r="O8" s="66"/>
      <c r="P8" s="66"/>
      <c r="Q8" s="66"/>
      <c r="R8" s="66"/>
      <c r="S8" s="66"/>
      <c r="T8" s="66"/>
      <c r="U8" s="67" t="s">
        <v>75</v>
      </c>
      <c r="V8" s="67"/>
      <c r="W8" s="67"/>
      <c r="X8" s="67"/>
      <c r="Y8" s="67"/>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7" t="s">
        <v>75</v>
      </c>
      <c r="BD8" s="67"/>
      <c r="BE8" s="67"/>
      <c r="BF8" s="67"/>
      <c r="BG8" s="67"/>
      <c r="BH8" s="66"/>
      <c r="BI8" s="66"/>
      <c r="BJ8" s="66"/>
      <c r="BK8" s="66"/>
      <c r="BL8" s="66"/>
      <c r="BM8" s="66"/>
      <c r="BN8" s="66"/>
      <c r="BO8" s="66"/>
      <c r="BP8" s="66"/>
      <c r="BQ8" s="66"/>
      <c r="BR8" s="55"/>
      <c r="BS8" s="54"/>
    </row>
    <row r="9" s="52" customFormat="true" ht="9" hidden="false" customHeight="true" outlineLevel="0" collapsed="false">
      <c r="A9" s="55"/>
      <c r="B9" s="55"/>
      <c r="C9" s="55"/>
      <c r="D9" s="55"/>
      <c r="E9" s="66"/>
      <c r="F9" s="66"/>
      <c r="G9" s="68" t="s">
        <v>277</v>
      </c>
      <c r="H9" s="66"/>
      <c r="I9" s="67" t="s">
        <v>278</v>
      </c>
      <c r="J9" s="67"/>
      <c r="K9" s="67"/>
      <c r="L9" s="66"/>
      <c r="M9" s="68" t="s">
        <v>279</v>
      </c>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8" t="s">
        <v>280</v>
      </c>
      <c r="BB9" s="66"/>
      <c r="BC9" s="66"/>
      <c r="BD9" s="66"/>
      <c r="BE9" s="66"/>
      <c r="BF9" s="66"/>
      <c r="BG9" s="66"/>
      <c r="BH9" s="66"/>
      <c r="BI9" s="66"/>
      <c r="BJ9" s="66"/>
      <c r="BK9" s="66"/>
      <c r="BL9" s="66"/>
      <c r="BM9" s="66"/>
      <c r="BN9" s="66"/>
      <c r="BO9" s="66"/>
      <c r="BP9" s="66"/>
      <c r="BQ9" s="66"/>
      <c r="BR9" s="55"/>
      <c r="BS9" s="54"/>
    </row>
    <row r="10" s="52" customFormat="true" ht="9" hidden="false" customHeight="true" outlineLevel="0" collapsed="false">
      <c r="A10" s="55"/>
      <c r="B10" s="55"/>
      <c r="C10" s="55"/>
      <c r="D10" s="55"/>
      <c r="E10" s="68" t="s">
        <v>281</v>
      </c>
      <c r="F10" s="66"/>
      <c r="G10" s="68" t="s">
        <v>282</v>
      </c>
      <c r="H10" s="66"/>
      <c r="I10" s="68"/>
      <c r="J10" s="68"/>
      <c r="K10" s="68"/>
      <c r="L10" s="66"/>
      <c r="M10" s="68" t="s">
        <v>283</v>
      </c>
      <c r="N10" s="66"/>
      <c r="O10" s="68" t="s">
        <v>284</v>
      </c>
      <c r="P10" s="66"/>
      <c r="Q10" s="66"/>
      <c r="R10" s="66"/>
      <c r="S10" s="66"/>
      <c r="T10" s="66"/>
      <c r="U10" s="66"/>
      <c r="V10" s="66"/>
      <c r="W10" s="68" t="s">
        <v>73</v>
      </c>
      <c r="X10" s="66"/>
      <c r="Y10" s="68" t="s">
        <v>285</v>
      </c>
      <c r="Z10" s="66"/>
      <c r="AA10" s="66"/>
      <c r="AB10" s="66"/>
      <c r="AC10" s="68" t="s">
        <v>73</v>
      </c>
      <c r="AD10" s="66"/>
      <c r="AE10" s="68" t="s">
        <v>285</v>
      </c>
      <c r="AF10" s="66"/>
      <c r="AG10" s="66"/>
      <c r="AH10" s="66"/>
      <c r="AI10" s="68" t="s">
        <v>73</v>
      </c>
      <c r="AJ10" s="66"/>
      <c r="AK10" s="68" t="s">
        <v>285</v>
      </c>
      <c r="AL10" s="66"/>
      <c r="AM10" s="66"/>
      <c r="AN10" s="66"/>
      <c r="AO10" s="68" t="s">
        <v>73</v>
      </c>
      <c r="AP10" s="66"/>
      <c r="AQ10" s="68" t="s">
        <v>285</v>
      </c>
      <c r="AR10" s="66"/>
      <c r="AS10" s="66"/>
      <c r="AT10" s="66"/>
      <c r="AU10" s="68" t="s">
        <v>73</v>
      </c>
      <c r="AV10" s="66"/>
      <c r="AW10" s="68" t="s">
        <v>285</v>
      </c>
      <c r="AX10" s="66"/>
      <c r="AY10" s="66"/>
      <c r="AZ10" s="66"/>
      <c r="BA10" s="68" t="s">
        <v>286</v>
      </c>
      <c r="BB10" s="66"/>
      <c r="BC10" s="66"/>
      <c r="BD10" s="66"/>
      <c r="BE10" s="68" t="s">
        <v>73</v>
      </c>
      <c r="BF10" s="66"/>
      <c r="BG10" s="68" t="s">
        <v>285</v>
      </c>
      <c r="BH10" s="66"/>
      <c r="BI10" s="66"/>
      <c r="BJ10" s="66"/>
      <c r="BK10" s="68" t="s">
        <v>73</v>
      </c>
      <c r="BL10" s="66"/>
      <c r="BM10" s="68" t="s">
        <v>285</v>
      </c>
      <c r="BN10" s="66"/>
      <c r="BO10" s="68" t="s">
        <v>287</v>
      </c>
      <c r="BP10" s="66"/>
      <c r="BQ10" s="66"/>
      <c r="BR10" s="55"/>
      <c r="BS10" s="54"/>
    </row>
    <row r="11" s="52" customFormat="true" ht="9" hidden="false" customHeight="true" outlineLevel="0" collapsed="false">
      <c r="A11" s="62" t="s">
        <v>81</v>
      </c>
      <c r="B11" s="55"/>
      <c r="C11" s="62" t="s">
        <v>83</v>
      </c>
      <c r="D11" s="55"/>
      <c r="E11" s="67" t="s">
        <v>288</v>
      </c>
      <c r="F11" s="66"/>
      <c r="G11" s="67" t="s">
        <v>289</v>
      </c>
      <c r="H11" s="66"/>
      <c r="I11" s="67" t="s">
        <v>71</v>
      </c>
      <c r="J11" s="69"/>
      <c r="K11" s="67" t="s">
        <v>290</v>
      </c>
      <c r="L11" s="66"/>
      <c r="M11" s="67" t="s">
        <v>291</v>
      </c>
      <c r="N11" s="66"/>
      <c r="O11" s="67" t="s">
        <v>292</v>
      </c>
      <c r="P11" s="66"/>
      <c r="Q11" s="67" t="s">
        <v>293</v>
      </c>
      <c r="R11" s="66"/>
      <c r="S11" s="67" t="s">
        <v>294</v>
      </c>
      <c r="T11" s="66"/>
      <c r="U11" s="67" t="s">
        <v>84</v>
      </c>
      <c r="V11" s="66"/>
      <c r="W11" s="67" t="s">
        <v>85</v>
      </c>
      <c r="X11" s="66"/>
      <c r="Y11" s="67" t="s">
        <v>60</v>
      </c>
      <c r="Z11" s="66"/>
      <c r="AA11" s="67" t="s">
        <v>84</v>
      </c>
      <c r="AB11" s="66"/>
      <c r="AC11" s="67" t="s">
        <v>85</v>
      </c>
      <c r="AD11" s="66"/>
      <c r="AE11" s="67" t="s">
        <v>60</v>
      </c>
      <c r="AF11" s="66"/>
      <c r="AG11" s="67" t="s">
        <v>84</v>
      </c>
      <c r="AH11" s="66"/>
      <c r="AI11" s="67" t="s">
        <v>85</v>
      </c>
      <c r="AJ11" s="66"/>
      <c r="AK11" s="67" t="s">
        <v>60</v>
      </c>
      <c r="AL11" s="66"/>
      <c r="AM11" s="67" t="s">
        <v>84</v>
      </c>
      <c r="AN11" s="66"/>
      <c r="AO11" s="67" t="s">
        <v>85</v>
      </c>
      <c r="AP11" s="66"/>
      <c r="AQ11" s="67" t="s">
        <v>60</v>
      </c>
      <c r="AR11" s="66"/>
      <c r="AS11" s="67" t="s">
        <v>84</v>
      </c>
      <c r="AT11" s="66"/>
      <c r="AU11" s="67" t="s">
        <v>85</v>
      </c>
      <c r="AV11" s="66"/>
      <c r="AW11" s="67" t="s">
        <v>60</v>
      </c>
      <c r="AX11" s="66"/>
      <c r="AY11" s="67" t="s">
        <v>294</v>
      </c>
      <c r="AZ11" s="66"/>
      <c r="BA11" s="67" t="s">
        <v>288</v>
      </c>
      <c r="BB11" s="66"/>
      <c r="BC11" s="67" t="s">
        <v>84</v>
      </c>
      <c r="BD11" s="66"/>
      <c r="BE11" s="67" t="s">
        <v>85</v>
      </c>
      <c r="BF11" s="66"/>
      <c r="BG11" s="67" t="s">
        <v>60</v>
      </c>
      <c r="BH11" s="66"/>
      <c r="BI11" s="67" t="s">
        <v>84</v>
      </c>
      <c r="BJ11" s="66"/>
      <c r="BK11" s="67" t="s">
        <v>85</v>
      </c>
      <c r="BL11" s="66"/>
      <c r="BM11" s="67" t="s">
        <v>60</v>
      </c>
      <c r="BN11" s="66"/>
      <c r="BO11" s="67" t="s">
        <v>60</v>
      </c>
      <c r="BP11" s="66"/>
      <c r="BQ11" s="67" t="s">
        <v>81</v>
      </c>
      <c r="BR11" s="55"/>
      <c r="BS11" s="54"/>
    </row>
    <row r="12" s="52" customFormat="true" ht="8.25" hidden="false" customHeight="true" outlineLevel="0" collapsed="false">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4"/>
    </row>
    <row r="13" s="52" customFormat="true" ht="8.25" hidden="false" customHeight="true" outlineLevel="0" collapsed="false">
      <c r="A13" s="55"/>
      <c r="B13" s="55" t="s">
        <v>94</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4"/>
    </row>
    <row r="14" customFormat="false" ht="8.25" hidden="false" customHeight="true" outlineLevel="0" collapsed="false">
      <c r="A14" s="55" t="n">
        <v>1</v>
      </c>
      <c r="B14" s="70"/>
      <c r="C14" s="66" t="s">
        <v>95</v>
      </c>
      <c r="D14" s="71"/>
      <c r="E14" s="72" t="n">
        <v>418655087</v>
      </c>
      <c r="F14" s="73"/>
      <c r="G14" s="72" t="n">
        <v>6832437</v>
      </c>
      <c r="H14" s="73"/>
      <c r="I14" s="72" t="n">
        <v>47038241</v>
      </c>
      <c r="J14" s="72"/>
      <c r="K14" s="72" t="n">
        <v>0</v>
      </c>
      <c r="L14" s="73"/>
      <c r="M14" s="72" t="n">
        <v>463840</v>
      </c>
      <c r="N14" s="73"/>
      <c r="O14" s="72" t="n">
        <v>0</v>
      </c>
      <c r="P14" s="73"/>
      <c r="Q14" s="72" t="n">
        <v>2320453</v>
      </c>
      <c r="R14" s="73"/>
      <c r="S14" s="72" t="n">
        <v>763077</v>
      </c>
      <c r="T14" s="73"/>
      <c r="U14" s="72" t="n">
        <f aca="false">SUM(E14:S14)</f>
        <v>476073135</v>
      </c>
      <c r="V14" s="73"/>
      <c r="W14" s="74" t="n">
        <f aca="false">(U14/$BS14)</f>
        <v>2985.45837932072</v>
      </c>
      <c r="X14" s="55"/>
      <c r="Y14" s="75" t="n">
        <f aca="false">IF($BO14,U14/$BO14*100,0)</f>
        <v>71.3353479686275</v>
      </c>
      <c r="Z14" s="73"/>
      <c r="AA14" s="72" t="n">
        <v>127449643</v>
      </c>
      <c r="AB14" s="73"/>
      <c r="AC14" s="74" t="n">
        <f aca="false">(AA14/$BS14)</f>
        <v>799.23771509557</v>
      </c>
      <c r="AD14" s="55"/>
      <c r="AE14" s="75" t="n">
        <f aca="false">IF($BO14,AA14/$BO14*100,0)</f>
        <v>19.0972015925292</v>
      </c>
      <c r="AF14" s="76"/>
      <c r="AG14" s="72" t="n">
        <v>9543981</v>
      </c>
      <c r="AH14" s="73"/>
      <c r="AI14" s="77" t="n">
        <f aca="false">(AG14/$BS14)</f>
        <v>59.8503800230773</v>
      </c>
      <c r="AJ14" s="55"/>
      <c r="AK14" s="75" t="n">
        <f aca="false">IF($BO14,AG14/$BO14*100,0)</f>
        <v>1.43008112743217</v>
      </c>
      <c r="AL14" s="73"/>
      <c r="AM14" s="72" t="n">
        <v>4907527</v>
      </c>
      <c r="AN14" s="73"/>
      <c r="AO14" s="74" t="n">
        <f aca="false">(AM14/$BS14)</f>
        <v>30.7751404705764</v>
      </c>
      <c r="AP14" s="55"/>
      <c r="AQ14" s="75" t="n">
        <f aca="false">IF($BO14,AM14/$BO14*100,0)</f>
        <v>0.73534950929427</v>
      </c>
      <c r="AR14" s="73"/>
      <c r="AS14" s="72" t="n">
        <v>29141617</v>
      </c>
      <c r="AT14" s="73"/>
      <c r="AU14" s="74" t="n">
        <f aca="false">(AS14/$BS14)</f>
        <v>182.747309737621</v>
      </c>
      <c r="AV14" s="55"/>
      <c r="AW14" s="75" t="n">
        <f aca="false">IF($BO14,AS14/$BO14*100,0)</f>
        <v>4.3666135226544</v>
      </c>
      <c r="AX14" s="73"/>
      <c r="AY14" s="72" t="n">
        <v>2165923</v>
      </c>
      <c r="AZ14" s="73"/>
      <c r="BA14" s="72" t="n">
        <v>4475426</v>
      </c>
      <c r="BB14" s="73"/>
      <c r="BC14" s="72" t="n">
        <f aca="false">(AY14+BA14)</f>
        <v>6641349</v>
      </c>
      <c r="BD14" s="73"/>
      <c r="BE14" s="74" t="n">
        <f aca="false">(BC14/$BS14)</f>
        <v>41.6479518888276</v>
      </c>
      <c r="BF14" s="55"/>
      <c r="BG14" s="75" t="n">
        <f aca="false">IF($BO14,BC14/$BO14*100,0)</f>
        <v>0.995147398720779</v>
      </c>
      <c r="BH14" s="73"/>
      <c r="BI14" s="72" t="n">
        <v>13616145</v>
      </c>
      <c r="BJ14" s="73"/>
      <c r="BK14" s="74" t="n">
        <f aca="false">(BI14/$BS14)</f>
        <v>85.3869525410124</v>
      </c>
      <c r="BL14" s="55"/>
      <c r="BM14" s="75" t="n">
        <f aca="false">IF($BO14,BI14/$BO14*100,0)</f>
        <v>2.04025888074169</v>
      </c>
      <c r="BN14" s="73"/>
      <c r="BO14" s="72" t="n">
        <f aca="false">(U14+AA14+AG14+AM14+AS14+BC14+BI14)</f>
        <v>667373397</v>
      </c>
      <c r="BP14" s="78"/>
      <c r="BQ14" s="55" t="n">
        <v>1</v>
      </c>
      <c r="BR14" s="78"/>
      <c r="BS14" s="59" t="n">
        <v>159464</v>
      </c>
    </row>
    <row r="15" customFormat="false" ht="8.25" hidden="false" customHeight="true" outlineLevel="0" collapsed="false">
      <c r="A15" s="55" t="n">
        <v>2</v>
      </c>
      <c r="B15" s="70"/>
      <c r="C15" s="66" t="s">
        <v>97</v>
      </c>
      <c r="D15" s="78"/>
      <c r="E15" s="79" t="n">
        <v>13910034</v>
      </c>
      <c r="F15" s="76"/>
      <c r="G15" s="79" t="n">
        <v>227758</v>
      </c>
      <c r="H15" s="55"/>
      <c r="I15" s="79" t="n">
        <v>2765260</v>
      </c>
      <c r="J15" s="79"/>
      <c r="K15" s="79" t="n">
        <v>10500</v>
      </c>
      <c r="L15" s="55"/>
      <c r="M15" s="79" t="n">
        <v>851574</v>
      </c>
      <c r="N15" s="55"/>
      <c r="O15" s="79" t="n">
        <v>0</v>
      </c>
      <c r="P15" s="55"/>
      <c r="Q15" s="79" t="n">
        <v>300635</v>
      </c>
      <c r="R15" s="55"/>
      <c r="S15" s="79" t="n">
        <v>214821</v>
      </c>
      <c r="T15" s="55"/>
      <c r="U15" s="79" t="n">
        <f aca="false">SUM(E15:S15)</f>
        <v>18280582</v>
      </c>
      <c r="V15" s="55"/>
      <c r="W15" s="75" t="n">
        <f aca="false">(U15/$BS15)</f>
        <v>1034.61327749165</v>
      </c>
      <c r="X15" s="55"/>
      <c r="Y15" s="75" t="n">
        <f aca="false">IF($BO15,U15/$BO15*100,0)</f>
        <v>39.8027241223196</v>
      </c>
      <c r="Z15" s="55"/>
      <c r="AA15" s="79" t="n">
        <v>13657926</v>
      </c>
      <c r="AB15" s="55"/>
      <c r="AC15" s="75" t="n">
        <f aca="false">(AA15/$BS15)</f>
        <v>772.988058180995</v>
      </c>
      <c r="AD15" s="55"/>
      <c r="AE15" s="75" t="n">
        <f aca="false">IF($BO15,AA15/$BO15*100,0)</f>
        <v>29.7377107939483</v>
      </c>
      <c r="AF15" s="55"/>
      <c r="AG15" s="79" t="n">
        <v>175884</v>
      </c>
      <c r="AH15" s="55"/>
      <c r="AI15" s="75" t="n">
        <f aca="false">(AG15/$BS15)</f>
        <v>9.95438338332673</v>
      </c>
      <c r="AJ15" s="55"/>
      <c r="AK15" s="75" t="n">
        <f aca="false">IF($BO15,AG15/$BO15*100,0)</f>
        <v>0.382956206182608</v>
      </c>
      <c r="AL15" s="55"/>
      <c r="AM15" s="79" t="n">
        <v>150338</v>
      </c>
      <c r="AN15" s="55"/>
      <c r="AO15" s="75" t="n">
        <f aca="false">(AM15/$BS15)</f>
        <v>8.50857433923821</v>
      </c>
      <c r="AP15" s="55"/>
      <c r="AQ15" s="75" t="n">
        <f aca="false">IF($BO15,AM15/$BO15*100,0)</f>
        <v>0.327334323332883</v>
      </c>
      <c r="AR15" s="55"/>
      <c r="AS15" s="79" t="n">
        <v>11261729</v>
      </c>
      <c r="AT15" s="55"/>
      <c r="AU15" s="75" t="n">
        <f aca="false">(AS15/$BS15)</f>
        <v>637.372177259607</v>
      </c>
      <c r="AV15" s="55"/>
      <c r="AW15" s="75" t="n">
        <f aca="false">IF($BO15,AS15/$BO15*100,0)</f>
        <v>24.5204169389862</v>
      </c>
      <c r="AX15" s="55"/>
      <c r="AY15" s="79" t="n">
        <v>59377</v>
      </c>
      <c r="AZ15" s="55"/>
      <c r="BA15" s="79" t="n">
        <v>146236</v>
      </c>
      <c r="BB15" s="55"/>
      <c r="BC15" s="79" t="n">
        <f aca="false">(AY15+BA15)</f>
        <v>205613</v>
      </c>
      <c r="BD15" s="55"/>
      <c r="BE15" s="75" t="n">
        <f aca="false">(BC15/$BS15)</f>
        <v>11.6369347444677</v>
      </c>
      <c r="BF15" s="55"/>
      <c r="BG15" s="75" t="n">
        <f aca="false">IF($BO15,BC15/$BO15*100,0)</f>
        <v>0.447685829420667</v>
      </c>
      <c r="BH15" s="55"/>
      <c r="BI15" s="80" t="n">
        <v>2195895</v>
      </c>
      <c r="BJ15" s="55"/>
      <c r="BK15" s="75" t="n">
        <f aca="false">(BI15/$BS15)</f>
        <v>124.279529118796</v>
      </c>
      <c r="BL15" s="55"/>
      <c r="BM15" s="75" t="n">
        <f aca="false">IF($BO15,BI15/$BO15*100,0)</f>
        <v>4.78117178580972</v>
      </c>
      <c r="BN15" s="55"/>
      <c r="BO15" s="79" t="n">
        <f aca="false">(U15+AA15+AG15+AM15+AS15+BC15+BI15)</f>
        <v>45927967</v>
      </c>
      <c r="BP15" s="78"/>
      <c r="BQ15" s="55" t="n">
        <v>2</v>
      </c>
      <c r="BR15" s="78"/>
      <c r="BS15" s="59" t="n">
        <v>17669</v>
      </c>
    </row>
    <row r="16" customFormat="false" ht="8.25" hidden="false" customHeight="true" outlineLevel="0" collapsed="false">
      <c r="A16" s="55" t="n">
        <v>3</v>
      </c>
      <c r="B16" s="70"/>
      <c r="C16" s="66" t="s">
        <v>98</v>
      </c>
      <c r="D16" s="78"/>
      <c r="E16" s="79" t="n">
        <v>3908427</v>
      </c>
      <c r="F16" s="76"/>
      <c r="G16" s="79" t="n">
        <v>254811</v>
      </c>
      <c r="H16" s="55"/>
      <c r="I16" s="79" t="n">
        <v>1221524</v>
      </c>
      <c r="J16" s="79"/>
      <c r="K16" s="79" t="n">
        <v>0</v>
      </c>
      <c r="L16" s="55"/>
      <c r="M16" s="79" t="n">
        <v>334921</v>
      </c>
      <c r="N16" s="55"/>
      <c r="O16" s="79" t="n">
        <v>0</v>
      </c>
      <c r="P16" s="55"/>
      <c r="Q16" s="79" t="n">
        <v>58611</v>
      </c>
      <c r="R16" s="55"/>
      <c r="S16" s="79" t="n">
        <v>25008</v>
      </c>
      <c r="T16" s="55"/>
      <c r="U16" s="79" t="n">
        <f aca="false">SUM(E16:S16)</f>
        <v>5803302</v>
      </c>
      <c r="V16" s="55"/>
      <c r="W16" s="75" t="n">
        <f aca="false">(U16/$BS16)</f>
        <v>892.541064287912</v>
      </c>
      <c r="X16" s="55"/>
      <c r="Y16" s="75" t="n">
        <f aca="false">IF($BO16,U16/$BO16*100,0)</f>
        <v>63.0814334251588</v>
      </c>
      <c r="Z16" s="55"/>
      <c r="AA16" s="79" t="n">
        <v>1514465</v>
      </c>
      <c r="AB16" s="55"/>
      <c r="AC16" s="75" t="n">
        <f aca="false">(AA16/$BS16)</f>
        <v>232.922946785604</v>
      </c>
      <c r="AD16" s="55"/>
      <c r="AE16" s="75" t="n">
        <f aca="false">IF($BO16,AA16/$BO16*100,0)</f>
        <v>16.4621146844043</v>
      </c>
      <c r="AF16" s="55"/>
      <c r="AG16" s="79" t="n">
        <v>66319</v>
      </c>
      <c r="AH16" s="55"/>
      <c r="AI16" s="75" t="n">
        <f aca="false">(AG16/$BS16)</f>
        <v>10.1997846816364</v>
      </c>
      <c r="AJ16" s="55"/>
      <c r="AK16" s="75" t="n">
        <f aca="false">IF($BO16,AG16/$BO16*100,0)</f>
        <v>0.720882281039847</v>
      </c>
      <c r="AL16" s="55"/>
      <c r="AM16" s="79" t="n">
        <v>57544</v>
      </c>
      <c r="AN16" s="55"/>
      <c r="AO16" s="75" t="n">
        <f aca="false">(AM16/$BS16)</f>
        <v>8.85019993848047</v>
      </c>
      <c r="AP16" s="55"/>
      <c r="AQ16" s="75" t="n">
        <f aca="false">IF($BO16,AM16/$BO16*100,0)</f>
        <v>0.62549872555613</v>
      </c>
      <c r="AR16" s="55"/>
      <c r="AS16" s="79" t="n">
        <v>1302717</v>
      </c>
      <c r="AT16" s="55"/>
      <c r="AU16" s="75" t="n">
        <f aca="false">(AS16/$BS16)</f>
        <v>200.356351891726</v>
      </c>
      <c r="AV16" s="55"/>
      <c r="AW16" s="75" t="n">
        <f aca="false">IF($BO16,AS16/$BO16*100,0)</f>
        <v>14.1604306836561</v>
      </c>
      <c r="AX16" s="55"/>
      <c r="AY16" s="79" t="n">
        <v>2371</v>
      </c>
      <c r="AZ16" s="55"/>
      <c r="BA16" s="79" t="n">
        <v>162921</v>
      </c>
      <c r="BB16" s="55"/>
      <c r="BC16" s="79" t="n">
        <f aca="false">(AY16+BA16)</f>
        <v>165292</v>
      </c>
      <c r="BD16" s="55"/>
      <c r="BE16" s="75" t="n">
        <f aca="false">(BC16/$BS16)</f>
        <v>25.4217163949554</v>
      </c>
      <c r="BF16" s="55"/>
      <c r="BG16" s="75" t="n">
        <f aca="false">IF($BO16,BC16/$BO16*100,0)</f>
        <v>1.7967109576085</v>
      </c>
      <c r="BH16" s="55"/>
      <c r="BI16" s="80" t="n">
        <v>290060</v>
      </c>
      <c r="BJ16" s="55"/>
      <c r="BK16" s="75" t="n">
        <f aca="false">(BI16/$BS16)</f>
        <v>44.6108889572439</v>
      </c>
      <c r="BL16" s="55"/>
      <c r="BM16" s="75" t="n">
        <f aca="false">IF($BO16,BI16/$BO16*100,0)</f>
        <v>3.15292924257631</v>
      </c>
      <c r="BN16" s="55"/>
      <c r="BO16" s="79" t="n">
        <f aca="false">(U16+AA16+AG16+AM16+AS16+BC16+BI16)</f>
        <v>9199699</v>
      </c>
      <c r="BP16" s="78"/>
      <c r="BQ16" s="55" t="n">
        <v>3</v>
      </c>
      <c r="BR16" s="78"/>
      <c r="BS16" s="59" t="n">
        <v>6502</v>
      </c>
    </row>
    <row r="17" customFormat="false" ht="8.25" hidden="false" customHeight="true" outlineLevel="0" collapsed="false">
      <c r="A17" s="55" t="n">
        <v>4</v>
      </c>
      <c r="B17" s="70"/>
      <c r="C17" s="66" t="s">
        <v>99</v>
      </c>
      <c r="D17" s="78"/>
      <c r="E17" s="79" t="n">
        <v>59970801</v>
      </c>
      <c r="F17" s="76"/>
      <c r="G17" s="79" t="n">
        <v>1355658</v>
      </c>
      <c r="H17" s="55"/>
      <c r="I17" s="79" t="n">
        <v>5789605</v>
      </c>
      <c r="J17" s="79"/>
      <c r="K17" s="79" t="n">
        <v>8038</v>
      </c>
      <c r="L17" s="55"/>
      <c r="M17" s="79" t="n">
        <v>2161233</v>
      </c>
      <c r="N17" s="55"/>
      <c r="O17" s="79" t="n">
        <v>0</v>
      </c>
      <c r="P17" s="55"/>
      <c r="Q17" s="79" t="n">
        <v>370008</v>
      </c>
      <c r="R17" s="55"/>
      <c r="S17" s="79" t="n">
        <v>84458</v>
      </c>
      <c r="T17" s="55"/>
      <c r="U17" s="79" t="n">
        <f aca="false">SUM(E17:S17)</f>
        <v>69739801</v>
      </c>
      <c r="V17" s="55"/>
      <c r="W17" s="75" t="n">
        <f aca="false">(U17/$BS17)</f>
        <v>1421.20195227324</v>
      </c>
      <c r="X17" s="55"/>
      <c r="Y17" s="75" t="n">
        <f aca="false">IF($BO17,U17/$BO17*100,0)</f>
        <v>43.0575194782426</v>
      </c>
      <c r="Z17" s="55"/>
      <c r="AA17" s="79" t="n">
        <v>43874904</v>
      </c>
      <c r="AB17" s="55"/>
      <c r="AC17" s="75" t="n">
        <f aca="false">(AA17/$BS17)</f>
        <v>894.110655988262</v>
      </c>
      <c r="AD17" s="55"/>
      <c r="AE17" s="75" t="n">
        <f aca="false">IF($BO17,AA17/$BO17*100,0)</f>
        <v>27.0884703784289</v>
      </c>
      <c r="AF17" s="55"/>
      <c r="AG17" s="79" t="n">
        <v>1678833</v>
      </c>
      <c r="AH17" s="55"/>
      <c r="AI17" s="75" t="n">
        <f aca="false">(AG17/$BS17)</f>
        <v>34.2123249984716</v>
      </c>
      <c r="AJ17" s="55"/>
      <c r="AK17" s="75" t="n">
        <f aca="false">IF($BO17,AG17/$BO17*100,0)</f>
        <v>1.03651549849155</v>
      </c>
      <c r="AL17" s="55"/>
      <c r="AM17" s="79" t="n">
        <v>481032</v>
      </c>
      <c r="AN17" s="55"/>
      <c r="AO17" s="75" t="n">
        <f aca="false">(AM17/$BS17)</f>
        <v>9.80277557009232</v>
      </c>
      <c r="AP17" s="55"/>
      <c r="AQ17" s="75" t="n">
        <f aca="false">IF($BO17,AM17/$BO17*100,0)</f>
        <v>0.296990304140071</v>
      </c>
      <c r="AR17" s="55"/>
      <c r="AS17" s="79" t="n">
        <v>28216531</v>
      </c>
      <c r="AT17" s="55"/>
      <c r="AU17" s="75" t="n">
        <f aca="false">(AS17/$BS17)</f>
        <v>575.014387316338</v>
      </c>
      <c r="AV17" s="55"/>
      <c r="AW17" s="75" t="n">
        <f aca="false">IF($BO17,AS17/$BO17*100,0)</f>
        <v>17.4209535404458</v>
      </c>
      <c r="AX17" s="55"/>
      <c r="AY17" s="79" t="n">
        <v>474103</v>
      </c>
      <c r="AZ17" s="55"/>
      <c r="BA17" s="79" t="n">
        <v>268086</v>
      </c>
      <c r="BB17" s="55"/>
      <c r="BC17" s="79" t="n">
        <f aca="false">(AY17+BA17)</f>
        <v>742189</v>
      </c>
      <c r="BD17" s="55"/>
      <c r="BE17" s="75" t="n">
        <f aca="false">(BC17/$BS17)</f>
        <v>15.124798760979</v>
      </c>
      <c r="BF17" s="55"/>
      <c r="BG17" s="75" t="n">
        <f aca="false">IF($BO17,BC17/$BO17*100,0)</f>
        <v>0.45822925884227</v>
      </c>
      <c r="BH17" s="55"/>
      <c r="BI17" s="80" t="n">
        <v>17235634</v>
      </c>
      <c r="BJ17" s="55"/>
      <c r="BK17" s="75" t="n">
        <f aca="false">(BI17/$BS17)</f>
        <v>351.238694952212</v>
      </c>
      <c r="BL17" s="55"/>
      <c r="BM17" s="75" t="n">
        <f aca="false">IF($BO17,BI17/$BO17*100,0)</f>
        <v>10.6413215414088</v>
      </c>
      <c r="BN17" s="55"/>
      <c r="BO17" s="79" t="n">
        <f aca="false">(U17+AA17+AG17+AM17+AS17+BC17+BI17)</f>
        <v>161968924</v>
      </c>
      <c r="BP17" s="78"/>
      <c r="BQ17" s="55" t="n">
        <v>4</v>
      </c>
      <c r="BR17" s="78"/>
      <c r="BS17" s="59" t="n">
        <v>49071</v>
      </c>
    </row>
    <row r="18" customFormat="false" ht="8.25" hidden="false" customHeight="true" outlineLevel="0" collapsed="false">
      <c r="A18" s="55" t="n">
        <v>5</v>
      </c>
      <c r="B18" s="70"/>
      <c r="C18" s="66" t="s">
        <v>100</v>
      </c>
      <c r="D18" s="78"/>
      <c r="E18" s="79" t="n">
        <v>255722186</v>
      </c>
      <c r="F18" s="76"/>
      <c r="G18" s="79" t="n">
        <v>9605780</v>
      </c>
      <c r="H18" s="55"/>
      <c r="I18" s="79" t="n">
        <v>54592741</v>
      </c>
      <c r="J18" s="79"/>
      <c r="K18" s="79" t="n">
        <v>89304</v>
      </c>
      <c r="L18" s="55"/>
      <c r="M18" s="79" t="n">
        <v>2666692</v>
      </c>
      <c r="N18" s="55"/>
      <c r="O18" s="79" t="n">
        <v>0</v>
      </c>
      <c r="P18" s="55"/>
      <c r="Q18" s="79" t="n">
        <v>1821864</v>
      </c>
      <c r="R18" s="55"/>
      <c r="S18" s="79" t="n">
        <v>1149923</v>
      </c>
      <c r="T18" s="55"/>
      <c r="U18" s="79" t="n">
        <f aca="false">SUM(E18:S18)</f>
        <v>325648490</v>
      </c>
      <c r="V18" s="55"/>
      <c r="W18" s="75" t="n">
        <f aca="false">(U18/$BS18)</f>
        <v>1354.13223277959</v>
      </c>
      <c r="X18" s="55"/>
      <c r="Y18" s="75" t="n">
        <f aca="false">IF($BO18,U18/$BO18*100,0)</f>
        <v>62.0881056401766</v>
      </c>
      <c r="Z18" s="55"/>
      <c r="AA18" s="79" t="n">
        <v>126249802</v>
      </c>
      <c r="AB18" s="55"/>
      <c r="AC18" s="75" t="n">
        <f aca="false">(AA18/$BS18)</f>
        <v>524.979944695095</v>
      </c>
      <c r="AD18" s="55"/>
      <c r="AE18" s="75" t="n">
        <f aca="false">IF($BO18,AA18/$BO18*100,0)</f>
        <v>24.0707735006767</v>
      </c>
      <c r="AF18" s="55"/>
      <c r="AG18" s="79" t="n">
        <v>3071317</v>
      </c>
      <c r="AH18" s="55"/>
      <c r="AI18" s="75" t="n">
        <f aca="false">(AG18/$BS18)</f>
        <v>12.7713454061584</v>
      </c>
      <c r="AJ18" s="55"/>
      <c r="AK18" s="75" t="n">
        <f aca="false">IF($BO18,AG18/$BO18*100,0)</f>
        <v>0.585576964752609</v>
      </c>
      <c r="AL18" s="55"/>
      <c r="AM18" s="79" t="n">
        <v>2324124</v>
      </c>
      <c r="AN18" s="55"/>
      <c r="AO18" s="75" t="n">
        <f aca="false">(AM18/$BS18)</f>
        <v>9.66432001995966</v>
      </c>
      <c r="AP18" s="55"/>
      <c r="AQ18" s="75" t="n">
        <f aca="false">IF($BO18,AM18/$BO18*100,0)</f>
        <v>0.443117228742162</v>
      </c>
      <c r="AR18" s="55"/>
      <c r="AS18" s="79" t="n">
        <v>56412660</v>
      </c>
      <c r="AT18" s="55"/>
      <c r="AU18" s="75" t="n">
        <f aca="false">(AS18/$BS18)</f>
        <v>234.57870553257</v>
      </c>
      <c r="AV18" s="55"/>
      <c r="AW18" s="75" t="n">
        <f aca="false">IF($BO18,AS18/$BO18*100,0)</f>
        <v>10.7556316122435</v>
      </c>
      <c r="AX18" s="55"/>
      <c r="AY18" s="79" t="n">
        <v>1955932</v>
      </c>
      <c r="AZ18" s="55"/>
      <c r="BA18" s="79" t="n">
        <v>908463</v>
      </c>
      <c r="BB18" s="55"/>
      <c r="BC18" s="79" t="n">
        <f aca="false">(AY18+BA18)</f>
        <v>2864395</v>
      </c>
      <c r="BD18" s="55"/>
      <c r="BE18" s="75" t="n">
        <f aca="false">(BC18/$BS18)</f>
        <v>11.9109092043163</v>
      </c>
      <c r="BF18" s="55"/>
      <c r="BG18" s="75" t="n">
        <f aca="false">IF($BO18,BC18/$BO18*100,0)</f>
        <v>0.54612523876648</v>
      </c>
      <c r="BH18" s="55"/>
      <c r="BI18" s="80" t="n">
        <v>7923375</v>
      </c>
      <c r="BJ18" s="55"/>
      <c r="BK18" s="75" t="n">
        <f aca="false">(BI18/$BS18)</f>
        <v>32.9474811318793</v>
      </c>
      <c r="BL18" s="55"/>
      <c r="BM18" s="75" t="n">
        <f aca="false">IF($BO18,BI18/$BO18*100,0)</f>
        <v>1.51066981464196</v>
      </c>
      <c r="BN18" s="55"/>
      <c r="BO18" s="79" t="n">
        <f aca="false">(U18+AA18+AG18+AM18+AS18+BC18+BI18)</f>
        <v>524494163</v>
      </c>
      <c r="BP18" s="78"/>
      <c r="BQ18" s="55" t="n">
        <v>5</v>
      </c>
      <c r="BR18" s="78"/>
      <c r="BS18" s="59" t="n">
        <v>240485</v>
      </c>
    </row>
    <row r="19" customFormat="false" ht="8.25" hidden="false" customHeight="true" outlineLevel="0" collapsed="false">
      <c r="A19" s="81"/>
      <c r="B19" s="70"/>
      <c r="C19" s="66"/>
      <c r="D19" s="78"/>
      <c r="E19" s="55"/>
      <c r="F19" s="55"/>
      <c r="G19" s="55"/>
      <c r="H19" s="55"/>
      <c r="I19" s="55"/>
      <c r="J19" s="55"/>
      <c r="K19" s="55"/>
      <c r="L19" s="55"/>
      <c r="M19" s="55"/>
      <c r="N19" s="55"/>
      <c r="O19" s="55"/>
      <c r="P19" s="55"/>
      <c r="Q19" s="55"/>
      <c r="R19" s="55"/>
      <c r="S19" s="55"/>
      <c r="T19" s="55"/>
      <c r="U19" s="55"/>
      <c r="V19" s="55"/>
      <c r="W19" s="82"/>
      <c r="X19" s="55"/>
      <c r="Y19" s="82"/>
      <c r="Z19" s="55"/>
      <c r="AA19" s="55"/>
      <c r="AB19" s="55"/>
      <c r="AC19" s="82"/>
      <c r="AD19" s="55"/>
      <c r="AE19" s="82"/>
      <c r="AF19" s="55"/>
      <c r="AG19" s="55"/>
      <c r="AH19" s="55"/>
      <c r="AI19" s="82"/>
      <c r="AJ19" s="55"/>
      <c r="AK19" s="82"/>
      <c r="AL19" s="55"/>
      <c r="AM19" s="55"/>
      <c r="AN19" s="55"/>
      <c r="AO19" s="82"/>
      <c r="AP19" s="55"/>
      <c r="AQ19" s="82"/>
      <c r="AR19" s="55"/>
      <c r="AS19" s="55"/>
      <c r="AT19" s="55"/>
      <c r="AU19" s="82"/>
      <c r="AV19" s="55"/>
      <c r="AW19" s="82"/>
      <c r="AX19" s="55"/>
      <c r="AY19" s="55"/>
      <c r="AZ19" s="55"/>
      <c r="BA19" s="55"/>
      <c r="BB19" s="55"/>
      <c r="BC19" s="55"/>
      <c r="BD19" s="55"/>
      <c r="BE19" s="82"/>
      <c r="BF19" s="55"/>
      <c r="BG19" s="82"/>
      <c r="BH19" s="55"/>
      <c r="BI19" s="55"/>
      <c r="BJ19" s="55"/>
      <c r="BK19" s="82"/>
      <c r="BL19" s="55"/>
      <c r="BM19" s="82"/>
      <c r="BN19" s="55"/>
      <c r="BO19" s="55"/>
      <c r="BP19" s="78"/>
      <c r="BQ19" s="83"/>
      <c r="BR19" s="78"/>
      <c r="BS19" s="54"/>
    </row>
    <row r="20" customFormat="false" ht="8.25" hidden="false" customHeight="true" outlineLevel="0" collapsed="false">
      <c r="A20" s="55" t="n">
        <v>6</v>
      </c>
      <c r="B20" s="70"/>
      <c r="C20" s="66" t="s">
        <v>101</v>
      </c>
      <c r="D20" s="78"/>
      <c r="E20" s="79" t="n">
        <v>19086813</v>
      </c>
      <c r="F20" s="76"/>
      <c r="G20" s="79" t="n">
        <v>470460</v>
      </c>
      <c r="H20" s="55"/>
      <c r="I20" s="79" t="n">
        <v>2787496</v>
      </c>
      <c r="J20" s="79"/>
      <c r="K20" s="79" t="n">
        <v>0</v>
      </c>
      <c r="L20" s="55"/>
      <c r="M20" s="79" t="n">
        <v>58619</v>
      </c>
      <c r="N20" s="55"/>
      <c r="O20" s="79" t="n">
        <v>0</v>
      </c>
      <c r="P20" s="55"/>
      <c r="Q20" s="79" t="n">
        <v>48719</v>
      </c>
      <c r="R20" s="55"/>
      <c r="S20" s="79" t="n">
        <v>111626</v>
      </c>
      <c r="T20" s="55"/>
      <c r="U20" s="79" t="n">
        <f aca="false">SUM(E20:S20)</f>
        <v>22563733</v>
      </c>
      <c r="V20" s="55"/>
      <c r="W20" s="75" t="n">
        <f aca="false">(U20/$BS20)</f>
        <v>1303.35795979667</v>
      </c>
      <c r="X20" s="55"/>
      <c r="Y20" s="75" t="n">
        <f aca="false">IF($BO20,U20/$BO20*100,0)</f>
        <v>46.410359727738</v>
      </c>
      <c r="Z20" s="55"/>
      <c r="AA20" s="79" t="n">
        <v>19930252</v>
      </c>
      <c r="AB20" s="55"/>
      <c r="AC20" s="75" t="n">
        <f aca="false">(AA20/$BS20)</f>
        <v>1151.23914048059</v>
      </c>
      <c r="AD20" s="55"/>
      <c r="AE20" s="75" t="n">
        <f aca="false">IF($BO20,AA20/$BO20*100,0)</f>
        <v>40.9936673503657</v>
      </c>
      <c r="AF20" s="55"/>
      <c r="AG20" s="80" t="n">
        <v>293247</v>
      </c>
      <c r="AH20" s="55"/>
      <c r="AI20" s="75" t="n">
        <f aca="false">(AG20/$BS20)</f>
        <v>16.9389440850277</v>
      </c>
      <c r="AJ20" s="55"/>
      <c r="AK20" s="75" t="n">
        <f aca="false">IF($BO20,AG20/$BO20*100,0)</f>
        <v>0.603166983011188</v>
      </c>
      <c r="AL20" s="55"/>
      <c r="AM20" s="80" t="n">
        <v>341560</v>
      </c>
      <c r="AN20" s="55"/>
      <c r="AO20" s="75" t="n">
        <f aca="false">(AM20/$BS20)</f>
        <v>19.7296672828096</v>
      </c>
      <c r="AP20" s="55"/>
      <c r="AQ20" s="75" t="n">
        <f aca="false">IF($BO20,AM20/$BO20*100,0)</f>
        <v>0.70253988861711</v>
      </c>
      <c r="AR20" s="55"/>
      <c r="AS20" s="80" t="n">
        <v>4396021</v>
      </c>
      <c r="AT20" s="55"/>
      <c r="AU20" s="75" t="n">
        <f aca="false">(AS20/$BS20)</f>
        <v>253.929124306839</v>
      </c>
      <c r="AV20" s="55"/>
      <c r="AW20" s="75" t="n">
        <f aca="false">IF($BO20,AS20/$BO20*100,0)</f>
        <v>9.04198414245952</v>
      </c>
      <c r="AX20" s="55"/>
      <c r="AY20" s="80" t="n">
        <v>60816</v>
      </c>
      <c r="AZ20" s="55"/>
      <c r="BA20" s="80" t="n">
        <v>256917</v>
      </c>
      <c r="BB20" s="55"/>
      <c r="BC20" s="79" t="n">
        <f aca="false">(AY20+BA20)</f>
        <v>317733</v>
      </c>
      <c r="BD20" s="55"/>
      <c r="BE20" s="75" t="n">
        <f aca="false">(BC20/$BS20)</f>
        <v>18.3533387245841</v>
      </c>
      <c r="BF20" s="55"/>
      <c r="BG20" s="75" t="n">
        <f aca="false">IF($BO20,BC20/$BO20*100,0)</f>
        <v>0.653531170013995</v>
      </c>
      <c r="BH20" s="55"/>
      <c r="BI20" s="80" t="n">
        <v>775334</v>
      </c>
      <c r="BJ20" s="55"/>
      <c r="BK20" s="75" t="n">
        <f aca="false">(BI20/$BS20)</f>
        <v>44.7859288354898</v>
      </c>
      <c r="BL20" s="55"/>
      <c r="BM20" s="75" t="n">
        <f aca="false">IF($BO20,BI20/$BO20*100,0)</f>
        <v>1.59475073779441</v>
      </c>
      <c r="BN20" s="55"/>
      <c r="BO20" s="79" t="n">
        <f aca="false">(U20+AA20+AG20+AM20+AS20+BC20+BI20)</f>
        <v>48617880</v>
      </c>
      <c r="BP20" s="78"/>
      <c r="BQ20" s="55" t="n">
        <v>6</v>
      </c>
      <c r="BR20" s="78"/>
      <c r="BS20" s="59" t="n">
        <v>17312</v>
      </c>
    </row>
    <row r="21" customFormat="false" ht="8.25" hidden="false" customHeight="true" outlineLevel="0" collapsed="false">
      <c r="A21" s="55" t="n">
        <v>7</v>
      </c>
      <c r="B21" s="70"/>
      <c r="C21" s="66" t="s">
        <v>102</v>
      </c>
      <c r="D21" s="78"/>
      <c r="E21" s="79" t="n">
        <v>2187311</v>
      </c>
      <c r="F21" s="76"/>
      <c r="G21" s="79" t="n">
        <v>2098051</v>
      </c>
      <c r="H21" s="55"/>
      <c r="I21" s="79" t="n">
        <v>1049449</v>
      </c>
      <c r="J21" s="79"/>
      <c r="K21" s="79" t="n">
        <v>7803</v>
      </c>
      <c r="L21" s="55"/>
      <c r="M21" s="79" t="n">
        <v>2902480</v>
      </c>
      <c r="N21" s="55"/>
      <c r="O21" s="79" t="n">
        <v>0</v>
      </c>
      <c r="P21" s="55"/>
      <c r="Q21" s="79" t="n">
        <v>58669</v>
      </c>
      <c r="R21" s="55"/>
      <c r="S21" s="79" t="n">
        <v>49817</v>
      </c>
      <c r="T21" s="55"/>
      <c r="U21" s="79" t="n">
        <f aca="false">SUM(E21:S21)</f>
        <v>8353580</v>
      </c>
      <c r="V21" s="55"/>
      <c r="W21" s="75" t="n">
        <f aca="false">(U21/$BS21)</f>
        <v>1400.43252305113</v>
      </c>
      <c r="X21" s="55"/>
      <c r="Y21" s="75" t="n">
        <f aca="false">IF($BO21,U21/$BO21*100,0)</f>
        <v>53.8621260128913</v>
      </c>
      <c r="Z21" s="55"/>
      <c r="AA21" s="79" t="n">
        <v>3789785</v>
      </c>
      <c r="AB21" s="55"/>
      <c r="AC21" s="75" t="n">
        <f aca="false">(AA21/$BS21)</f>
        <v>635.336965632858</v>
      </c>
      <c r="AD21" s="55"/>
      <c r="AE21" s="75" t="n">
        <f aca="false">IF($BO21,AA21/$BO21*100,0)</f>
        <v>24.4357362031327</v>
      </c>
      <c r="AF21" s="55"/>
      <c r="AG21" s="80" t="n">
        <v>7849</v>
      </c>
      <c r="AH21" s="55"/>
      <c r="AI21" s="75" t="n">
        <f aca="false">(AG21/$BS21)</f>
        <v>1.31584241408215</v>
      </c>
      <c r="AJ21" s="55"/>
      <c r="AK21" s="75" t="n">
        <f aca="false">IF($BO21,AG21/$BO21*100,0)</f>
        <v>0.0506087003506501</v>
      </c>
      <c r="AL21" s="55"/>
      <c r="AM21" s="80" t="n">
        <v>4709</v>
      </c>
      <c r="AN21" s="55"/>
      <c r="AO21" s="75" t="n">
        <f aca="false">(AM21/$BS21)</f>
        <v>0.789438390611903</v>
      </c>
      <c r="AP21" s="55"/>
      <c r="AQ21" s="75" t="n">
        <f aca="false">IF($BO21,AM21/$BO21*100,0)</f>
        <v>0.0303626410945613</v>
      </c>
      <c r="AR21" s="55"/>
      <c r="AS21" s="80" t="n">
        <v>2890761</v>
      </c>
      <c r="AT21" s="55"/>
      <c r="AU21" s="75" t="n">
        <f aca="false">(AS21/$BS21)</f>
        <v>484.620452640402</v>
      </c>
      <c r="AV21" s="55"/>
      <c r="AW21" s="75" t="n">
        <f aca="false">IF($BO21,AS21/$BO21*100,0)</f>
        <v>18.6390186309524</v>
      </c>
      <c r="AX21" s="55"/>
      <c r="AY21" s="80" t="n">
        <v>70703</v>
      </c>
      <c r="AZ21" s="55"/>
      <c r="BA21" s="80" t="n">
        <v>17775</v>
      </c>
      <c r="BB21" s="55"/>
      <c r="BC21" s="79" t="n">
        <f aca="false">(AY21+BA21)</f>
        <v>88478</v>
      </c>
      <c r="BD21" s="55"/>
      <c r="BE21" s="75" t="n">
        <f aca="false">(BC21/$BS21)</f>
        <v>14.8328583403185</v>
      </c>
      <c r="BF21" s="55"/>
      <c r="BG21" s="75" t="n">
        <f aca="false">IF($BO21,BC21/$BO21*100,0)</f>
        <v>0.570487525751665</v>
      </c>
      <c r="BH21" s="55"/>
      <c r="BI21" s="80" t="n">
        <v>374029</v>
      </c>
      <c r="BJ21" s="55"/>
      <c r="BK21" s="75" t="n">
        <f aca="false">(BI21/$BS21)</f>
        <v>62.7039396479464</v>
      </c>
      <c r="BL21" s="55"/>
      <c r="BM21" s="75" t="n">
        <f aca="false">IF($BO21,BI21/$BO21*100,0)</f>
        <v>2.41166028582664</v>
      </c>
      <c r="BN21" s="55"/>
      <c r="BO21" s="79" t="n">
        <f aca="false">(U21+AA21+AG21+AM21+AS21+BC21+BI21)</f>
        <v>15509191</v>
      </c>
      <c r="BP21" s="78"/>
      <c r="BQ21" s="55" t="n">
        <v>7</v>
      </c>
      <c r="BR21" s="78"/>
      <c r="BS21" s="59" t="n">
        <v>5965</v>
      </c>
    </row>
    <row r="22" customFormat="false" ht="8.25" hidden="false" customHeight="true" outlineLevel="0" collapsed="false">
      <c r="A22" s="55" t="n">
        <v>8</v>
      </c>
      <c r="B22" s="70"/>
      <c r="C22" s="66" t="s">
        <v>103</v>
      </c>
      <c r="D22" s="78"/>
      <c r="E22" s="79" t="n">
        <v>16217705</v>
      </c>
      <c r="F22" s="76"/>
      <c r="G22" s="79" t="n">
        <v>370393</v>
      </c>
      <c r="H22" s="55"/>
      <c r="I22" s="79" t="n">
        <v>6034428</v>
      </c>
      <c r="J22" s="79"/>
      <c r="K22" s="79" t="n">
        <v>27908</v>
      </c>
      <c r="L22" s="55"/>
      <c r="M22" s="79" t="n">
        <v>1404769</v>
      </c>
      <c r="N22" s="55"/>
      <c r="O22" s="79" t="n">
        <v>0</v>
      </c>
      <c r="P22" s="55"/>
      <c r="Q22" s="79" t="n">
        <v>424456</v>
      </c>
      <c r="R22" s="55"/>
      <c r="S22" s="79" t="n">
        <v>230733</v>
      </c>
      <c r="T22" s="55"/>
      <c r="U22" s="79" t="n">
        <f aca="false">SUM(E22:S22)</f>
        <v>24710392</v>
      </c>
      <c r="V22" s="55"/>
      <c r="W22" s="75" t="n">
        <f aca="false">(U22/$BS22)</f>
        <v>588.805299401911</v>
      </c>
      <c r="X22" s="55"/>
      <c r="Y22" s="75" t="n">
        <f aca="false">IF($BO22,U22/$BO22*100,0)</f>
        <v>35.9205554581683</v>
      </c>
      <c r="Z22" s="55"/>
      <c r="AA22" s="79" t="n">
        <v>25692230</v>
      </c>
      <c r="AB22" s="55"/>
      <c r="AC22" s="75" t="n">
        <f aca="false">(AA22/$BS22)</f>
        <v>612.20077680082</v>
      </c>
      <c r="AD22" s="55"/>
      <c r="AE22" s="75" t="n">
        <f aca="false">IF($BO22,AA22/$BO22*100,0)</f>
        <v>37.347815953669</v>
      </c>
      <c r="AF22" s="55"/>
      <c r="AG22" s="80" t="n">
        <v>252913</v>
      </c>
      <c r="AH22" s="55"/>
      <c r="AI22" s="75" t="n">
        <f aca="false">(AG22/$BS22)</f>
        <v>6.02647318130912</v>
      </c>
      <c r="AJ22" s="55"/>
      <c r="AK22" s="75" t="n">
        <f aca="false">IF($BO22,AG22/$BO22*100,0)</f>
        <v>0.367649992869062</v>
      </c>
      <c r="AL22" s="55"/>
      <c r="AM22" s="80" t="n">
        <v>362431</v>
      </c>
      <c r="AN22" s="55"/>
      <c r="AO22" s="75" t="n">
        <f aca="false">(AM22/$BS22)</f>
        <v>8.63609502704506</v>
      </c>
      <c r="AP22" s="55"/>
      <c r="AQ22" s="75" t="n">
        <f aca="false">IF($BO22,AM22/$BO22*100,0)</f>
        <v>0.52685213715992</v>
      </c>
      <c r="AR22" s="55"/>
      <c r="AS22" s="80" t="n">
        <v>12231812</v>
      </c>
      <c r="AT22" s="55"/>
      <c r="AU22" s="75" t="n">
        <f aca="false">(AS22/$BS22)</f>
        <v>291.462625396145</v>
      </c>
      <c r="AV22" s="55"/>
      <c r="AW22" s="75" t="n">
        <f aca="false">IF($BO22,AS22/$BO22*100,0)</f>
        <v>17.7809191088465</v>
      </c>
      <c r="AX22" s="55"/>
      <c r="AY22" s="80" t="n">
        <v>1098502</v>
      </c>
      <c r="AZ22" s="55"/>
      <c r="BA22" s="80" t="n">
        <v>628790</v>
      </c>
      <c r="BB22" s="55"/>
      <c r="BC22" s="79" t="n">
        <f aca="false">(AY22+BA22)</f>
        <v>1727292</v>
      </c>
      <c r="BD22" s="55"/>
      <c r="BE22" s="75" t="n">
        <f aca="false">(BC22/$BS22)</f>
        <v>41.1583386946887</v>
      </c>
      <c r="BF22" s="55"/>
      <c r="BG22" s="75" t="n">
        <f aca="false">IF($BO22,BC22/$BO22*100,0)</f>
        <v>2.51089857572678</v>
      </c>
      <c r="BH22" s="55"/>
      <c r="BI22" s="80" t="n">
        <v>3814717</v>
      </c>
      <c r="BJ22" s="55"/>
      <c r="BK22" s="75" t="n">
        <f aca="false">(BI22/$BS22)</f>
        <v>90.898015107108</v>
      </c>
      <c r="BL22" s="55"/>
      <c r="BM22" s="75" t="n">
        <f aca="false">IF($BO22,BI22/$BO22*100,0)</f>
        <v>5.54530877356043</v>
      </c>
      <c r="BN22" s="55"/>
      <c r="BO22" s="79" t="n">
        <f aca="false">(U22+AA22+AG22+AM22+AS22+BC22+BI22)</f>
        <v>68791787</v>
      </c>
      <c r="BP22" s="78"/>
      <c r="BQ22" s="55" t="n">
        <v>8</v>
      </c>
      <c r="BR22" s="78"/>
      <c r="BS22" s="59" t="n">
        <v>41967</v>
      </c>
    </row>
    <row r="23" customFormat="false" ht="8.25" hidden="false" customHeight="true" outlineLevel="0" collapsed="false">
      <c r="A23" s="55" t="n">
        <v>9</v>
      </c>
      <c r="B23" s="70"/>
      <c r="C23" s="66" t="s">
        <v>104</v>
      </c>
      <c r="D23" s="78"/>
      <c r="E23" s="79" t="n">
        <v>3095897</v>
      </c>
      <c r="F23" s="76"/>
      <c r="G23" s="79" t="n">
        <v>390904</v>
      </c>
      <c r="H23" s="55"/>
      <c r="I23" s="79" t="n">
        <v>988456</v>
      </c>
      <c r="J23" s="79"/>
      <c r="K23" s="79" t="n">
        <v>0</v>
      </c>
      <c r="L23" s="55"/>
      <c r="M23" s="79" t="n">
        <v>398262</v>
      </c>
      <c r="N23" s="55"/>
      <c r="O23" s="79" t="n">
        <v>0</v>
      </c>
      <c r="P23" s="55"/>
      <c r="Q23" s="79" t="n">
        <v>37119</v>
      </c>
      <c r="R23" s="55"/>
      <c r="S23" s="79" t="n">
        <v>23547</v>
      </c>
      <c r="T23" s="55"/>
      <c r="U23" s="79" t="n">
        <f aca="false">SUM(E23:S23)</f>
        <v>4934185</v>
      </c>
      <c r="V23" s="55"/>
      <c r="W23" s="75" t="n">
        <f aca="false">(U23/$BS23)</f>
        <v>824.70081898713</v>
      </c>
      <c r="X23" s="55"/>
      <c r="Y23" s="75" t="n">
        <f aca="false">IF($BO23,U23/$BO23*100,0)</f>
        <v>32.9552284541899</v>
      </c>
      <c r="Z23" s="55"/>
      <c r="AA23" s="79" t="n">
        <v>7162875</v>
      </c>
      <c r="AB23" s="55"/>
      <c r="AC23" s="75" t="n">
        <f aca="false">(AA23/$BS23)</f>
        <v>1197.20457964232</v>
      </c>
      <c r="AD23" s="55"/>
      <c r="AE23" s="75" t="n">
        <f aca="false">IF($BO23,AA23/$BO23*100,0)</f>
        <v>47.8405617166372</v>
      </c>
      <c r="AF23" s="55"/>
      <c r="AG23" s="80" t="n">
        <v>43297</v>
      </c>
      <c r="AH23" s="55"/>
      <c r="AI23" s="75" t="n">
        <f aca="false">(AG23/$BS23)</f>
        <v>7.23667056660538</v>
      </c>
      <c r="AJ23" s="55"/>
      <c r="AK23" s="75" t="n">
        <f aca="false">IF($BO23,AG23/$BO23*100,0)</f>
        <v>0.289178968032423</v>
      </c>
      <c r="AL23" s="55"/>
      <c r="AM23" s="80" t="n">
        <v>722475</v>
      </c>
      <c r="AN23" s="55"/>
      <c r="AO23" s="75" t="n">
        <f aca="false">(AM23/$BS23)</f>
        <v>120.754638141401</v>
      </c>
      <c r="AP23" s="55"/>
      <c r="AQ23" s="75" t="n">
        <f aca="false">IF($BO23,AM23/$BO23*100,0)</f>
        <v>4.82538224193881</v>
      </c>
      <c r="AR23" s="55"/>
      <c r="AS23" s="80" t="n">
        <v>1480557</v>
      </c>
      <c r="AT23" s="55"/>
      <c r="AU23" s="75" t="n">
        <f aca="false">(AS23/$BS23)</f>
        <v>247.460638475681</v>
      </c>
      <c r="AV23" s="55"/>
      <c r="AW23" s="75" t="n">
        <f aca="false">IF($BO23,AS23/$BO23*100,0)</f>
        <v>9.88858224295401</v>
      </c>
      <c r="AX23" s="55"/>
      <c r="AY23" s="80" t="n">
        <v>100272</v>
      </c>
      <c r="AZ23" s="55"/>
      <c r="BA23" s="80" t="n">
        <v>209263</v>
      </c>
      <c r="BB23" s="55"/>
      <c r="BC23" s="79" t="n">
        <f aca="false">(AY23+BA23)</f>
        <v>309535</v>
      </c>
      <c r="BD23" s="55"/>
      <c r="BE23" s="75" t="n">
        <f aca="false">(BC23/$BS23)</f>
        <v>51.7357512953368</v>
      </c>
      <c r="BF23" s="55"/>
      <c r="BG23" s="75" t="n">
        <f aca="false">IF($BO23,BC23/$BO23*100,0)</f>
        <v>2.06737214749096</v>
      </c>
      <c r="BH23" s="55"/>
      <c r="BI23" s="80" t="n">
        <v>319465</v>
      </c>
      <c r="BJ23" s="55"/>
      <c r="BK23" s="75" t="n">
        <f aca="false">(BI23/$BS23)</f>
        <v>53.3954537857262</v>
      </c>
      <c r="BL23" s="55"/>
      <c r="BM23" s="75" t="n">
        <f aca="false">IF($BO23,BI23/$BO23*100,0)</f>
        <v>2.13369422875668</v>
      </c>
      <c r="BN23" s="55"/>
      <c r="BO23" s="79" t="n">
        <f aca="false">(U23+AA23+AG23+AM23+AS23+BC23+BI23)</f>
        <v>14972389</v>
      </c>
      <c r="BP23" s="78"/>
      <c r="BQ23" s="55" t="n">
        <v>9</v>
      </c>
      <c r="BR23" s="78"/>
      <c r="BS23" s="59" t="n">
        <v>5983</v>
      </c>
    </row>
    <row r="24" customFormat="false" ht="8.25" hidden="false" customHeight="true" outlineLevel="0" collapsed="false">
      <c r="A24" s="55" t="n">
        <v>10</v>
      </c>
      <c r="B24" s="70"/>
      <c r="C24" s="66" t="s">
        <v>105</v>
      </c>
      <c r="D24" s="78"/>
      <c r="E24" s="79" t="n">
        <v>64907800</v>
      </c>
      <c r="F24" s="76"/>
      <c r="G24" s="79" t="n">
        <v>1386774</v>
      </c>
      <c r="H24" s="55"/>
      <c r="I24" s="79" t="n">
        <v>8345871</v>
      </c>
      <c r="J24" s="79"/>
      <c r="K24" s="79" t="n">
        <v>0</v>
      </c>
      <c r="L24" s="55"/>
      <c r="M24" s="79" t="n">
        <v>0</v>
      </c>
      <c r="N24" s="55"/>
      <c r="O24" s="79" t="n">
        <v>0</v>
      </c>
      <c r="P24" s="55"/>
      <c r="Q24" s="79" t="n">
        <v>325995</v>
      </c>
      <c r="R24" s="55"/>
      <c r="S24" s="79" t="n">
        <v>171880</v>
      </c>
      <c r="T24" s="55"/>
      <c r="U24" s="79" t="n">
        <f aca="false">SUM(E24:S24)</f>
        <v>75138320</v>
      </c>
      <c r="V24" s="55"/>
      <c r="W24" s="75" t="n">
        <f aca="false">(U24/$BS24)</f>
        <v>3230.78299006751</v>
      </c>
      <c r="X24" s="55"/>
      <c r="Y24" s="75" t="n">
        <f aca="false">IF($BO24,U24/$BO24*100,0)</f>
        <v>63.2735184796278</v>
      </c>
      <c r="Z24" s="55"/>
      <c r="AA24" s="79" t="n">
        <v>32364954</v>
      </c>
      <c r="AB24" s="55"/>
      <c r="AC24" s="75" t="n">
        <f aca="false">(AA24/$BS24)</f>
        <v>1391.62204927549</v>
      </c>
      <c r="AD24" s="55"/>
      <c r="AE24" s="75" t="n">
        <f aca="false">IF($BO24,AA24/$BO24*100,0)</f>
        <v>27.254329282466</v>
      </c>
      <c r="AF24" s="55"/>
      <c r="AG24" s="80" t="n">
        <v>1427232</v>
      </c>
      <c r="AH24" s="55"/>
      <c r="AI24" s="75" t="n">
        <f aca="false">(AG24/$BS24)</f>
        <v>61.3678462398418</v>
      </c>
      <c r="AJ24" s="55"/>
      <c r="AK24" s="75" t="n">
        <f aca="false">IF($BO24,AG24/$BO24*100,0)</f>
        <v>1.20186331457392</v>
      </c>
      <c r="AL24" s="55"/>
      <c r="AM24" s="80" t="n">
        <v>1344266</v>
      </c>
      <c r="AN24" s="55"/>
      <c r="AO24" s="75" t="n">
        <f aca="false">(AM24/$BS24)</f>
        <v>57.8004901750011</v>
      </c>
      <c r="AP24" s="55"/>
      <c r="AQ24" s="75" t="n">
        <f aca="false">IF($BO24,AM24/$BO24*100,0)</f>
        <v>1.13199815477023</v>
      </c>
      <c r="AR24" s="55"/>
      <c r="AS24" s="80" t="n">
        <v>3642836</v>
      </c>
      <c r="AT24" s="55"/>
      <c r="AU24" s="75" t="n">
        <f aca="false">(AS24/$BS24)</f>
        <v>156.633959668057</v>
      </c>
      <c r="AV24" s="55"/>
      <c r="AW24" s="75" t="n">
        <f aca="false">IF($BO24,AS24/$BO24*100,0)</f>
        <v>3.06760985558705</v>
      </c>
      <c r="AX24" s="55"/>
      <c r="AY24" s="80" t="n">
        <v>128714</v>
      </c>
      <c r="AZ24" s="55"/>
      <c r="BA24" s="80" t="n">
        <v>3298480</v>
      </c>
      <c r="BB24" s="55"/>
      <c r="BC24" s="79" t="n">
        <f aca="false">(AY24+BA24)</f>
        <v>3427194</v>
      </c>
      <c r="BD24" s="55"/>
      <c r="BE24" s="75" t="n">
        <f aca="false">(BC24/$BS24)</f>
        <v>147.361826546846</v>
      </c>
      <c r="BF24" s="55"/>
      <c r="BG24" s="75" t="n">
        <f aca="false">IF($BO24,BC24/$BO24*100,0)</f>
        <v>2.88601904983063</v>
      </c>
      <c r="BH24" s="55"/>
      <c r="BI24" s="80" t="n">
        <v>1406805</v>
      </c>
      <c r="BJ24" s="55"/>
      <c r="BK24" s="75" t="n">
        <f aca="false">(BI24/$BS24)</f>
        <v>60.4895300339683</v>
      </c>
      <c r="BL24" s="55"/>
      <c r="BM24" s="75" t="n">
        <f aca="false">IF($BO24,BI24/$BO24*100,0)</f>
        <v>1.1846618631443</v>
      </c>
      <c r="BN24" s="55"/>
      <c r="BO24" s="79" t="n">
        <f aca="false">(U24+AA24+AG24+AM24+AS24+BC24+BI24)</f>
        <v>118751607</v>
      </c>
      <c r="BP24" s="78"/>
      <c r="BQ24" s="55" t="n">
        <v>10</v>
      </c>
      <c r="BR24" s="78"/>
      <c r="BS24" s="59" t="n">
        <v>23257</v>
      </c>
    </row>
    <row r="25" customFormat="false" ht="8.25" hidden="false" customHeight="true" outlineLevel="0" collapsed="false">
      <c r="A25" s="81"/>
      <c r="B25" s="70"/>
      <c r="C25" s="66"/>
      <c r="D25" s="78"/>
      <c r="E25" s="55"/>
      <c r="F25" s="55"/>
      <c r="G25" s="55"/>
      <c r="H25" s="55"/>
      <c r="I25" s="55"/>
      <c r="J25" s="55"/>
      <c r="K25" s="55"/>
      <c r="L25" s="55"/>
      <c r="M25" s="55"/>
      <c r="N25" s="55"/>
      <c r="O25" s="55"/>
      <c r="P25" s="55"/>
      <c r="Q25" s="55"/>
      <c r="R25" s="55"/>
      <c r="S25" s="55"/>
      <c r="T25" s="55"/>
      <c r="U25" s="55"/>
      <c r="V25" s="55"/>
      <c r="W25" s="82"/>
      <c r="X25" s="55"/>
      <c r="Y25" s="82"/>
      <c r="Z25" s="55"/>
      <c r="AA25" s="55"/>
      <c r="AB25" s="55"/>
      <c r="AC25" s="82"/>
      <c r="AD25" s="55"/>
      <c r="AE25" s="82"/>
      <c r="AF25" s="55"/>
      <c r="AG25" s="55"/>
      <c r="AH25" s="55"/>
      <c r="AI25" s="82"/>
      <c r="AJ25" s="55"/>
      <c r="AK25" s="82"/>
      <c r="AL25" s="55"/>
      <c r="AM25" s="55"/>
      <c r="AN25" s="55"/>
      <c r="AO25" s="82"/>
      <c r="AP25" s="55"/>
      <c r="AQ25" s="82"/>
      <c r="AR25" s="55"/>
      <c r="AS25" s="55"/>
      <c r="AT25" s="55"/>
      <c r="AU25" s="82"/>
      <c r="AV25" s="55"/>
      <c r="AW25" s="82"/>
      <c r="AX25" s="55"/>
      <c r="AY25" s="55"/>
      <c r="AZ25" s="55"/>
      <c r="BA25" s="55"/>
      <c r="BB25" s="55"/>
      <c r="BC25" s="55"/>
      <c r="BD25" s="55"/>
      <c r="BE25" s="82"/>
      <c r="BF25" s="55"/>
      <c r="BG25" s="82"/>
      <c r="BH25" s="55"/>
      <c r="BI25" s="55"/>
      <c r="BJ25" s="55"/>
      <c r="BK25" s="82"/>
      <c r="BL25" s="55"/>
      <c r="BM25" s="82"/>
      <c r="BN25" s="55"/>
      <c r="BO25" s="55"/>
      <c r="BP25" s="78"/>
      <c r="BQ25" s="83"/>
      <c r="BR25" s="78"/>
      <c r="BS25" s="54"/>
    </row>
    <row r="26" customFormat="false" ht="8.25" hidden="false" customHeight="true" outlineLevel="0" collapsed="false">
      <c r="A26" s="55" t="n">
        <v>11</v>
      </c>
      <c r="B26" s="70"/>
      <c r="C26" s="66" t="s">
        <v>106</v>
      </c>
      <c r="D26" s="78"/>
      <c r="E26" s="79" t="n">
        <v>50595806</v>
      </c>
      <c r="F26" s="76"/>
      <c r="G26" s="79" t="n">
        <v>310596</v>
      </c>
      <c r="H26" s="55"/>
      <c r="I26" s="79" t="n">
        <v>5373626</v>
      </c>
      <c r="J26" s="79"/>
      <c r="K26" s="79" t="n">
        <v>0</v>
      </c>
      <c r="L26" s="55"/>
      <c r="M26" s="79" t="n">
        <v>0</v>
      </c>
      <c r="N26" s="55"/>
      <c r="O26" s="79" t="n">
        <v>0</v>
      </c>
      <c r="P26" s="55"/>
      <c r="Q26" s="79" t="n">
        <v>171567</v>
      </c>
      <c r="R26" s="55"/>
      <c r="S26" s="79" t="n">
        <v>46247</v>
      </c>
      <c r="T26" s="55"/>
      <c r="U26" s="79" t="n">
        <f aca="false">SUM(E26:S26)</f>
        <v>56497842</v>
      </c>
      <c r="V26" s="55"/>
      <c r="W26" s="75" t="n">
        <f aca="false">(U26/$BS26)</f>
        <v>4000.41365149048</v>
      </c>
      <c r="X26" s="55"/>
      <c r="Y26" s="75" t="n">
        <f aca="false">IF($BO26,U26/$BO26*100,0)</f>
        <v>69.0434783756365</v>
      </c>
      <c r="Z26" s="55"/>
      <c r="AA26" s="79" t="n">
        <v>15330076</v>
      </c>
      <c r="AB26" s="55"/>
      <c r="AC26" s="75" t="n">
        <f aca="false">(AA26/$BS26)</f>
        <v>1085.46880974297</v>
      </c>
      <c r="AD26" s="55"/>
      <c r="AE26" s="75" t="n">
        <f aca="false">IF($BO26,AA26/$BO26*100,0)</f>
        <v>18.7341982159755</v>
      </c>
      <c r="AF26" s="55"/>
      <c r="AG26" s="80" t="n">
        <v>1036162</v>
      </c>
      <c r="AH26" s="55"/>
      <c r="AI26" s="75" t="n">
        <f aca="false">(AG26/$BS26)</f>
        <v>73.3669900162855</v>
      </c>
      <c r="AJ26" s="55"/>
      <c r="AK26" s="75" t="n">
        <f aca="false">IF($BO26,AG26/$BO26*100,0)</f>
        <v>1.26624710091858</v>
      </c>
      <c r="AL26" s="55"/>
      <c r="AM26" s="80" t="n">
        <v>499273</v>
      </c>
      <c r="AN26" s="55"/>
      <c r="AO26" s="75" t="n">
        <f aca="false">(AM26/$BS26)</f>
        <v>35.3517666218226</v>
      </c>
      <c r="AP26" s="55"/>
      <c r="AQ26" s="75" t="n">
        <f aca="false">IF($BO26,AM26/$BO26*100,0)</f>
        <v>0.610139137332699</v>
      </c>
      <c r="AR26" s="55"/>
      <c r="AS26" s="80" t="n">
        <v>7652848</v>
      </c>
      <c r="AT26" s="55"/>
      <c r="AU26" s="75" t="n">
        <f aca="false">(AS26/$BS26)</f>
        <v>541.871273808681</v>
      </c>
      <c r="AV26" s="55"/>
      <c r="AW26" s="75" t="n">
        <f aca="false">IF($BO26,AS26/$BO26*100,0)</f>
        <v>9.35220225579648</v>
      </c>
      <c r="AX26" s="55"/>
      <c r="AY26" s="80" t="n">
        <v>123083</v>
      </c>
      <c r="AZ26" s="55"/>
      <c r="BA26" s="80" t="n">
        <v>308403</v>
      </c>
      <c r="BB26" s="55"/>
      <c r="BC26" s="79" t="n">
        <f aca="false">(AY26+BA26)</f>
        <v>431486</v>
      </c>
      <c r="BD26" s="55"/>
      <c r="BE26" s="75" t="n">
        <f aca="false">(BC26/$BS26)</f>
        <v>30.5520073638745</v>
      </c>
      <c r="BF26" s="55"/>
      <c r="BG26" s="75" t="n">
        <f aca="false">IF($BO26,BC26/$BO26*100,0)</f>
        <v>0.527299685364795</v>
      </c>
      <c r="BH26" s="55"/>
      <c r="BI26" s="80" t="n">
        <v>381681</v>
      </c>
      <c r="BJ26" s="55"/>
      <c r="BK26" s="75" t="n">
        <f aca="false">(BI26/$BS26)</f>
        <v>27.0254903349147</v>
      </c>
      <c r="BL26" s="55"/>
      <c r="BM26" s="75" t="n">
        <f aca="false">IF($BO26,BI26/$BO26*100,0)</f>
        <v>0.466435228975494</v>
      </c>
      <c r="BN26" s="55"/>
      <c r="BO26" s="79" t="n">
        <f aca="false">(U26+AA26+AG26+AM26+AS26+BC26+BI26)</f>
        <v>81829368</v>
      </c>
      <c r="BP26" s="78"/>
      <c r="BQ26" s="55" t="n">
        <v>11</v>
      </c>
      <c r="BR26" s="78"/>
      <c r="BS26" s="59" t="n">
        <v>14123</v>
      </c>
    </row>
    <row r="27" customFormat="false" ht="8.25" hidden="false" customHeight="true" outlineLevel="0" collapsed="false">
      <c r="A27" s="55" t="n">
        <v>12</v>
      </c>
      <c r="B27" s="70"/>
      <c r="C27" s="66" t="s">
        <v>107</v>
      </c>
      <c r="D27" s="78"/>
      <c r="E27" s="79" t="n">
        <v>5414431</v>
      </c>
      <c r="F27" s="76"/>
      <c r="G27" s="79" t="n">
        <v>68614</v>
      </c>
      <c r="H27" s="55"/>
      <c r="I27" s="79" t="n">
        <v>1629725</v>
      </c>
      <c r="J27" s="79"/>
      <c r="K27" s="79" t="n">
        <v>0</v>
      </c>
      <c r="L27" s="55"/>
      <c r="M27" s="79" t="n">
        <v>20114</v>
      </c>
      <c r="N27" s="55"/>
      <c r="O27" s="79" t="n">
        <v>0</v>
      </c>
      <c r="P27" s="55"/>
      <c r="Q27" s="79" t="n">
        <v>99305</v>
      </c>
      <c r="R27" s="55"/>
      <c r="S27" s="79" t="n">
        <v>47039</v>
      </c>
      <c r="T27" s="55"/>
      <c r="U27" s="79" t="n">
        <f aca="false">SUM(E27:S27)</f>
        <v>7279228</v>
      </c>
      <c r="V27" s="55"/>
      <c r="W27" s="75" t="n">
        <f aca="false">(U27/$BS27)</f>
        <v>846.71722693963</v>
      </c>
      <c r="X27" s="55"/>
      <c r="Y27" s="75" t="n">
        <f aca="false">IF($BO27,U27/$BO27*100,0)</f>
        <v>35.6119296961608</v>
      </c>
      <c r="Z27" s="55"/>
      <c r="AA27" s="79" t="n">
        <v>5577423</v>
      </c>
      <c r="AB27" s="55"/>
      <c r="AC27" s="75" t="n">
        <f aca="false">(AA27/$BS27)</f>
        <v>648.763871117832</v>
      </c>
      <c r="AD27" s="55"/>
      <c r="AE27" s="75" t="n">
        <f aca="false">IF($BO27,AA27/$BO27*100,0)</f>
        <v>27.2862446074983</v>
      </c>
      <c r="AF27" s="55"/>
      <c r="AG27" s="79" t="n">
        <v>532781</v>
      </c>
      <c r="AH27" s="55"/>
      <c r="AI27" s="75" t="n">
        <f aca="false">(AG27/$BS27)</f>
        <v>61.9728975223915</v>
      </c>
      <c r="AJ27" s="55"/>
      <c r="AK27" s="75" t="n">
        <f aca="false">IF($BO27,AG27/$BO27*100,0)</f>
        <v>2.60650710699682</v>
      </c>
      <c r="AL27" s="55"/>
      <c r="AM27" s="79" t="n">
        <v>34508</v>
      </c>
      <c r="AN27" s="55"/>
      <c r="AO27" s="75" t="n">
        <f aca="false">(AM27/$BS27)</f>
        <v>4.01395835756659</v>
      </c>
      <c r="AP27" s="55"/>
      <c r="AQ27" s="75" t="n">
        <f aca="false">IF($BO27,AM27/$BO27*100,0)</f>
        <v>0.168822362749885</v>
      </c>
      <c r="AR27" s="55"/>
      <c r="AS27" s="79" t="n">
        <v>4507802</v>
      </c>
      <c r="AT27" s="55"/>
      <c r="AU27" s="75" t="n">
        <f aca="false">(AS27/$BS27)</f>
        <v>524.345934628359</v>
      </c>
      <c r="AV27" s="55"/>
      <c r="AW27" s="75" t="n">
        <f aca="false">IF($BO27,AS27/$BO27*100,0)</f>
        <v>22.0533726802091</v>
      </c>
      <c r="AX27" s="55"/>
      <c r="AY27" s="79" t="n">
        <v>3748</v>
      </c>
      <c r="AZ27" s="55"/>
      <c r="BA27" s="79" t="n">
        <v>389771</v>
      </c>
      <c r="BB27" s="55"/>
      <c r="BC27" s="79" t="n">
        <f aca="false">(AY27+BA27)</f>
        <v>393519</v>
      </c>
      <c r="BD27" s="55"/>
      <c r="BE27" s="75" t="n">
        <f aca="false">(BC27/$BS27)</f>
        <v>45.7739909270676</v>
      </c>
      <c r="BF27" s="55"/>
      <c r="BG27" s="75" t="n">
        <f aca="false">IF($BO27,BC27/$BO27*100,0)</f>
        <v>1.92520016711985</v>
      </c>
      <c r="BH27" s="55"/>
      <c r="BI27" s="79" t="n">
        <v>2115159</v>
      </c>
      <c r="BJ27" s="55"/>
      <c r="BK27" s="75" t="n">
        <f aca="false">(BI27/$BS27)</f>
        <v>246.034546934977</v>
      </c>
      <c r="BL27" s="55"/>
      <c r="BM27" s="75" t="n">
        <f aca="false">IF($BO27,BI27/$BO27*100,0)</f>
        <v>10.3479233792652</v>
      </c>
      <c r="BN27" s="55"/>
      <c r="BO27" s="79" t="n">
        <f aca="false">(U27+AA27+AG27+AM27+AS27+BC27+BI27)</f>
        <v>20440420</v>
      </c>
      <c r="BP27" s="78"/>
      <c r="BQ27" s="55" t="n">
        <v>12</v>
      </c>
      <c r="BR27" s="78"/>
      <c r="BS27" s="59" t="n">
        <v>8597</v>
      </c>
    </row>
    <row r="28" customFormat="false" ht="8.25" hidden="false" customHeight="true" outlineLevel="0" collapsed="false">
      <c r="A28" s="55" t="n">
        <v>13</v>
      </c>
      <c r="B28" s="70"/>
      <c r="C28" s="66" t="s">
        <v>108</v>
      </c>
      <c r="D28" s="78"/>
      <c r="E28" s="79" t="n">
        <v>30269020</v>
      </c>
      <c r="F28" s="76"/>
      <c r="G28" s="79" t="n">
        <v>820716</v>
      </c>
      <c r="H28" s="55"/>
      <c r="I28" s="79" t="n">
        <v>8621854</v>
      </c>
      <c r="J28" s="79"/>
      <c r="K28" s="79" t="n">
        <v>885</v>
      </c>
      <c r="L28" s="55"/>
      <c r="M28" s="79" t="n">
        <v>121248</v>
      </c>
      <c r="N28" s="55"/>
      <c r="O28" s="79" t="n">
        <v>0</v>
      </c>
      <c r="P28" s="55"/>
      <c r="Q28" s="79" t="n">
        <v>300527</v>
      </c>
      <c r="R28" s="55"/>
      <c r="S28" s="79" t="n">
        <v>164301</v>
      </c>
      <c r="T28" s="55"/>
      <c r="U28" s="79" t="n">
        <f aca="false">SUM(E28:S28)</f>
        <v>40298551</v>
      </c>
      <c r="V28" s="55"/>
      <c r="W28" s="75" t="n">
        <f aca="false">(U28/$BS28)</f>
        <v>1491.15822386679</v>
      </c>
      <c r="X28" s="55"/>
      <c r="Y28" s="75" t="n">
        <f aca="false">IF($BO28,U28/$BO28*100,0)</f>
        <v>44.244595995259</v>
      </c>
      <c r="Z28" s="55"/>
      <c r="AA28" s="79" t="n">
        <v>35279244</v>
      </c>
      <c r="AB28" s="55"/>
      <c r="AC28" s="75" t="n">
        <f aca="false">(AA28/$BS28)</f>
        <v>1305.42993524514</v>
      </c>
      <c r="AD28" s="55"/>
      <c r="AE28" s="75" t="n">
        <f aca="false">IF($BO28,AA28/$BO28*100,0)</f>
        <v>38.7337970985151</v>
      </c>
      <c r="AF28" s="55"/>
      <c r="AG28" s="79" t="n">
        <v>700197</v>
      </c>
      <c r="AH28" s="55"/>
      <c r="AI28" s="75" t="n">
        <f aca="false">(AG28/$BS28)</f>
        <v>25.9092321924144</v>
      </c>
      <c r="AJ28" s="55"/>
      <c r="AK28" s="75" t="n">
        <f aca="false">IF($BO28,AG28/$BO28*100,0)</f>
        <v>0.768760479305877</v>
      </c>
      <c r="AL28" s="55"/>
      <c r="AM28" s="79" t="n">
        <v>312008</v>
      </c>
      <c r="AN28" s="55"/>
      <c r="AO28" s="75" t="n">
        <f aca="false">(AM28/$BS28)</f>
        <v>11.5451618871415</v>
      </c>
      <c r="AP28" s="55"/>
      <c r="AQ28" s="75" t="n">
        <f aca="false">IF($BO28,AM28/$BO28*100,0)</f>
        <v>0.342559907607813</v>
      </c>
      <c r="AR28" s="55"/>
      <c r="AS28" s="79" t="n">
        <v>12581632</v>
      </c>
      <c r="AT28" s="55"/>
      <c r="AU28" s="75" t="n">
        <f aca="false">(AS28/$BS28)</f>
        <v>465.555300647549</v>
      </c>
      <c r="AV28" s="55"/>
      <c r="AW28" s="75" t="n">
        <f aca="false">IF($BO28,AS28/$BO28*100,0)</f>
        <v>13.8136288027086</v>
      </c>
      <c r="AX28" s="55"/>
      <c r="AY28" s="79" t="n">
        <v>232111</v>
      </c>
      <c r="AZ28" s="55"/>
      <c r="BA28" s="79" t="n">
        <v>30701</v>
      </c>
      <c r="BB28" s="55"/>
      <c r="BC28" s="79" t="n">
        <f aca="false">(AY28+BA28)</f>
        <v>262812</v>
      </c>
      <c r="BD28" s="55"/>
      <c r="BE28" s="75" t="n">
        <f aca="false">(BC28/$BS28)</f>
        <v>9.72477335800185</v>
      </c>
      <c r="BF28" s="55"/>
      <c r="BG28" s="75" t="n">
        <f aca="false">IF($BO28,BC28/$BO28*100,0)</f>
        <v>0.288546622004002</v>
      </c>
      <c r="BH28" s="55"/>
      <c r="BI28" s="79" t="n">
        <v>1646851</v>
      </c>
      <c r="BJ28" s="55"/>
      <c r="BK28" s="75" t="n">
        <f aca="false">(BI28/$BS28)</f>
        <v>60.9380573543016</v>
      </c>
      <c r="BL28" s="55"/>
      <c r="BM28" s="75" t="n">
        <f aca="false">IF($BO28,BI28/$BO28*100,0)</f>
        <v>1.80811109459961</v>
      </c>
      <c r="BN28" s="55"/>
      <c r="BO28" s="79" t="n">
        <f aca="false">(U28+AA28+AG28+AM28+AS28+BC28+BI28)</f>
        <v>91081295</v>
      </c>
      <c r="BP28" s="78"/>
      <c r="BQ28" s="55" t="n">
        <v>13</v>
      </c>
      <c r="BR28" s="78"/>
      <c r="BS28" s="59" t="n">
        <v>27025</v>
      </c>
    </row>
    <row r="29" customFormat="false" ht="8.25" hidden="false" customHeight="true" outlineLevel="0" collapsed="false">
      <c r="A29" s="55" t="n">
        <v>14</v>
      </c>
      <c r="B29" s="70"/>
      <c r="C29" s="66" t="s">
        <v>109</v>
      </c>
      <c r="D29" s="78"/>
      <c r="E29" s="79" t="n">
        <v>3306077</v>
      </c>
      <c r="F29" s="76"/>
      <c r="G29" s="79" t="n">
        <v>111861</v>
      </c>
      <c r="H29" s="55"/>
      <c r="I29" s="79" t="n">
        <v>897674</v>
      </c>
      <c r="J29" s="79"/>
      <c r="K29" s="79" t="n">
        <v>0</v>
      </c>
      <c r="L29" s="55"/>
      <c r="M29" s="79" t="n">
        <v>748320</v>
      </c>
      <c r="N29" s="55"/>
      <c r="O29" s="79" t="n">
        <v>0</v>
      </c>
      <c r="P29" s="55"/>
      <c r="Q29" s="79" t="n">
        <v>49221</v>
      </c>
      <c r="R29" s="55"/>
      <c r="S29" s="79" t="n">
        <v>15894</v>
      </c>
      <c r="T29" s="55"/>
      <c r="U29" s="79" t="n">
        <f aca="false">SUM(E29:S29)</f>
        <v>5129047</v>
      </c>
      <c r="V29" s="55"/>
      <c r="W29" s="75" t="n">
        <f aca="false">(U29/$BS29)</f>
        <v>751.068531263728</v>
      </c>
      <c r="X29" s="55"/>
      <c r="Y29" s="75" t="n">
        <f aca="false">IF($BO29,U29/$BO29*100,0)</f>
        <v>32.4861384140031</v>
      </c>
      <c r="Z29" s="55"/>
      <c r="AA29" s="79" t="n">
        <v>6010288</v>
      </c>
      <c r="AB29" s="55"/>
      <c r="AC29" s="75" t="n">
        <f aca="false">(AA29/$BS29)</f>
        <v>880.11246156099</v>
      </c>
      <c r="AD29" s="55"/>
      <c r="AE29" s="75" t="n">
        <f aca="false">IF($BO29,AA29/$BO29*100,0)</f>
        <v>38.067704951041</v>
      </c>
      <c r="AF29" s="55"/>
      <c r="AG29" s="79" t="n">
        <v>18839</v>
      </c>
      <c r="AH29" s="55"/>
      <c r="AI29" s="75" t="n">
        <f aca="false">(AG29/$BS29)</f>
        <v>2.75867623370918</v>
      </c>
      <c r="AJ29" s="55"/>
      <c r="AK29" s="75" t="n">
        <f aca="false">IF($BO29,AG29/$BO29*100,0)</f>
        <v>0.119321652069362</v>
      </c>
      <c r="AL29" s="55"/>
      <c r="AM29" s="79" t="n">
        <v>124835</v>
      </c>
      <c r="AN29" s="55"/>
      <c r="AO29" s="75" t="n">
        <f aca="false">(AM29/$BS29)</f>
        <v>18.2801288622053</v>
      </c>
      <c r="AP29" s="55"/>
      <c r="AQ29" s="75" t="n">
        <f aca="false">IF($BO29,AM29/$BO29*100,0)</f>
        <v>0.790674581245226</v>
      </c>
      <c r="AR29" s="55"/>
      <c r="AS29" s="79" t="n">
        <v>4230226</v>
      </c>
      <c r="AT29" s="55"/>
      <c r="AU29" s="75" t="n">
        <f aca="false">(AS29/$BS29)</f>
        <v>619.450285546932</v>
      </c>
      <c r="AV29" s="55"/>
      <c r="AW29" s="75" t="n">
        <f aca="false">IF($BO29,AS29/$BO29*100,0)</f>
        <v>26.7932244252226</v>
      </c>
      <c r="AX29" s="55"/>
      <c r="AY29" s="79" t="n">
        <v>22668</v>
      </c>
      <c r="AZ29" s="55"/>
      <c r="BA29" s="79" t="n">
        <v>39096</v>
      </c>
      <c r="BB29" s="55"/>
      <c r="BC29" s="79" t="n">
        <f aca="false">(AY29+BA29)</f>
        <v>61764</v>
      </c>
      <c r="BD29" s="55"/>
      <c r="BE29" s="75" t="n">
        <f aca="false">(BC29/$BS29)</f>
        <v>9.0443696002343</v>
      </c>
      <c r="BF29" s="55"/>
      <c r="BG29" s="75" t="n">
        <f aca="false">IF($BO29,BC29/$BO29*100,0)</f>
        <v>0.391198180286219</v>
      </c>
      <c r="BH29" s="55"/>
      <c r="BI29" s="79" t="n">
        <v>213418</v>
      </c>
      <c r="BJ29" s="55"/>
      <c r="BK29" s="75" t="n">
        <f aca="false">(BI29/$BS29)</f>
        <v>31.2517206033094</v>
      </c>
      <c r="BL29" s="55"/>
      <c r="BM29" s="75" t="n">
        <f aca="false">IF($BO29,BI29/$BO29*100,0)</f>
        <v>1.35173779613244</v>
      </c>
      <c r="BN29" s="55"/>
      <c r="BO29" s="79" t="n">
        <f aca="false">(U29+AA29+AG29+AM29+AS29+BC29+BI29)</f>
        <v>15788417</v>
      </c>
      <c r="BP29" s="78"/>
      <c r="BQ29" s="55" t="n">
        <v>14</v>
      </c>
      <c r="BR29" s="78"/>
      <c r="BS29" s="59" t="n">
        <v>6829</v>
      </c>
    </row>
    <row r="30" customFormat="false" ht="8.25" hidden="false" customHeight="true" outlineLevel="0" collapsed="false">
      <c r="A30" s="55" t="n">
        <v>15</v>
      </c>
      <c r="B30" s="70"/>
      <c r="C30" s="66" t="s">
        <v>110</v>
      </c>
      <c r="D30" s="78"/>
      <c r="E30" s="79" t="n">
        <v>135304665</v>
      </c>
      <c r="F30" s="76"/>
      <c r="G30" s="79" t="n">
        <v>4182778</v>
      </c>
      <c r="H30" s="55"/>
      <c r="I30" s="79" t="n">
        <v>25032769</v>
      </c>
      <c r="J30" s="79"/>
      <c r="K30" s="79" t="n">
        <v>39440</v>
      </c>
      <c r="L30" s="55"/>
      <c r="M30" s="79" t="n">
        <v>2444562</v>
      </c>
      <c r="N30" s="55"/>
      <c r="O30" s="79" t="n">
        <v>0</v>
      </c>
      <c r="P30" s="55"/>
      <c r="Q30" s="79" t="n">
        <v>1191092</v>
      </c>
      <c r="R30" s="55"/>
      <c r="S30" s="79" t="n">
        <v>436916</v>
      </c>
      <c r="T30" s="55"/>
      <c r="U30" s="79" t="n">
        <f aca="false">SUM(E30:S30)</f>
        <v>168632222</v>
      </c>
      <c r="V30" s="55"/>
      <c r="W30" s="75" t="n">
        <f aca="false">(U30/$BS30)</f>
        <v>1226.48751927385</v>
      </c>
      <c r="X30" s="55"/>
      <c r="Y30" s="75" t="n">
        <f aca="false">IF($BO30,U30/$BO30*100,0)</f>
        <v>54.9004619036689</v>
      </c>
      <c r="Z30" s="55"/>
      <c r="AA30" s="79" t="n">
        <v>67589026</v>
      </c>
      <c r="AB30" s="55"/>
      <c r="AC30" s="75" t="n">
        <f aca="false">(AA30/$BS30)</f>
        <v>491.585154045326</v>
      </c>
      <c r="AD30" s="55"/>
      <c r="AE30" s="75" t="n">
        <f aca="false">IF($BO30,AA30/$BO30*100,0)</f>
        <v>22.0045060369251</v>
      </c>
      <c r="AF30" s="55"/>
      <c r="AG30" s="79" t="n">
        <v>1954128</v>
      </c>
      <c r="AH30" s="55"/>
      <c r="AI30" s="75" t="n">
        <f aca="false">(AG30/$BS30)</f>
        <v>14.2126669188026</v>
      </c>
      <c r="AJ30" s="55"/>
      <c r="AK30" s="75" t="n">
        <f aca="false">IF($BO30,AG30/$BO30*100,0)</f>
        <v>0.636192351298631</v>
      </c>
      <c r="AL30" s="55"/>
      <c r="AM30" s="79" t="n">
        <v>1560319</v>
      </c>
      <c r="AN30" s="55"/>
      <c r="AO30" s="75" t="n">
        <f aca="false">(AM30/$BS30)</f>
        <v>11.3484348180258</v>
      </c>
      <c r="AP30" s="55"/>
      <c r="AQ30" s="75" t="n">
        <f aca="false">IF($BO30,AM30/$BO30*100,0)</f>
        <v>0.507982595503431</v>
      </c>
      <c r="AR30" s="55"/>
      <c r="AS30" s="79" t="n">
        <v>55475542</v>
      </c>
      <c r="AT30" s="55"/>
      <c r="AU30" s="75" t="n">
        <f aca="false">(AS30/$BS30)</f>
        <v>403.481962586914</v>
      </c>
      <c r="AV30" s="55"/>
      <c r="AW30" s="75" t="n">
        <f aca="false">IF($BO30,AS30/$BO30*100,0)</f>
        <v>18.0608002672015</v>
      </c>
      <c r="AX30" s="55"/>
      <c r="AY30" s="79" t="n">
        <v>1069982</v>
      </c>
      <c r="AZ30" s="55"/>
      <c r="BA30" s="79" t="n">
        <v>1087377</v>
      </c>
      <c r="BB30" s="55"/>
      <c r="BC30" s="79" t="n">
        <f aca="false">(AY30+BA30)</f>
        <v>2157359</v>
      </c>
      <c r="BD30" s="55"/>
      <c r="BE30" s="75" t="n">
        <f aca="false">(BC30/$BS30)</f>
        <v>15.690796555436</v>
      </c>
      <c r="BF30" s="55"/>
      <c r="BG30" s="75" t="n">
        <f aca="false">IF($BO30,BC30/$BO30*100,0)</f>
        <v>0.702356905384531</v>
      </c>
      <c r="BH30" s="55"/>
      <c r="BI30" s="79" t="n">
        <v>9791337</v>
      </c>
      <c r="BJ30" s="55"/>
      <c r="BK30" s="75" t="n">
        <f aca="false">(BI30/$BS30)</f>
        <v>71.2138669886248</v>
      </c>
      <c r="BL30" s="55"/>
      <c r="BM30" s="75" t="n">
        <f aca="false">IF($BO30,BI30/$BO30*100,0)</f>
        <v>3.18769994001789</v>
      </c>
      <c r="BN30" s="55"/>
      <c r="BO30" s="79" t="n">
        <f aca="false">(U30+AA30+AG30+AM30+AS30+BC30+BI30)</f>
        <v>307159933</v>
      </c>
      <c r="BP30" s="78"/>
      <c r="BQ30" s="55" t="n">
        <v>15</v>
      </c>
      <c r="BR30" s="78"/>
      <c r="BS30" s="59" t="n">
        <v>137492</v>
      </c>
    </row>
    <row r="31" customFormat="false" ht="8.25" hidden="false" customHeight="true" outlineLevel="0" collapsed="false">
      <c r="A31" s="81"/>
      <c r="B31" s="70"/>
      <c r="C31" s="66"/>
      <c r="D31" s="78"/>
      <c r="E31" s="55"/>
      <c r="F31" s="55"/>
      <c r="G31" s="55"/>
      <c r="H31" s="55"/>
      <c r="I31" s="55"/>
      <c r="J31" s="55"/>
      <c r="K31" s="55"/>
      <c r="L31" s="55"/>
      <c r="M31" s="55"/>
      <c r="N31" s="55"/>
      <c r="O31" s="55"/>
      <c r="P31" s="55"/>
      <c r="Q31" s="55"/>
      <c r="R31" s="55"/>
      <c r="S31" s="55"/>
      <c r="T31" s="55"/>
      <c r="U31" s="55"/>
      <c r="V31" s="55"/>
      <c r="W31" s="82"/>
      <c r="X31" s="55"/>
      <c r="Y31" s="82"/>
      <c r="Z31" s="55"/>
      <c r="AA31" s="55"/>
      <c r="AB31" s="55"/>
      <c r="AC31" s="82"/>
      <c r="AD31" s="55"/>
      <c r="AE31" s="82"/>
      <c r="AF31" s="55"/>
      <c r="AG31" s="55"/>
      <c r="AH31" s="55"/>
      <c r="AI31" s="82"/>
      <c r="AJ31" s="55"/>
      <c r="AK31" s="82"/>
      <c r="AL31" s="55"/>
      <c r="AM31" s="55"/>
      <c r="AN31" s="55"/>
      <c r="AO31" s="82"/>
      <c r="AP31" s="55"/>
      <c r="AQ31" s="82"/>
      <c r="AR31" s="55"/>
      <c r="AS31" s="55"/>
      <c r="AT31" s="55"/>
      <c r="AU31" s="82"/>
      <c r="AV31" s="55"/>
      <c r="AW31" s="82"/>
      <c r="AX31" s="55"/>
      <c r="AY31" s="55"/>
      <c r="AZ31" s="55"/>
      <c r="BA31" s="55"/>
      <c r="BB31" s="55"/>
      <c r="BC31" s="55"/>
      <c r="BD31" s="55"/>
      <c r="BE31" s="82"/>
      <c r="BF31" s="55"/>
      <c r="BG31" s="82"/>
      <c r="BH31" s="55"/>
      <c r="BI31" s="55"/>
      <c r="BJ31" s="55"/>
      <c r="BK31" s="82"/>
      <c r="BL31" s="55"/>
      <c r="BM31" s="82"/>
      <c r="BN31" s="55"/>
      <c r="BO31" s="55"/>
      <c r="BP31" s="78"/>
      <c r="BQ31" s="83"/>
      <c r="BR31" s="78"/>
      <c r="BS31" s="54"/>
    </row>
    <row r="32" customFormat="false" ht="8.25" hidden="false" customHeight="true" outlineLevel="0" collapsed="false">
      <c r="A32" s="55" t="n">
        <v>16</v>
      </c>
      <c r="B32" s="70"/>
      <c r="C32" s="66" t="s">
        <v>111</v>
      </c>
      <c r="D32" s="78"/>
      <c r="E32" s="79" t="n">
        <v>30947602</v>
      </c>
      <c r="F32" s="76"/>
      <c r="G32" s="79" t="n">
        <v>440408</v>
      </c>
      <c r="H32" s="55"/>
      <c r="I32" s="79" t="n">
        <v>9374180</v>
      </c>
      <c r="J32" s="79"/>
      <c r="K32" s="79" t="n">
        <v>8778</v>
      </c>
      <c r="L32" s="55"/>
      <c r="M32" s="79" t="n">
        <v>2187479</v>
      </c>
      <c r="N32" s="55"/>
      <c r="O32" s="79" t="n">
        <v>0</v>
      </c>
      <c r="P32" s="55"/>
      <c r="Q32" s="79" t="n">
        <v>225760</v>
      </c>
      <c r="R32" s="55"/>
      <c r="S32" s="79" t="n">
        <v>49736</v>
      </c>
      <c r="T32" s="55"/>
      <c r="U32" s="79" t="n">
        <f aca="false">SUM(E32:S32)</f>
        <v>43233943</v>
      </c>
      <c r="V32" s="55"/>
      <c r="W32" s="75" t="n">
        <f aca="false">(U32/$BS32)</f>
        <v>797.321167748599</v>
      </c>
      <c r="X32" s="55"/>
      <c r="Y32" s="75" t="n">
        <f aca="false">IF($BO32,U32/$BO32*100,0)</f>
        <v>43.5559780437042</v>
      </c>
      <c r="Z32" s="55"/>
      <c r="AA32" s="79" t="n">
        <v>39238068</v>
      </c>
      <c r="AB32" s="55"/>
      <c r="AC32" s="75" t="n">
        <f aca="false">(AA32/$BS32)</f>
        <v>723.629167896135</v>
      </c>
      <c r="AD32" s="55"/>
      <c r="AE32" s="75" t="n">
        <f aca="false">IF($BO32,AA32/$BO32*100,0)</f>
        <v>39.5303391200143</v>
      </c>
      <c r="AF32" s="55"/>
      <c r="AG32" s="80" t="n">
        <v>916716</v>
      </c>
      <c r="AH32" s="55"/>
      <c r="AI32" s="75" t="n">
        <f aca="false">(AG32/$BS32)</f>
        <v>16.9060932428445</v>
      </c>
      <c r="AJ32" s="55"/>
      <c r="AK32" s="75" t="n">
        <f aca="false">IF($BO32,AG32/$BO32*100,0)</f>
        <v>0.923544307959889</v>
      </c>
      <c r="AL32" s="55"/>
      <c r="AM32" s="80" t="n">
        <v>749623</v>
      </c>
      <c r="AN32" s="55"/>
      <c r="AO32" s="75" t="n">
        <f aca="false">(AM32/$BS32)</f>
        <v>13.8245610799646</v>
      </c>
      <c r="AP32" s="55"/>
      <c r="AQ32" s="75" t="n">
        <f aca="false">IF($BO32,AM32/$BO32*100,0)</f>
        <v>0.755206688620921</v>
      </c>
      <c r="AR32" s="55"/>
      <c r="AS32" s="80" t="n">
        <v>12415030</v>
      </c>
      <c r="AT32" s="55"/>
      <c r="AU32" s="75" t="n">
        <f aca="false">(AS32/$BS32)</f>
        <v>228.958210386545</v>
      </c>
      <c r="AV32" s="55"/>
      <c r="AW32" s="75" t="n">
        <f aca="false">IF($BO32,AS32/$BO32*100,0)</f>
        <v>12.5075053666035</v>
      </c>
      <c r="AX32" s="55"/>
      <c r="AY32" s="80" t="n">
        <v>439105</v>
      </c>
      <c r="AZ32" s="55"/>
      <c r="BA32" s="80" t="n">
        <v>253655</v>
      </c>
      <c r="BB32" s="55"/>
      <c r="BC32" s="79" t="n">
        <f aca="false">(AY32+BA32)</f>
        <v>692760</v>
      </c>
      <c r="BD32" s="55"/>
      <c r="BE32" s="75" t="n">
        <f aca="false">(BC32/$BS32)</f>
        <v>12.7758925936855</v>
      </c>
      <c r="BF32" s="55"/>
      <c r="BG32" s="75" t="n">
        <f aca="false">IF($BO32,BC32/$BO32*100,0)</f>
        <v>0.6979201353334</v>
      </c>
      <c r="BH32" s="55"/>
      <c r="BI32" s="80" t="n">
        <v>2014501</v>
      </c>
      <c r="BJ32" s="55"/>
      <c r="BK32" s="75" t="n">
        <f aca="false">(BI32/$BS32)</f>
        <v>37.1514642962526</v>
      </c>
      <c r="BL32" s="55"/>
      <c r="BM32" s="75" t="n">
        <f aca="false">IF($BO32,BI32/$BO32*100,0)</f>
        <v>2.02950633776383</v>
      </c>
      <c r="BN32" s="55"/>
      <c r="BO32" s="79" t="n">
        <f aca="false">(U32+AA32+AG32+AM32+AS32+BC32+BI32)</f>
        <v>99260641</v>
      </c>
      <c r="BP32" s="78"/>
      <c r="BQ32" s="55" t="n">
        <v>16</v>
      </c>
      <c r="BR32" s="78"/>
      <c r="BS32" s="59" t="n">
        <v>54224</v>
      </c>
    </row>
    <row r="33" customFormat="false" ht="8.25" hidden="false" customHeight="true" outlineLevel="0" collapsed="false">
      <c r="A33" s="55" t="n">
        <v>17</v>
      </c>
      <c r="B33" s="70"/>
      <c r="C33" s="66" t="s">
        <v>112</v>
      </c>
      <c r="D33" s="78"/>
      <c r="E33" s="79" t="n">
        <v>14486743</v>
      </c>
      <c r="F33" s="76"/>
      <c r="G33" s="79" t="n">
        <v>4330274</v>
      </c>
      <c r="H33" s="55"/>
      <c r="I33" s="79" t="n">
        <v>2687474</v>
      </c>
      <c r="J33" s="79"/>
      <c r="K33" s="79" t="n">
        <v>0</v>
      </c>
      <c r="L33" s="55"/>
      <c r="M33" s="79" t="n">
        <v>6288024</v>
      </c>
      <c r="N33" s="55"/>
      <c r="O33" s="79" t="n">
        <v>0</v>
      </c>
      <c r="P33" s="55"/>
      <c r="Q33" s="79" t="n">
        <v>57983</v>
      </c>
      <c r="R33" s="55"/>
      <c r="S33" s="79" t="n">
        <v>217509</v>
      </c>
      <c r="T33" s="55"/>
      <c r="U33" s="79" t="n">
        <f aca="false">SUM(E33:S33)</f>
        <v>28068007</v>
      </c>
      <c r="V33" s="55"/>
      <c r="W33" s="75" t="n">
        <f aca="false">(U33/$BS33)</f>
        <v>1225.62364088904</v>
      </c>
      <c r="X33" s="55"/>
      <c r="Y33" s="75" t="n">
        <f aca="false">IF($BO33,U33/$BO33*100,0)</f>
        <v>62.2816453942105</v>
      </c>
      <c r="Z33" s="55"/>
      <c r="AA33" s="79" t="n">
        <v>8049640</v>
      </c>
      <c r="AB33" s="55"/>
      <c r="AC33" s="75" t="n">
        <f aca="false">(AA33/$BS33)</f>
        <v>351.49731452775</v>
      </c>
      <c r="AD33" s="55"/>
      <c r="AE33" s="75" t="n">
        <f aca="false">IF($BO33,AA33/$BO33*100,0)</f>
        <v>17.8617891904848</v>
      </c>
      <c r="AF33" s="55"/>
      <c r="AG33" s="79" t="n">
        <v>148187</v>
      </c>
      <c r="AH33" s="55"/>
      <c r="AI33" s="75" t="n">
        <f aca="false">(AG33/$BS33)</f>
        <v>6.47076546875682</v>
      </c>
      <c r="AJ33" s="55"/>
      <c r="AK33" s="75" t="n">
        <f aca="false">IF($BO33,AG33/$BO33*100,0)</f>
        <v>0.328820289450258</v>
      </c>
      <c r="AL33" s="55"/>
      <c r="AM33" s="79" t="n">
        <v>1624467</v>
      </c>
      <c r="AN33" s="55"/>
      <c r="AO33" s="75" t="n">
        <f aca="false">(AM33/$BS33)</f>
        <v>70.9343260119645</v>
      </c>
      <c r="AP33" s="55"/>
      <c r="AQ33" s="75" t="n">
        <f aca="false">IF($BO33,AM33/$BO33*100,0)</f>
        <v>3.60461922531931</v>
      </c>
      <c r="AR33" s="55"/>
      <c r="AS33" s="79" t="n">
        <v>5602659</v>
      </c>
      <c r="AT33" s="55"/>
      <c r="AU33" s="75" t="n">
        <f aca="false">(AS33/$BS33)</f>
        <v>244.646914981879</v>
      </c>
      <c r="AV33" s="55"/>
      <c r="AW33" s="75" t="n">
        <f aca="false">IF($BO33,AS33/$BO33*100,0)</f>
        <v>12.4320483852908</v>
      </c>
      <c r="AX33" s="55"/>
      <c r="AY33" s="79" t="n">
        <v>22635</v>
      </c>
      <c r="AZ33" s="55"/>
      <c r="BA33" s="79" t="n">
        <v>107728</v>
      </c>
      <c r="BB33" s="55"/>
      <c r="BC33" s="79" t="n">
        <f aca="false">(AY33+BA33)</f>
        <v>130363</v>
      </c>
      <c r="BD33" s="55"/>
      <c r="BE33" s="75" t="n">
        <f aca="false">(BC33/$BS33)</f>
        <v>5.69245884459194</v>
      </c>
      <c r="BF33" s="55"/>
      <c r="BG33" s="75" t="n">
        <f aca="false">IF($BO33,BC33/$BO33*100,0)</f>
        <v>0.289269634945062</v>
      </c>
      <c r="BH33" s="55"/>
      <c r="BI33" s="79" t="n">
        <v>1442935</v>
      </c>
      <c r="BJ33" s="55"/>
      <c r="BK33" s="75" t="n">
        <f aca="false">(BI33/$BS33)</f>
        <v>63.0075105890573</v>
      </c>
      <c r="BL33" s="55"/>
      <c r="BM33" s="75" t="n">
        <f aca="false">IF($BO33,BI33/$BO33*100,0)</f>
        <v>3.20180788029927</v>
      </c>
      <c r="BN33" s="55"/>
      <c r="BO33" s="79" t="n">
        <f aca="false">(U33+AA33+AG33+AM33+AS33+BC33+BI33)</f>
        <v>45066258</v>
      </c>
      <c r="BP33" s="78"/>
      <c r="BQ33" s="55" t="n">
        <v>17</v>
      </c>
      <c r="BR33" s="78"/>
      <c r="BS33" s="59" t="n">
        <v>22901</v>
      </c>
    </row>
    <row r="34" customFormat="false" ht="8.25" hidden="false" customHeight="true" outlineLevel="0" collapsed="false">
      <c r="A34" s="55" t="n">
        <v>18</v>
      </c>
      <c r="B34" s="70"/>
      <c r="C34" s="66" t="s">
        <v>113</v>
      </c>
      <c r="D34" s="78"/>
      <c r="E34" s="79" t="n">
        <v>5672440</v>
      </c>
      <c r="F34" s="76"/>
      <c r="G34" s="79" t="n">
        <v>208181</v>
      </c>
      <c r="H34" s="55"/>
      <c r="I34" s="79" t="n">
        <v>816869</v>
      </c>
      <c r="J34" s="79"/>
      <c r="K34" s="79" t="n">
        <v>0</v>
      </c>
      <c r="L34" s="55"/>
      <c r="M34" s="79" t="n">
        <v>0</v>
      </c>
      <c r="N34" s="55"/>
      <c r="O34" s="79" t="n">
        <v>0</v>
      </c>
      <c r="P34" s="55"/>
      <c r="Q34" s="79" t="n">
        <v>41009</v>
      </c>
      <c r="R34" s="55"/>
      <c r="S34" s="79" t="n">
        <v>26649</v>
      </c>
      <c r="T34" s="55"/>
      <c r="U34" s="79" t="n">
        <f aca="false">SUM(E34:S34)</f>
        <v>6765148</v>
      </c>
      <c r="V34" s="55"/>
      <c r="W34" s="75" t="n">
        <f aca="false">(U34/$BS34)</f>
        <v>926.605670456102</v>
      </c>
      <c r="X34" s="55"/>
      <c r="Y34" s="75" t="n">
        <f aca="false">IF($BO34,U34/$BO34*100,0)</f>
        <v>41.9099180113736</v>
      </c>
      <c r="Z34" s="55"/>
      <c r="AA34" s="79" t="n">
        <v>4222756</v>
      </c>
      <c r="AB34" s="55"/>
      <c r="AC34" s="75" t="n">
        <f aca="false">(AA34/$BS34)</f>
        <v>578.38049582249</v>
      </c>
      <c r="AD34" s="55"/>
      <c r="AE34" s="75" t="n">
        <f aca="false">IF($BO34,AA34/$BO34*100,0)</f>
        <v>26.1598649049564</v>
      </c>
      <c r="AF34" s="55"/>
      <c r="AG34" s="79" t="n">
        <v>129414</v>
      </c>
      <c r="AH34" s="55"/>
      <c r="AI34" s="75" t="n">
        <f aca="false">(AG34/$BS34)</f>
        <v>17.7255170524586</v>
      </c>
      <c r="AJ34" s="55"/>
      <c r="AK34" s="75" t="n">
        <f aca="false">IF($BO34,AG34/$BO34*100,0)</f>
        <v>0.801716404360097</v>
      </c>
      <c r="AL34" s="55"/>
      <c r="AM34" s="79" t="n">
        <v>63826</v>
      </c>
      <c r="AN34" s="55"/>
      <c r="AO34" s="75" t="n">
        <f aca="false">(AM34/$BS34)</f>
        <v>8.74209012464046</v>
      </c>
      <c r="AP34" s="55"/>
      <c r="AQ34" s="75" t="n">
        <f aca="false">IF($BO34,AM34/$BO34*100,0)</f>
        <v>0.395400429819707</v>
      </c>
      <c r="AR34" s="55"/>
      <c r="AS34" s="79" t="n">
        <v>2016377</v>
      </c>
      <c r="AT34" s="55"/>
      <c r="AU34" s="75" t="n">
        <f aca="false">(AS34/$BS34)</f>
        <v>276.17819476784</v>
      </c>
      <c r="AV34" s="55"/>
      <c r="AW34" s="75" t="n">
        <f aca="false">IF($BO34,AS34/$BO34*100,0)</f>
        <v>12.4914036987837</v>
      </c>
      <c r="AX34" s="55"/>
      <c r="AY34" s="79" t="n">
        <v>249405</v>
      </c>
      <c r="AZ34" s="55"/>
      <c r="BA34" s="79" t="n">
        <v>39196</v>
      </c>
      <c r="BB34" s="55"/>
      <c r="BC34" s="79" t="n">
        <f aca="false">(AY34+BA34)</f>
        <v>288601</v>
      </c>
      <c r="BD34" s="55"/>
      <c r="BE34" s="75" t="n">
        <f aca="false">(BC34/$BS34)</f>
        <v>39.5289686344336</v>
      </c>
      <c r="BF34" s="55"/>
      <c r="BG34" s="75" t="n">
        <f aca="false">IF($BO34,BC34/$BO34*100,0)</f>
        <v>1.78787577862309</v>
      </c>
      <c r="BH34" s="55"/>
      <c r="BI34" s="79" t="n">
        <v>2655995</v>
      </c>
      <c r="BJ34" s="55"/>
      <c r="BK34" s="75" t="n">
        <f aca="false">(BI34/$BS34)</f>
        <v>363.78509793179</v>
      </c>
      <c r="BL34" s="55"/>
      <c r="BM34" s="75" t="n">
        <f aca="false">IF($BO34,BI34/$BO34*100,0)</f>
        <v>16.4538207720834</v>
      </c>
      <c r="BN34" s="55"/>
      <c r="BO34" s="79" t="n">
        <f aca="false">(U34+AA34+AG34+AM34+AS34+BC34+BI34)</f>
        <v>16142117</v>
      </c>
      <c r="BP34" s="78"/>
      <c r="BQ34" s="55" t="n">
        <v>18</v>
      </c>
      <c r="BR34" s="78"/>
      <c r="BS34" s="59" t="n">
        <v>7301</v>
      </c>
    </row>
    <row r="35" customFormat="false" ht="8.25" hidden="false" customHeight="true" outlineLevel="0" collapsed="false">
      <c r="A35" s="55" t="n">
        <v>19</v>
      </c>
      <c r="B35" s="70"/>
      <c r="C35" s="66" t="s">
        <v>114</v>
      </c>
      <c r="D35" s="78"/>
      <c r="E35" s="79" t="n">
        <v>57166472</v>
      </c>
      <c r="F35" s="76"/>
      <c r="G35" s="79" t="n">
        <v>2419023</v>
      </c>
      <c r="H35" s="55"/>
      <c r="I35" s="79" t="n">
        <v>13959143</v>
      </c>
      <c r="J35" s="79"/>
      <c r="K35" s="79" t="n">
        <v>0</v>
      </c>
      <c r="L35" s="55"/>
      <c r="M35" s="79" t="n">
        <v>4788104</v>
      </c>
      <c r="N35" s="55"/>
      <c r="O35" s="79" t="n">
        <v>0</v>
      </c>
      <c r="P35" s="55"/>
      <c r="Q35" s="79" t="n">
        <v>723835</v>
      </c>
      <c r="R35" s="55"/>
      <c r="S35" s="79" t="n">
        <v>490061</v>
      </c>
      <c r="T35" s="55"/>
      <c r="U35" s="79" t="n">
        <f aca="false">SUM(E35:S35)</f>
        <v>79546638</v>
      </c>
      <c r="V35" s="55"/>
      <c r="W35" s="75" t="n">
        <f aca="false">(U35/$BS35)</f>
        <v>1000.19662773007</v>
      </c>
      <c r="X35" s="55"/>
      <c r="Y35" s="75" t="n">
        <f aca="false">IF($BO35,U35/$BO35*100,0)</f>
        <v>45.3174060444159</v>
      </c>
      <c r="Z35" s="55"/>
      <c r="AA35" s="79" t="n">
        <v>50840491</v>
      </c>
      <c r="AB35" s="55"/>
      <c r="AC35" s="75" t="n">
        <f aca="false">(AA35/$BS35)</f>
        <v>639.253762683733</v>
      </c>
      <c r="AD35" s="55"/>
      <c r="AE35" s="75" t="n">
        <f aca="false">IF($BO35,AA35/$BO35*100,0)</f>
        <v>28.9636272766735</v>
      </c>
      <c r="AF35" s="55"/>
      <c r="AG35" s="79" t="n">
        <v>1071926</v>
      </c>
      <c r="AH35" s="55"/>
      <c r="AI35" s="75" t="n">
        <f aca="false">(AG35/$BS35)</f>
        <v>13.4780903044096</v>
      </c>
      <c r="AJ35" s="55"/>
      <c r="AK35" s="75" t="n">
        <f aca="false">IF($BO35,AG35/$BO35*100,0)</f>
        <v>0.610672015975918</v>
      </c>
      <c r="AL35" s="55"/>
      <c r="AM35" s="79" t="n">
        <v>505829</v>
      </c>
      <c r="AN35" s="55"/>
      <c r="AO35" s="75" t="n">
        <f aca="false">(AM35/$BS35)</f>
        <v>6.36014887276659</v>
      </c>
      <c r="AP35" s="55"/>
      <c r="AQ35" s="75" t="n">
        <f aca="false">IF($BO35,AM35/$BO35*100,0)</f>
        <v>0.288168786995635</v>
      </c>
      <c r="AR35" s="55"/>
      <c r="AS35" s="79" t="n">
        <v>39467863</v>
      </c>
      <c r="AT35" s="55"/>
      <c r="AU35" s="75" t="n">
        <f aca="false">(AS35/$BS35)</f>
        <v>496.257597666319</v>
      </c>
      <c r="AV35" s="55"/>
      <c r="AW35" s="75" t="n">
        <f aca="false">IF($BO35,AS35/$BO35*100,0)</f>
        <v>22.4846859433126</v>
      </c>
      <c r="AX35" s="55"/>
      <c r="AY35" s="79" t="n">
        <v>542741</v>
      </c>
      <c r="AZ35" s="55"/>
      <c r="BA35" s="79" t="n">
        <v>728616</v>
      </c>
      <c r="BB35" s="55"/>
      <c r="BC35" s="79" t="n">
        <f aca="false">(AY35+BA35)</f>
        <v>1271357</v>
      </c>
      <c r="BD35" s="55"/>
      <c r="BE35" s="75" t="n">
        <f aca="false">(BC35/$BS35)</f>
        <v>15.9856785404434</v>
      </c>
      <c r="BF35" s="55"/>
      <c r="BG35" s="75" t="n">
        <f aca="false">IF($BO35,BC35/$BO35*100,0)</f>
        <v>0.724287070390209</v>
      </c>
      <c r="BH35" s="55"/>
      <c r="BI35" s="79" t="n">
        <v>2828092</v>
      </c>
      <c r="BJ35" s="55"/>
      <c r="BK35" s="75" t="n">
        <f aca="false">(BI35/$BS35)</f>
        <v>35.5596182620613</v>
      </c>
      <c r="BL35" s="55"/>
      <c r="BM35" s="75" t="n">
        <f aca="false">IF($BO35,BI35/$BO35*100,0)</f>
        <v>1.61115286223617</v>
      </c>
      <c r="BN35" s="55"/>
      <c r="BO35" s="79" t="n">
        <f aca="false">(U35+AA35+AG35+AM35+AS35+BC35+BI35)</f>
        <v>175532196</v>
      </c>
      <c r="BP35" s="78"/>
      <c r="BQ35" s="55" t="n">
        <v>19</v>
      </c>
      <c r="BR35" s="78"/>
      <c r="BS35" s="59" t="n">
        <v>79531</v>
      </c>
    </row>
    <row r="36" customFormat="false" ht="8.25" hidden="false" customHeight="true" outlineLevel="0" collapsed="false">
      <c r="A36" s="55" t="n">
        <v>20</v>
      </c>
      <c r="B36" s="70"/>
      <c r="C36" s="66" t="s">
        <v>115</v>
      </c>
      <c r="D36" s="78"/>
      <c r="E36" s="79" t="n">
        <v>66023787</v>
      </c>
      <c r="F36" s="76"/>
      <c r="G36" s="79" t="n">
        <v>1433908</v>
      </c>
      <c r="H36" s="55"/>
      <c r="I36" s="79" t="n">
        <v>6697143</v>
      </c>
      <c r="J36" s="79"/>
      <c r="K36" s="79" t="n">
        <v>10455</v>
      </c>
      <c r="L36" s="55"/>
      <c r="M36" s="79" t="n">
        <v>4847781</v>
      </c>
      <c r="N36" s="55"/>
      <c r="O36" s="79" t="n">
        <v>0</v>
      </c>
      <c r="P36" s="55"/>
      <c r="Q36" s="79" t="n">
        <v>488287</v>
      </c>
      <c r="R36" s="55"/>
      <c r="S36" s="79" t="n">
        <v>173006</v>
      </c>
      <c r="T36" s="55"/>
      <c r="U36" s="79" t="n">
        <f aca="false">SUM(E36:S36)</f>
        <v>79674367</v>
      </c>
      <c r="V36" s="55"/>
      <c r="W36" s="75" t="n">
        <f aca="false">(U36/$BS36)</f>
        <v>1914.51285563245</v>
      </c>
      <c r="X36" s="55"/>
      <c r="Y36" s="75" t="n">
        <f aca="false">IF($BO36,U36/$BO36*100,0)</f>
        <v>70.835248589645</v>
      </c>
      <c r="Z36" s="55"/>
      <c r="AA36" s="79" t="n">
        <v>20017949</v>
      </c>
      <c r="AB36" s="55"/>
      <c r="AC36" s="75" t="n">
        <f aca="false">(AA36/$BS36)</f>
        <v>481.015691080354</v>
      </c>
      <c r="AD36" s="55"/>
      <c r="AE36" s="75" t="n">
        <f aca="false">IF($BO36,AA36/$BO36*100,0)</f>
        <v>17.7971466490576</v>
      </c>
      <c r="AF36" s="55"/>
      <c r="AG36" s="80" t="n">
        <v>1154234</v>
      </c>
      <c r="AH36" s="55"/>
      <c r="AI36" s="75" t="n">
        <f aca="false">(AG36/$BS36)</f>
        <v>27.7353421760861</v>
      </c>
      <c r="AJ36" s="55"/>
      <c r="AK36" s="75" t="n">
        <f aca="false">IF($BO36,AG36/$BO36*100,0)</f>
        <v>1.02618264065556</v>
      </c>
      <c r="AL36" s="55"/>
      <c r="AM36" s="80" t="n">
        <v>797519</v>
      </c>
      <c r="AN36" s="55"/>
      <c r="AO36" s="75" t="n">
        <f aca="false">(AM36/$BS36)</f>
        <v>19.1637591311034</v>
      </c>
      <c r="AP36" s="55"/>
      <c r="AQ36" s="75" t="n">
        <f aca="false">IF($BO36,AM36/$BO36*100,0)</f>
        <v>0.709041800356758</v>
      </c>
      <c r="AR36" s="55"/>
      <c r="AS36" s="80" t="n">
        <v>7227291</v>
      </c>
      <c r="AT36" s="55"/>
      <c r="AU36" s="75" t="n">
        <f aca="false">(AS36/$BS36)</f>
        <v>173.666162053057</v>
      </c>
      <c r="AV36" s="55"/>
      <c r="AW36" s="75" t="n">
        <f aca="false">IF($BO36,AS36/$BO36*100,0)</f>
        <v>6.42549133292398</v>
      </c>
      <c r="AX36" s="55"/>
      <c r="AY36" s="80" t="n">
        <v>329519</v>
      </c>
      <c r="AZ36" s="55"/>
      <c r="BA36" s="80" t="n">
        <v>363323</v>
      </c>
      <c r="BB36" s="55"/>
      <c r="BC36" s="79" t="n">
        <f aca="false">(AY36+BA36)</f>
        <v>692842</v>
      </c>
      <c r="BD36" s="55"/>
      <c r="BE36" s="75" t="n">
        <f aca="false">(BC36/$BS36)</f>
        <v>16.6484525182622</v>
      </c>
      <c r="BF36" s="55"/>
      <c r="BG36" s="75" t="n">
        <f aca="false">IF($BO36,BC36/$BO36*100,0)</f>
        <v>0.615977724722266</v>
      </c>
      <c r="BH36" s="55"/>
      <c r="BI36" s="80" t="n">
        <v>2914216</v>
      </c>
      <c r="BJ36" s="55"/>
      <c r="BK36" s="75" t="n">
        <f aca="false">(BI36/$BS36)</f>
        <v>70.0263360246059</v>
      </c>
      <c r="BL36" s="55"/>
      <c r="BM36" s="75" t="n">
        <f aca="false">IF($BO36,BI36/$BO36*100,0)</f>
        <v>2.59091126263885</v>
      </c>
      <c r="BN36" s="55"/>
      <c r="BO36" s="79" t="n">
        <f aca="false">(U36+AA36+AG36+AM36+AS36+BC36+BI36)</f>
        <v>112478418</v>
      </c>
      <c r="BP36" s="78"/>
      <c r="BQ36" s="55" t="n">
        <v>20</v>
      </c>
      <c r="BR36" s="78"/>
      <c r="BS36" s="59" t="n">
        <v>41616</v>
      </c>
    </row>
    <row r="37" customFormat="false" ht="8.25" hidden="false" customHeight="true" outlineLevel="0" collapsed="false">
      <c r="A37" s="81"/>
      <c r="B37" s="70"/>
      <c r="C37" s="66"/>
      <c r="D37" s="78"/>
      <c r="E37" s="55"/>
      <c r="F37" s="55"/>
      <c r="G37" s="55"/>
      <c r="H37" s="55"/>
      <c r="I37" s="55"/>
      <c r="J37" s="55"/>
      <c r="K37" s="55"/>
      <c r="L37" s="55"/>
      <c r="M37" s="55"/>
      <c r="N37" s="55"/>
      <c r="O37" s="55"/>
      <c r="P37" s="55"/>
      <c r="Q37" s="55"/>
      <c r="R37" s="55"/>
      <c r="S37" s="55"/>
      <c r="T37" s="55"/>
      <c r="U37" s="55"/>
      <c r="V37" s="55"/>
      <c r="W37" s="82"/>
      <c r="X37" s="55"/>
      <c r="Y37" s="82"/>
      <c r="Z37" s="55"/>
      <c r="AA37" s="55"/>
      <c r="AB37" s="55"/>
      <c r="AC37" s="82"/>
      <c r="AD37" s="55"/>
      <c r="AE37" s="82"/>
      <c r="AF37" s="55"/>
      <c r="AG37" s="55"/>
      <c r="AH37" s="55"/>
      <c r="AI37" s="82"/>
      <c r="AJ37" s="55"/>
      <c r="AK37" s="82"/>
      <c r="AL37" s="55"/>
      <c r="AM37" s="55"/>
      <c r="AN37" s="55"/>
      <c r="AO37" s="82"/>
      <c r="AP37" s="55"/>
      <c r="AQ37" s="82"/>
      <c r="AR37" s="55"/>
      <c r="AS37" s="55"/>
      <c r="AT37" s="55"/>
      <c r="AU37" s="82"/>
      <c r="AV37" s="55"/>
      <c r="AW37" s="82"/>
      <c r="AX37" s="55"/>
      <c r="AY37" s="55"/>
      <c r="AZ37" s="55"/>
      <c r="BA37" s="55"/>
      <c r="BB37" s="55"/>
      <c r="BC37" s="55"/>
      <c r="BD37" s="55"/>
      <c r="BE37" s="82"/>
      <c r="BF37" s="55"/>
      <c r="BG37" s="82"/>
      <c r="BH37" s="55"/>
      <c r="BI37" s="55"/>
      <c r="BJ37" s="55"/>
      <c r="BK37" s="82"/>
      <c r="BL37" s="55"/>
      <c r="BM37" s="82"/>
      <c r="BN37" s="55"/>
      <c r="BO37" s="55"/>
      <c r="BP37" s="78"/>
      <c r="BQ37" s="83"/>
      <c r="BR37" s="78"/>
      <c r="BS37" s="54"/>
    </row>
    <row r="38" customFormat="false" ht="8.25" hidden="false" customHeight="true" outlineLevel="0" collapsed="false">
      <c r="A38" s="55" t="n">
        <v>21</v>
      </c>
      <c r="B38" s="70"/>
      <c r="C38" s="66" t="s">
        <v>116</v>
      </c>
      <c r="D38" s="78"/>
      <c r="E38" s="79" t="n">
        <v>23166760</v>
      </c>
      <c r="F38" s="76"/>
      <c r="G38" s="79" t="n">
        <v>384464</v>
      </c>
      <c r="H38" s="55"/>
      <c r="I38" s="79" t="n">
        <v>2932552</v>
      </c>
      <c r="J38" s="79"/>
      <c r="K38" s="79" t="n">
        <v>0</v>
      </c>
      <c r="L38" s="55"/>
      <c r="M38" s="79" t="n">
        <v>38615</v>
      </c>
      <c r="N38" s="55"/>
      <c r="O38" s="79" t="n">
        <v>0</v>
      </c>
      <c r="P38" s="55"/>
      <c r="Q38" s="79" t="n">
        <v>268664</v>
      </c>
      <c r="R38" s="55"/>
      <c r="S38" s="79" t="n">
        <v>93596</v>
      </c>
      <c r="T38" s="55"/>
      <c r="U38" s="79" t="n">
        <f aca="false">SUM(E38:S38)</f>
        <v>26884651</v>
      </c>
      <c r="V38" s="55"/>
      <c r="W38" s="75" t="n">
        <f aca="false">(U38/$BS38)</f>
        <v>1701.34482976838</v>
      </c>
      <c r="X38" s="55"/>
      <c r="Y38" s="75" t="n">
        <f aca="false">IF($BO38,U38/$BO38*100,0)</f>
        <v>71.9395466628541</v>
      </c>
      <c r="Z38" s="55"/>
      <c r="AA38" s="79" t="n">
        <v>5542161</v>
      </c>
      <c r="AB38" s="55"/>
      <c r="AC38" s="75" t="n">
        <f aca="false">(AA38/$BS38)</f>
        <v>350.725287938236</v>
      </c>
      <c r="AD38" s="55"/>
      <c r="AE38" s="75" t="n">
        <f aca="false">IF($BO38,AA38/$BO38*100,0)</f>
        <v>14.830043725416</v>
      </c>
      <c r="AF38" s="55"/>
      <c r="AG38" s="80" t="n">
        <v>281011</v>
      </c>
      <c r="AH38" s="55"/>
      <c r="AI38" s="75" t="n">
        <f aca="false">(AG38/$BS38)</f>
        <v>17.7832552841412</v>
      </c>
      <c r="AJ38" s="55"/>
      <c r="AK38" s="75" t="n">
        <f aca="false">IF($BO38,AG38/$BO38*100,0)</f>
        <v>0.751945931798605</v>
      </c>
      <c r="AL38" s="55"/>
      <c r="AM38" s="80" t="n">
        <v>262165</v>
      </c>
      <c r="AN38" s="55"/>
      <c r="AO38" s="75" t="n">
        <f aca="false">(AM38/$BS38)</f>
        <v>16.590621440324</v>
      </c>
      <c r="AP38" s="55"/>
      <c r="AQ38" s="75" t="n">
        <f aca="false">IF($BO38,AM38/$BO38*100,0)</f>
        <v>0.70151668514749</v>
      </c>
      <c r="AR38" s="55"/>
      <c r="AS38" s="80" t="n">
        <v>3218408</v>
      </c>
      <c r="AT38" s="55"/>
      <c r="AU38" s="75" t="n">
        <f aca="false">(AS38/$BS38)</f>
        <v>203.670927730667</v>
      </c>
      <c r="AV38" s="55"/>
      <c r="AW38" s="75" t="n">
        <f aca="false">IF($BO38,AS38/$BO38*100,0)</f>
        <v>8.6120073679254</v>
      </c>
      <c r="AX38" s="55"/>
      <c r="AY38" s="80" t="n">
        <v>51543</v>
      </c>
      <c r="AZ38" s="55"/>
      <c r="BA38" s="80" t="n">
        <v>3783</v>
      </c>
      <c r="BB38" s="55"/>
      <c r="BC38" s="79" t="n">
        <f aca="false">(AY38+BA38)</f>
        <v>55326</v>
      </c>
      <c r="BD38" s="55"/>
      <c r="BE38" s="75" t="n">
        <f aca="false">(BC38/$BS38)</f>
        <v>3.50120237944564</v>
      </c>
      <c r="BF38" s="55"/>
      <c r="BG38" s="75" t="n">
        <f aca="false">IF($BO38,BC38/$BO38*100,0)</f>
        <v>0.148044598334904</v>
      </c>
      <c r="BH38" s="55"/>
      <c r="BI38" s="80" t="n">
        <v>1127449</v>
      </c>
      <c r="BJ38" s="55"/>
      <c r="BK38" s="75" t="n">
        <f aca="false">(BI38/$BS38)</f>
        <v>71.3485001898494</v>
      </c>
      <c r="BL38" s="55"/>
      <c r="BM38" s="75" t="n">
        <f aca="false">IF($BO38,BI38/$BO38*100,0)</f>
        <v>3.01689502852346</v>
      </c>
      <c r="BN38" s="55"/>
      <c r="BO38" s="79" t="n">
        <f aca="false">(U38+AA38+AG38+AM38+AS38+BC38+BI38)</f>
        <v>37371171</v>
      </c>
      <c r="BP38" s="78"/>
      <c r="BQ38" s="55" t="n">
        <v>21</v>
      </c>
      <c r="BR38" s="78"/>
      <c r="BS38" s="59" t="n">
        <v>15802</v>
      </c>
    </row>
    <row r="39" customFormat="false" ht="8.25" hidden="false" customHeight="true" outlineLevel="0" collapsed="false">
      <c r="A39" s="55" t="n">
        <v>22</v>
      </c>
      <c r="B39" s="70"/>
      <c r="C39" s="66" t="s">
        <v>117</v>
      </c>
      <c r="D39" s="78"/>
      <c r="E39" s="79" t="n">
        <v>6581829</v>
      </c>
      <c r="F39" s="76"/>
      <c r="G39" s="79" t="n">
        <v>250794</v>
      </c>
      <c r="H39" s="55"/>
      <c r="I39" s="79" t="n">
        <v>1799691</v>
      </c>
      <c r="J39" s="79"/>
      <c r="K39" s="79" t="n">
        <v>0</v>
      </c>
      <c r="L39" s="55"/>
      <c r="M39" s="79" t="n">
        <v>104764</v>
      </c>
      <c r="N39" s="55"/>
      <c r="O39" s="79" t="n">
        <v>0</v>
      </c>
      <c r="P39" s="55"/>
      <c r="Q39" s="79" t="n">
        <v>114536</v>
      </c>
      <c r="R39" s="55"/>
      <c r="S39" s="79" t="n">
        <v>98663</v>
      </c>
      <c r="T39" s="55"/>
      <c r="U39" s="79" t="n">
        <f aca="false">SUM(E39:S39)</f>
        <v>8950277</v>
      </c>
      <c r="V39" s="55"/>
      <c r="W39" s="75" t="n">
        <f aca="false">(U39/$BS39)</f>
        <v>660.829666272888</v>
      </c>
      <c r="X39" s="55"/>
      <c r="Y39" s="75" t="n">
        <f aca="false">IF($BO39,U39/$BO39*100,0)</f>
        <v>34.9875782304878</v>
      </c>
      <c r="Z39" s="55"/>
      <c r="AA39" s="79" t="n">
        <v>7121375</v>
      </c>
      <c r="AB39" s="55"/>
      <c r="AC39" s="75" t="n">
        <f aca="false">(AA39/$BS39)</f>
        <v>525.795555227407</v>
      </c>
      <c r="AD39" s="55"/>
      <c r="AE39" s="75" t="n">
        <f aca="false">IF($BO39,AA39/$BO39*100,0)</f>
        <v>27.8382071215383</v>
      </c>
      <c r="AF39" s="55"/>
      <c r="AG39" s="79" t="n">
        <v>93979</v>
      </c>
      <c r="AH39" s="55"/>
      <c r="AI39" s="75" t="n">
        <f aca="false">(AG39/$BS39)</f>
        <v>6.93879208505611</v>
      </c>
      <c r="AJ39" s="55"/>
      <c r="AK39" s="75" t="n">
        <f aca="false">IF($BO39,AG39/$BO39*100,0)</f>
        <v>0.36737383820892</v>
      </c>
      <c r="AL39" s="55"/>
      <c r="AM39" s="79" t="n">
        <v>140171</v>
      </c>
      <c r="AN39" s="55"/>
      <c r="AO39" s="75" t="n">
        <f aca="false">(AM39/$BS39)</f>
        <v>10.3493059657413</v>
      </c>
      <c r="AP39" s="55"/>
      <c r="AQ39" s="75" t="n">
        <f aca="false">IF($BO39,AM39/$BO39*100,0)</f>
        <v>0.547943245571697</v>
      </c>
      <c r="AR39" s="55"/>
      <c r="AS39" s="79" t="n">
        <v>6930308</v>
      </c>
      <c r="AT39" s="55"/>
      <c r="AU39" s="75" t="n">
        <f aca="false">(AS39/$BS39)</f>
        <v>511.688422917897</v>
      </c>
      <c r="AV39" s="55"/>
      <c r="AW39" s="75" t="n">
        <f aca="false">IF($BO39,AS39/$BO39*100,0)</f>
        <v>27.0913060357099</v>
      </c>
      <c r="AX39" s="55"/>
      <c r="AY39" s="79" t="n">
        <v>377012</v>
      </c>
      <c r="AZ39" s="55"/>
      <c r="BA39" s="79" t="n">
        <v>848422</v>
      </c>
      <c r="BB39" s="55"/>
      <c r="BC39" s="79" t="n">
        <f aca="false">(AY39+BA39)</f>
        <v>1225434</v>
      </c>
      <c r="BD39" s="55"/>
      <c r="BE39" s="75" t="n">
        <f aca="false">(BC39/$BS39)</f>
        <v>90.4779976373302</v>
      </c>
      <c r="BF39" s="55"/>
      <c r="BG39" s="75" t="n">
        <f aca="false">IF($BO39,BC39/$BO39*100,0)</f>
        <v>4.79035095129454</v>
      </c>
      <c r="BH39" s="55"/>
      <c r="BI39" s="79" t="n">
        <v>1119755</v>
      </c>
      <c r="BJ39" s="55"/>
      <c r="BK39" s="75" t="n">
        <f aca="false">(BI39/$BS39)</f>
        <v>82.6753544004725</v>
      </c>
      <c r="BL39" s="55"/>
      <c r="BM39" s="75" t="n">
        <f aca="false">IF($BO39,BI39/$BO39*100,0)</f>
        <v>4.37724057718883</v>
      </c>
      <c r="BN39" s="55"/>
      <c r="BO39" s="79" t="n">
        <f aca="false">(U39+AA39+AG39+AM39+AS39+BC39+BI39)</f>
        <v>25581299</v>
      </c>
      <c r="BP39" s="78"/>
      <c r="BQ39" s="55" t="n">
        <v>22</v>
      </c>
      <c r="BR39" s="78"/>
      <c r="BS39" s="59" t="n">
        <v>13544</v>
      </c>
    </row>
    <row r="40" customFormat="false" ht="8.25" hidden="false" customHeight="true" outlineLevel="0" collapsed="false">
      <c r="A40" s="55" t="n">
        <v>23</v>
      </c>
      <c r="B40" s="70"/>
      <c r="C40" s="66" t="s">
        <v>118</v>
      </c>
      <c r="D40" s="78"/>
      <c r="E40" s="79" t="n">
        <v>178404771</v>
      </c>
      <c r="F40" s="76"/>
      <c r="G40" s="79" t="n">
        <v>6621725</v>
      </c>
      <c r="H40" s="55"/>
      <c r="I40" s="79" t="n">
        <v>43202143</v>
      </c>
      <c r="J40" s="79"/>
      <c r="K40" s="79" t="n">
        <v>138376</v>
      </c>
      <c r="L40" s="55"/>
      <c r="M40" s="79" t="n">
        <v>20500671</v>
      </c>
      <c r="N40" s="55"/>
      <c r="O40" s="79" t="n">
        <v>0</v>
      </c>
      <c r="P40" s="55"/>
      <c r="Q40" s="79" t="n">
        <v>566991</v>
      </c>
      <c r="R40" s="55"/>
      <c r="S40" s="79" t="n">
        <v>942733</v>
      </c>
      <c r="T40" s="55"/>
      <c r="U40" s="79" t="n">
        <f aca="false">SUM(E40:S40)</f>
        <v>250377410</v>
      </c>
      <c r="V40" s="55"/>
      <c r="W40" s="75" t="n">
        <f aca="false">(U40/$BS40)</f>
        <v>1366.55465074392</v>
      </c>
      <c r="X40" s="55"/>
      <c r="Y40" s="75" t="n">
        <f aca="false">IF($BO40,U40/$BO40*100,0)</f>
        <v>57.3980274282285</v>
      </c>
      <c r="Z40" s="55"/>
      <c r="AA40" s="79" t="n">
        <v>91732974</v>
      </c>
      <c r="AB40" s="55"/>
      <c r="AC40" s="75" t="n">
        <f aca="false">(AA40/$BS40)</f>
        <v>500.676647490967</v>
      </c>
      <c r="AD40" s="55"/>
      <c r="AE40" s="75" t="n">
        <f aca="false">IF($BO40,AA40/$BO40*100,0)</f>
        <v>21.0294201770238</v>
      </c>
      <c r="AF40" s="55"/>
      <c r="AG40" s="79" t="n">
        <v>3724212</v>
      </c>
      <c r="AH40" s="55"/>
      <c r="AI40" s="75" t="n">
        <f aca="false">(AG40/$BS40)</f>
        <v>20.3266709602768</v>
      </c>
      <c r="AJ40" s="55"/>
      <c r="AK40" s="75" t="n">
        <f aca="false">IF($BO40,AG40/$BO40*100,0)</f>
        <v>0.853760818615935</v>
      </c>
      <c r="AL40" s="55"/>
      <c r="AM40" s="79" t="n">
        <v>1727312</v>
      </c>
      <c r="AN40" s="55"/>
      <c r="AO40" s="75" t="n">
        <f aca="false">(AM40/$BS40)</f>
        <v>9.42763265618007</v>
      </c>
      <c r="AP40" s="55"/>
      <c r="AQ40" s="75" t="n">
        <f aca="false">IF($BO40,AM40/$BO40*100,0)</f>
        <v>0.395979419841064</v>
      </c>
      <c r="AR40" s="55"/>
      <c r="AS40" s="79" t="n">
        <v>56932436</v>
      </c>
      <c r="AT40" s="55"/>
      <c r="AU40" s="75" t="n">
        <f aca="false">(AS40/$BS40)</f>
        <v>310.736041218658</v>
      </c>
      <c r="AV40" s="55"/>
      <c r="AW40" s="75" t="n">
        <f aca="false">IF($BO40,AS40/$BO40*100,0)</f>
        <v>13.0515349730787</v>
      </c>
      <c r="AX40" s="55"/>
      <c r="AY40" s="79" t="n">
        <v>1544979</v>
      </c>
      <c r="AZ40" s="55"/>
      <c r="BA40" s="79" t="n">
        <v>10792387</v>
      </c>
      <c r="BB40" s="55"/>
      <c r="BC40" s="79" t="n">
        <f aca="false">(AY40+BA40)</f>
        <v>12337366</v>
      </c>
      <c r="BD40" s="55"/>
      <c r="BE40" s="75" t="n">
        <f aca="false">(BC40/$BS40)</f>
        <v>67.3370847842461</v>
      </c>
      <c r="BF40" s="55"/>
      <c r="BG40" s="75" t="n">
        <f aca="false">IF($BO40,BC40/$BO40*100,0)</f>
        <v>2.82829218522587</v>
      </c>
      <c r="BH40" s="55"/>
      <c r="BI40" s="79" t="n">
        <v>19380859</v>
      </c>
      <c r="BJ40" s="55"/>
      <c r="BK40" s="75" t="n">
        <f aca="false">(BI40/$BS40)</f>
        <v>105.780321802443</v>
      </c>
      <c r="BL40" s="55"/>
      <c r="BM40" s="75" t="n">
        <f aca="false">IF($BO40,BI40/$BO40*100,0)</f>
        <v>4.44298499798615</v>
      </c>
      <c r="BN40" s="55"/>
      <c r="BO40" s="79" t="n">
        <f aca="false">(U40+AA40+AG40+AM40+AS40+BC40+BI40)</f>
        <v>436212569</v>
      </c>
      <c r="BP40" s="78"/>
      <c r="BQ40" s="55" t="n">
        <v>23</v>
      </c>
      <c r="BR40" s="78"/>
      <c r="BS40" s="59" t="n">
        <v>183218</v>
      </c>
    </row>
    <row r="41" customFormat="false" ht="8.25" hidden="false" customHeight="true" outlineLevel="0" collapsed="false">
      <c r="A41" s="55" t="n">
        <v>24</v>
      </c>
      <c r="B41" s="70"/>
      <c r="C41" s="66" t="s">
        <v>119</v>
      </c>
      <c r="D41" s="78"/>
      <c r="E41" s="79" t="n">
        <v>213246766</v>
      </c>
      <c r="F41" s="76"/>
      <c r="G41" s="79" t="n">
        <v>9820486</v>
      </c>
      <c r="H41" s="55"/>
      <c r="I41" s="79" t="n">
        <v>44485116</v>
      </c>
      <c r="J41" s="79"/>
      <c r="K41" s="79" t="n">
        <v>14368</v>
      </c>
      <c r="L41" s="55"/>
      <c r="M41" s="79" t="n">
        <v>5818027</v>
      </c>
      <c r="N41" s="55"/>
      <c r="O41" s="79" t="n">
        <v>0</v>
      </c>
      <c r="P41" s="55"/>
      <c r="Q41" s="79" t="n">
        <v>444811</v>
      </c>
      <c r="R41" s="55"/>
      <c r="S41" s="79" t="n">
        <v>349351</v>
      </c>
      <c r="T41" s="55"/>
      <c r="U41" s="79" t="n">
        <f aca="false">SUM(E41:S41)</f>
        <v>274178925</v>
      </c>
      <c r="V41" s="55"/>
      <c r="W41" s="75" t="n">
        <f aca="false">(U41/$BS41)</f>
        <v>1109.64528688276</v>
      </c>
      <c r="X41" s="55"/>
      <c r="Y41" s="75" t="n">
        <f aca="false">IF($BO41,U41/$BO41*100,0)</f>
        <v>53.0190076885095</v>
      </c>
      <c r="Z41" s="55"/>
      <c r="AA41" s="79" t="n">
        <v>148872243</v>
      </c>
      <c r="AB41" s="55"/>
      <c r="AC41" s="75" t="n">
        <f aca="false">(AA41/$BS41)</f>
        <v>602.509411664717</v>
      </c>
      <c r="AD41" s="55"/>
      <c r="AE41" s="75" t="n">
        <f aca="false">IF($BO41,AA41/$BO41*100,0)</f>
        <v>28.7879843289292</v>
      </c>
      <c r="AF41" s="55"/>
      <c r="AG41" s="79" t="n">
        <v>3575984</v>
      </c>
      <c r="AH41" s="55"/>
      <c r="AI41" s="75" t="n">
        <f aca="false">(AG41/$BS41)</f>
        <v>14.4725703901865</v>
      </c>
      <c r="AJ41" s="55"/>
      <c r="AK41" s="75" t="n">
        <f aca="false">IF($BO41,AG41/$BO41*100,0)</f>
        <v>0.691501446327382</v>
      </c>
      <c r="AL41" s="55"/>
      <c r="AM41" s="79" t="n">
        <v>920877</v>
      </c>
      <c r="AN41" s="55"/>
      <c r="AO41" s="75" t="n">
        <f aca="false">(AM41/$BS41)</f>
        <v>3.72693423773812</v>
      </c>
      <c r="AP41" s="55"/>
      <c r="AQ41" s="75" t="n">
        <f aca="false">IF($BO41,AM41/$BO41*100,0)</f>
        <v>0.178073441433077</v>
      </c>
      <c r="AR41" s="55"/>
      <c r="AS41" s="79" t="n">
        <v>67626757</v>
      </c>
      <c r="AT41" s="55"/>
      <c r="AU41" s="75" t="n">
        <f aca="false">(AS41/$BS41)</f>
        <v>273.696135369323</v>
      </c>
      <c r="AV41" s="55"/>
      <c r="AW41" s="75" t="n">
        <f aca="false">IF($BO41,AS41/$BO41*100,0)</f>
        <v>13.0772397963555</v>
      </c>
      <c r="AX41" s="55"/>
      <c r="AY41" s="79" t="n">
        <v>179421</v>
      </c>
      <c r="AZ41" s="55"/>
      <c r="BA41" s="79" t="n">
        <v>7715040</v>
      </c>
      <c r="BB41" s="55"/>
      <c r="BC41" s="79" t="n">
        <f aca="false">(AY41+BA41)</f>
        <v>7894461</v>
      </c>
      <c r="BD41" s="55"/>
      <c r="BE41" s="75" t="n">
        <f aca="false">(BC41/$BS41)</f>
        <v>31.950126878387</v>
      </c>
      <c r="BF41" s="55"/>
      <c r="BG41" s="75" t="n">
        <f aca="false">IF($BO41,BC41/$BO41*100,0)</f>
        <v>1.52658155055367</v>
      </c>
      <c r="BH41" s="55"/>
      <c r="BI41" s="79" t="n">
        <v>14064017</v>
      </c>
      <c r="BJ41" s="55"/>
      <c r="BK41" s="75" t="n">
        <f aca="false">(BI41/$BS41)</f>
        <v>56.9192915855549</v>
      </c>
      <c r="BL41" s="55"/>
      <c r="BM41" s="75" t="n">
        <f aca="false">IF($BO41,BI41/$BO41*100,0)</f>
        <v>2.71961174789174</v>
      </c>
      <c r="BN41" s="55"/>
      <c r="BO41" s="79" t="n">
        <f aca="false">(U41+AA41+AG41+AM41+AS41+BC41+BI41)</f>
        <v>517133264</v>
      </c>
      <c r="BP41" s="78"/>
      <c r="BQ41" s="55" t="n">
        <v>24</v>
      </c>
      <c r="BR41" s="78"/>
      <c r="BS41" s="59" t="n">
        <v>247087</v>
      </c>
    </row>
    <row r="42" customFormat="false" ht="8.25" hidden="false" customHeight="true" outlineLevel="0" collapsed="false">
      <c r="A42" s="55" t="n">
        <v>25</v>
      </c>
      <c r="B42" s="70"/>
      <c r="C42" s="66" t="s">
        <v>120</v>
      </c>
      <c r="D42" s="78"/>
      <c r="E42" s="79" t="n">
        <v>2111184</v>
      </c>
      <c r="F42" s="76"/>
      <c r="G42" s="79" t="n">
        <v>274501</v>
      </c>
      <c r="H42" s="55"/>
      <c r="I42" s="79" t="n">
        <v>351035</v>
      </c>
      <c r="J42" s="79"/>
      <c r="K42" s="79" t="n">
        <v>0</v>
      </c>
      <c r="L42" s="55"/>
      <c r="M42" s="79" t="n">
        <v>124786</v>
      </c>
      <c r="N42" s="55"/>
      <c r="O42" s="79" t="n">
        <v>0</v>
      </c>
      <c r="P42" s="55"/>
      <c r="Q42" s="79" t="n">
        <v>48094</v>
      </c>
      <c r="R42" s="55"/>
      <c r="S42" s="79" t="n">
        <v>28848</v>
      </c>
      <c r="T42" s="55"/>
      <c r="U42" s="79" t="n">
        <f aca="false">SUM(E42:S42)</f>
        <v>2938448</v>
      </c>
      <c r="V42" s="55"/>
      <c r="W42" s="75" t="n">
        <f aca="false">(U42/$BS42)</f>
        <v>761.848068446979</v>
      </c>
      <c r="X42" s="55"/>
      <c r="Y42" s="75" t="n">
        <f aca="false">IF($BO42,U42/$BO42*100,0)</f>
        <v>32.9685874541898</v>
      </c>
      <c r="Z42" s="55"/>
      <c r="AA42" s="79" t="n">
        <v>4361127</v>
      </c>
      <c r="AB42" s="55"/>
      <c r="AC42" s="75" t="n">
        <f aca="false">(AA42/$BS42)</f>
        <v>1130.70443349754</v>
      </c>
      <c r="AD42" s="55"/>
      <c r="AE42" s="75" t="n">
        <f aca="false">IF($BO42,AA42/$BO42*100,0)</f>
        <v>48.9306589391164</v>
      </c>
      <c r="AF42" s="55"/>
      <c r="AG42" s="79" t="n">
        <v>2608</v>
      </c>
      <c r="AH42" s="55"/>
      <c r="AI42" s="75" t="n">
        <f aca="false">(AG42/$BS42)</f>
        <v>0.676173191599689</v>
      </c>
      <c r="AJ42" s="55"/>
      <c r="AK42" s="75" t="n">
        <f aca="false">IF($BO42,AG42/$BO42*100,0)</f>
        <v>0.0292610507589473</v>
      </c>
      <c r="AL42" s="55"/>
      <c r="AM42" s="79" t="n">
        <v>26178</v>
      </c>
      <c r="AN42" s="55"/>
      <c r="AO42" s="75" t="n">
        <f aca="false">(AM42/$BS42)</f>
        <v>6.78714026445424</v>
      </c>
      <c r="AP42" s="55"/>
      <c r="AQ42" s="75" t="n">
        <f aca="false">IF($BO42,AM42/$BO42*100,0)</f>
        <v>0.293710040938544</v>
      </c>
      <c r="AR42" s="55"/>
      <c r="AS42" s="79" t="n">
        <v>894397</v>
      </c>
      <c r="AT42" s="55"/>
      <c r="AU42" s="75" t="n">
        <f aca="false">(AS42/$BS42)</f>
        <v>231.889292196007</v>
      </c>
      <c r="AV42" s="55"/>
      <c r="AW42" s="75" t="n">
        <f aca="false">IF($BO42,AS42/$BO42*100,0)</f>
        <v>10.0348911102953</v>
      </c>
      <c r="AX42" s="55"/>
      <c r="AY42" s="79" t="n">
        <v>21418</v>
      </c>
      <c r="AZ42" s="55"/>
      <c r="BA42" s="79" t="n">
        <v>365533</v>
      </c>
      <c r="BB42" s="55"/>
      <c r="BC42" s="79" t="n">
        <f aca="false">(AY42+BA42)</f>
        <v>386951</v>
      </c>
      <c r="BD42" s="55"/>
      <c r="BE42" s="75" t="n">
        <f aca="false">(BC42/$BS42)</f>
        <v>100.324345346124</v>
      </c>
      <c r="BF42" s="55"/>
      <c r="BG42" s="75" t="n">
        <f aca="false">IF($BO42,BC42/$BO42*100,0)</f>
        <v>4.34148498935023</v>
      </c>
      <c r="BH42" s="55"/>
      <c r="BI42" s="79" t="n">
        <v>303163</v>
      </c>
      <c r="BJ42" s="55"/>
      <c r="BK42" s="75" t="n">
        <f aca="false">(BI42/$BS42)</f>
        <v>78.6007259528131</v>
      </c>
      <c r="BL42" s="55"/>
      <c r="BM42" s="75" t="n">
        <f aca="false">IF($BO42,BI42/$BO42*100,0)</f>
        <v>3.40140641535074</v>
      </c>
      <c r="BN42" s="55"/>
      <c r="BO42" s="79" t="n">
        <f aca="false">(U42+AA42+AG42+AM42+AS42+BC42+BI42)</f>
        <v>8912872</v>
      </c>
      <c r="BP42" s="78"/>
      <c r="BQ42" s="55" t="n">
        <v>25</v>
      </c>
      <c r="BR42" s="78"/>
      <c r="BS42" s="59" t="n">
        <v>3857</v>
      </c>
    </row>
    <row r="43" customFormat="false" ht="8.25" hidden="false" customHeight="true" outlineLevel="0" collapsed="false">
      <c r="A43" s="81"/>
      <c r="B43" s="70"/>
      <c r="C43" s="66"/>
      <c r="D43" s="78"/>
      <c r="E43" s="55"/>
      <c r="F43" s="55"/>
      <c r="G43" s="55"/>
      <c r="H43" s="55"/>
      <c r="I43" s="55"/>
      <c r="J43" s="55"/>
      <c r="K43" s="55"/>
      <c r="L43" s="55"/>
      <c r="M43" s="55"/>
      <c r="N43" s="55"/>
      <c r="O43" s="55"/>
      <c r="P43" s="55"/>
      <c r="Q43" s="55"/>
      <c r="R43" s="55"/>
      <c r="S43" s="55"/>
      <c r="T43" s="55"/>
      <c r="U43" s="55"/>
      <c r="V43" s="55"/>
      <c r="W43" s="82"/>
      <c r="X43" s="55"/>
      <c r="Y43" s="82"/>
      <c r="Z43" s="55"/>
      <c r="AA43" s="55"/>
      <c r="AB43" s="55"/>
      <c r="AC43" s="82"/>
      <c r="AD43" s="55"/>
      <c r="AE43" s="82"/>
      <c r="AF43" s="55"/>
      <c r="AG43" s="55"/>
      <c r="AH43" s="55"/>
      <c r="AI43" s="82"/>
      <c r="AJ43" s="55"/>
      <c r="AK43" s="82"/>
      <c r="AL43" s="55"/>
      <c r="AM43" s="55"/>
      <c r="AN43" s="55"/>
      <c r="AO43" s="82"/>
      <c r="AP43" s="55"/>
      <c r="AQ43" s="82"/>
      <c r="AR43" s="55"/>
      <c r="AS43" s="55"/>
      <c r="AT43" s="55"/>
      <c r="AU43" s="82"/>
      <c r="AV43" s="55"/>
      <c r="AW43" s="82"/>
      <c r="AX43" s="55"/>
      <c r="AY43" s="55"/>
      <c r="AZ43" s="55"/>
      <c r="BA43" s="55"/>
      <c r="BB43" s="55"/>
      <c r="BC43" s="55"/>
      <c r="BD43" s="55"/>
      <c r="BE43" s="82"/>
      <c r="BF43" s="55"/>
      <c r="BG43" s="82"/>
      <c r="BH43" s="55"/>
      <c r="BI43" s="55"/>
      <c r="BJ43" s="55"/>
      <c r="BK43" s="82"/>
      <c r="BL43" s="55"/>
      <c r="BM43" s="82"/>
      <c r="BN43" s="55"/>
      <c r="BO43" s="55"/>
      <c r="BP43" s="78"/>
      <c r="BQ43" s="83"/>
      <c r="BR43" s="78"/>
      <c r="BS43" s="54"/>
    </row>
    <row r="44" customFormat="false" ht="8.25" hidden="false" customHeight="true" outlineLevel="0" collapsed="false">
      <c r="A44" s="55" t="n">
        <v>26</v>
      </c>
      <c r="B44" s="70"/>
      <c r="C44" s="66" t="s">
        <v>121</v>
      </c>
      <c r="D44" s="78"/>
      <c r="E44" s="79" t="n">
        <v>24043844</v>
      </c>
      <c r="F44" s="76"/>
      <c r="G44" s="79" t="n">
        <v>1706074</v>
      </c>
      <c r="H44" s="55"/>
      <c r="I44" s="79" t="n">
        <v>5611399</v>
      </c>
      <c r="J44" s="79"/>
      <c r="K44" s="79" t="n">
        <v>17101</v>
      </c>
      <c r="L44" s="55"/>
      <c r="M44" s="79" t="n">
        <v>1298334</v>
      </c>
      <c r="N44" s="55"/>
      <c r="O44" s="79" t="n">
        <v>0</v>
      </c>
      <c r="P44" s="55"/>
      <c r="Q44" s="79" t="n">
        <v>551631</v>
      </c>
      <c r="R44" s="55"/>
      <c r="S44" s="79" t="n">
        <v>708591</v>
      </c>
      <c r="T44" s="55"/>
      <c r="U44" s="79" t="n">
        <f aca="false">SUM(E44:S44)</f>
        <v>33936974</v>
      </c>
      <c r="V44" s="55"/>
      <c r="W44" s="75" t="n">
        <f aca="false">(U44/$BS44)</f>
        <v>1059.93422449872</v>
      </c>
      <c r="X44" s="55"/>
      <c r="Y44" s="75" t="n">
        <f aca="false">IF($BO44,U44/$BO44*100,0)</f>
        <v>57.7975133408521</v>
      </c>
      <c r="Z44" s="55"/>
      <c r="AA44" s="79" t="n">
        <v>13486416</v>
      </c>
      <c r="AB44" s="55"/>
      <c r="AC44" s="75" t="n">
        <f aca="false">(AA44/$BS44)</f>
        <v>421.213567368355</v>
      </c>
      <c r="AD44" s="55"/>
      <c r="AE44" s="75" t="n">
        <f aca="false">IF($BO44,AA44/$BO44*100,0)</f>
        <v>22.9684976828011</v>
      </c>
      <c r="AF44" s="55"/>
      <c r="AG44" s="80" t="n">
        <v>545099</v>
      </c>
      <c r="AH44" s="55"/>
      <c r="AI44" s="75" t="n">
        <f aca="false">(AG44/$BS44)</f>
        <v>17.0247673183834</v>
      </c>
      <c r="AJ44" s="55"/>
      <c r="AK44" s="75" t="n">
        <f aca="false">IF($BO44,AG44/$BO44*100,0)</f>
        <v>0.928349319670786</v>
      </c>
      <c r="AL44" s="55"/>
      <c r="AM44" s="80" t="n">
        <v>765982</v>
      </c>
      <c r="AN44" s="55"/>
      <c r="AO44" s="75" t="n">
        <f aca="false">(AM44/$BS44)</f>
        <v>23.923480542195</v>
      </c>
      <c r="AP44" s="55"/>
      <c r="AQ44" s="75" t="n">
        <f aca="false">IF($BO44,AM44/$BO44*100,0)</f>
        <v>1.30453159624228</v>
      </c>
      <c r="AR44" s="55"/>
      <c r="AS44" s="80" t="n">
        <v>8295716</v>
      </c>
      <c r="AT44" s="55"/>
      <c r="AU44" s="75" t="n">
        <f aca="false">(AS44/$BS44)</f>
        <v>259.095383846586</v>
      </c>
      <c r="AV44" s="55"/>
      <c r="AW44" s="75" t="n">
        <f aca="false">IF($BO44,AS44/$BO44*100,0)</f>
        <v>14.128300189107</v>
      </c>
      <c r="AX44" s="55"/>
      <c r="AY44" s="80" t="n">
        <v>53642</v>
      </c>
      <c r="AZ44" s="55"/>
      <c r="BA44" s="80" t="n">
        <v>173280</v>
      </c>
      <c r="BB44" s="55"/>
      <c r="BC44" s="79" t="n">
        <f aca="false">(AY44+BA44)</f>
        <v>226922</v>
      </c>
      <c r="BD44" s="55"/>
      <c r="BE44" s="75" t="n">
        <f aca="false">(BC44/$BS44)</f>
        <v>7.08732587919295</v>
      </c>
      <c r="BF44" s="55"/>
      <c r="BG44" s="75" t="n">
        <f aca="false">IF($BO44,BC44/$BO44*100,0)</f>
        <v>0.386467200120224</v>
      </c>
      <c r="BH44" s="55"/>
      <c r="BI44" s="80" t="n">
        <v>1459905</v>
      </c>
      <c r="BJ44" s="55"/>
      <c r="BK44" s="75" t="n">
        <f aca="false">(BI44/$BS44)</f>
        <v>45.5963832844025</v>
      </c>
      <c r="BL44" s="55"/>
      <c r="BM44" s="75" t="n">
        <f aca="false">IF($BO44,BI44/$BO44*100,0)</f>
        <v>2.48634067120647</v>
      </c>
      <c r="BN44" s="55"/>
      <c r="BO44" s="79" t="n">
        <f aca="false">(U44+AA44+AG44+AM44+AS44+BC44+BI44)</f>
        <v>58717014</v>
      </c>
      <c r="BP44" s="78"/>
      <c r="BQ44" s="55" t="n">
        <v>26</v>
      </c>
      <c r="BR44" s="78"/>
      <c r="BS44" s="59" t="n">
        <v>32018</v>
      </c>
    </row>
    <row r="45" customFormat="false" ht="8.25" hidden="false" customHeight="true" outlineLevel="0" collapsed="false">
      <c r="A45" s="55" t="n">
        <v>27</v>
      </c>
      <c r="B45" s="70"/>
      <c r="C45" s="66" t="s">
        <v>122</v>
      </c>
      <c r="D45" s="78"/>
      <c r="E45" s="79" t="n">
        <v>16247330</v>
      </c>
      <c r="F45" s="76"/>
      <c r="G45" s="79" t="n">
        <v>222993</v>
      </c>
      <c r="H45" s="55"/>
      <c r="I45" s="79" t="n">
        <v>2531679</v>
      </c>
      <c r="J45" s="79"/>
      <c r="K45" s="79" t="n">
        <v>0</v>
      </c>
      <c r="L45" s="55"/>
      <c r="M45" s="79" t="n">
        <v>0</v>
      </c>
      <c r="N45" s="55"/>
      <c r="O45" s="79" t="n">
        <v>0</v>
      </c>
      <c r="P45" s="55"/>
      <c r="Q45" s="79" t="n">
        <v>81053</v>
      </c>
      <c r="R45" s="55"/>
      <c r="S45" s="79" t="n">
        <v>61965</v>
      </c>
      <c r="T45" s="55"/>
      <c r="U45" s="79" t="n">
        <f aca="false">SUM(E45:S45)</f>
        <v>19145020</v>
      </c>
      <c r="V45" s="55"/>
      <c r="W45" s="75" t="n">
        <f aca="false">(U45/$BS45)</f>
        <v>1558.15251892244</v>
      </c>
      <c r="X45" s="55"/>
      <c r="Y45" s="75" t="n">
        <f aca="false">IF($BO45,U45/$BO45*100,0)</f>
        <v>74.8681947687893</v>
      </c>
      <c r="Z45" s="55"/>
      <c r="AA45" s="79" t="n">
        <v>2567470</v>
      </c>
      <c r="AB45" s="55"/>
      <c r="AC45" s="75" t="n">
        <f aca="false">(AA45/$BS45)</f>
        <v>208.958248555384</v>
      </c>
      <c r="AD45" s="55"/>
      <c r="AE45" s="75" t="n">
        <f aca="false">IF($BO45,AA45/$BO45*100,0)</f>
        <v>10.0403052085098</v>
      </c>
      <c r="AF45" s="55"/>
      <c r="AG45" s="79" t="n">
        <v>157800</v>
      </c>
      <c r="AH45" s="55"/>
      <c r="AI45" s="75" t="n">
        <f aca="false">(AG45/$BS45)</f>
        <v>12.8428420281598</v>
      </c>
      <c r="AJ45" s="55"/>
      <c r="AK45" s="75" t="n">
        <f aca="false">IF($BO45,AG45/$BO45*100,0)</f>
        <v>0.617090038794159</v>
      </c>
      <c r="AL45" s="55"/>
      <c r="AM45" s="79" t="n">
        <v>34665</v>
      </c>
      <c r="AN45" s="55"/>
      <c r="AO45" s="75" t="n">
        <f aca="false">(AM45/$BS45)</f>
        <v>2.82127451778302</v>
      </c>
      <c r="AP45" s="55"/>
      <c r="AQ45" s="75" t="n">
        <f aca="false">IF($BO45,AM45/$BO45*100,0)</f>
        <v>0.135560368788337</v>
      </c>
      <c r="AR45" s="55"/>
      <c r="AS45" s="79" t="n">
        <v>2863092</v>
      </c>
      <c r="AT45" s="55"/>
      <c r="AU45" s="75" t="n">
        <f aca="false">(AS45/$BS45)</f>
        <v>233.017986489786</v>
      </c>
      <c r="AV45" s="55"/>
      <c r="AW45" s="75" t="n">
        <f aca="false">IF($BO45,AS45/$BO45*100,0)</f>
        <v>11.1963596536834</v>
      </c>
      <c r="AX45" s="55"/>
      <c r="AY45" s="79" t="n">
        <v>54034</v>
      </c>
      <c r="AZ45" s="55"/>
      <c r="BA45" s="79" t="n">
        <v>312358</v>
      </c>
      <c r="BB45" s="55"/>
      <c r="BC45" s="79" t="n">
        <f aca="false">(AY45+BA45)</f>
        <v>366392</v>
      </c>
      <c r="BD45" s="55"/>
      <c r="BE45" s="75" t="n">
        <f aca="false">(BC45/$BS45)</f>
        <v>29.8194840074876</v>
      </c>
      <c r="BF45" s="55"/>
      <c r="BG45" s="75" t="n">
        <f aca="false">IF($BO45,BC45/$BO45*100,0)</f>
        <v>1.4328064226481</v>
      </c>
      <c r="BH45" s="55"/>
      <c r="BI45" s="79" t="n">
        <v>437194</v>
      </c>
      <c r="BJ45" s="55"/>
      <c r="BK45" s="75" t="n">
        <f aca="false">(BI45/$BS45)</f>
        <v>35.5818344591845</v>
      </c>
      <c r="BL45" s="55"/>
      <c r="BM45" s="75" t="n">
        <f aca="false">IF($BO45,BI45/$BO45*100,0)</f>
        <v>1.70968353878691</v>
      </c>
      <c r="BN45" s="55"/>
      <c r="BO45" s="79" t="n">
        <f aca="false">(U45+AA45+AG45+AM45+AS45+BC45+BI45)</f>
        <v>25571633</v>
      </c>
      <c r="BP45" s="78"/>
      <c r="BQ45" s="55" t="n">
        <v>27</v>
      </c>
      <c r="BR45" s="78"/>
      <c r="BS45" s="59" t="n">
        <v>12287</v>
      </c>
    </row>
    <row r="46" customFormat="false" ht="8.25" hidden="false" customHeight="true" outlineLevel="0" collapsed="false">
      <c r="A46" s="55" t="n">
        <v>28</v>
      </c>
      <c r="B46" s="70"/>
      <c r="C46" s="66" t="s">
        <v>123</v>
      </c>
      <c r="D46" s="78"/>
      <c r="E46" s="79" t="n">
        <v>92294174</v>
      </c>
      <c r="F46" s="76"/>
      <c r="G46" s="79" t="n">
        <v>4849316</v>
      </c>
      <c r="H46" s="55"/>
      <c r="I46" s="79" t="n">
        <v>18932805</v>
      </c>
      <c r="J46" s="79"/>
      <c r="K46" s="79" t="n">
        <v>0</v>
      </c>
      <c r="L46" s="55"/>
      <c r="M46" s="79" t="n">
        <v>910589</v>
      </c>
      <c r="N46" s="55"/>
      <c r="O46" s="79" t="n">
        <v>0</v>
      </c>
      <c r="P46" s="55"/>
      <c r="Q46" s="79" t="n">
        <v>1421787</v>
      </c>
      <c r="R46" s="55"/>
      <c r="S46" s="79" t="n">
        <v>604437</v>
      </c>
      <c r="T46" s="55"/>
      <c r="U46" s="79" t="n">
        <f aca="false">SUM(E46:S46)</f>
        <v>119013108</v>
      </c>
      <c r="V46" s="55"/>
      <c r="W46" s="75" t="n">
        <f aca="false">(U46/$BS46)</f>
        <v>1237.41261605964</v>
      </c>
      <c r="X46" s="55"/>
      <c r="Y46" s="75" t="n">
        <f aca="false">IF($BO46,U46/$BO46*100,0)</f>
        <v>61.0286174846459</v>
      </c>
      <c r="Z46" s="55"/>
      <c r="AA46" s="79" t="n">
        <v>38455319</v>
      </c>
      <c r="AB46" s="55"/>
      <c r="AC46" s="75" t="n">
        <f aca="false">(AA46/$BS46)</f>
        <v>399.830721883155</v>
      </c>
      <c r="AD46" s="55"/>
      <c r="AE46" s="75" t="n">
        <f aca="false">IF($BO46,AA46/$BO46*100,0)</f>
        <v>19.7194661406627</v>
      </c>
      <c r="AF46" s="55"/>
      <c r="AG46" s="79" t="n">
        <v>1101703</v>
      </c>
      <c r="AH46" s="55"/>
      <c r="AI46" s="75" t="n">
        <f aca="false">(AG46/$BS46)</f>
        <v>11.4547146466484</v>
      </c>
      <c r="AJ46" s="55"/>
      <c r="AK46" s="75" t="n">
        <f aca="false">IF($BO46,AG46/$BO46*100,0)</f>
        <v>0.564941224530384</v>
      </c>
      <c r="AL46" s="55"/>
      <c r="AM46" s="79" t="n">
        <v>393231</v>
      </c>
      <c r="AN46" s="55"/>
      <c r="AO46" s="75" t="n">
        <f aca="false">(AM46/$BS46)</f>
        <v>4.08853283980911</v>
      </c>
      <c r="AP46" s="55"/>
      <c r="AQ46" s="75" t="n">
        <f aca="false">IF($BO46,AM46/$BO46*100,0)</f>
        <v>0.201644547272094</v>
      </c>
      <c r="AR46" s="55"/>
      <c r="AS46" s="79" t="n">
        <v>26655428</v>
      </c>
      <c r="AT46" s="55"/>
      <c r="AU46" s="75" t="n">
        <f aca="false">(AS46/$BS46)</f>
        <v>277.14395034259</v>
      </c>
      <c r="AV46" s="55"/>
      <c r="AW46" s="75" t="n">
        <f aca="false">IF($BO46,AS46/$BO46*100,0)</f>
        <v>13.6686113541503</v>
      </c>
      <c r="AX46" s="55"/>
      <c r="AY46" s="79" t="n">
        <v>536760</v>
      </c>
      <c r="AZ46" s="55"/>
      <c r="BA46" s="79" t="n">
        <v>1768705</v>
      </c>
      <c r="BB46" s="55"/>
      <c r="BC46" s="79" t="n">
        <f aca="false">(AY46+BA46)</f>
        <v>2305465</v>
      </c>
      <c r="BD46" s="55"/>
      <c r="BE46" s="75" t="n">
        <f aca="false">(BC46/$BS46)</f>
        <v>23.9705653001175</v>
      </c>
      <c r="BF46" s="55"/>
      <c r="BG46" s="75" t="n">
        <f aca="false">IF($BO46,BC46/$BO46*100,0)</f>
        <v>1.1822171857678</v>
      </c>
      <c r="BH46" s="55"/>
      <c r="BI46" s="79" t="n">
        <v>7087714</v>
      </c>
      <c r="BJ46" s="55"/>
      <c r="BK46" s="75" t="n">
        <f aca="false">(BI46/$BS46)</f>
        <v>73.6929475249275</v>
      </c>
      <c r="BL46" s="55"/>
      <c r="BM46" s="75" t="n">
        <f aca="false">IF($BO46,BI46/$BO46*100,0)</f>
        <v>3.63450206297082</v>
      </c>
      <c r="BN46" s="55"/>
      <c r="BO46" s="79" t="n">
        <f aca="false">(U46+AA46+AG46+AM46+AS46+BC46+BI46)</f>
        <v>195011968</v>
      </c>
      <c r="BP46" s="78"/>
      <c r="BQ46" s="55" t="n">
        <v>28</v>
      </c>
      <c r="BR46" s="78"/>
      <c r="BS46" s="59" t="n">
        <v>96179</v>
      </c>
    </row>
    <row r="47" customFormat="false" ht="8.25" hidden="false" customHeight="true" outlineLevel="0" collapsed="false">
      <c r="A47" s="55" t="n">
        <v>29</v>
      </c>
      <c r="B47" s="70"/>
      <c r="C47" s="66" t="s">
        <v>124</v>
      </c>
      <c r="D47" s="78"/>
      <c r="E47" s="79" t="n">
        <v>6220118</v>
      </c>
      <c r="F47" s="76"/>
      <c r="G47" s="79" t="n">
        <v>180886</v>
      </c>
      <c r="H47" s="55"/>
      <c r="I47" s="79" t="n">
        <v>794230</v>
      </c>
      <c r="J47" s="79"/>
      <c r="K47" s="79" t="n">
        <v>2750</v>
      </c>
      <c r="L47" s="55"/>
      <c r="M47" s="79" t="n">
        <v>241479</v>
      </c>
      <c r="N47" s="55"/>
      <c r="O47" s="79" t="n">
        <v>209803</v>
      </c>
      <c r="P47" s="55"/>
      <c r="Q47" s="79" t="n">
        <v>62899</v>
      </c>
      <c r="R47" s="55"/>
      <c r="S47" s="79" t="n">
        <v>62899</v>
      </c>
      <c r="T47" s="55"/>
      <c r="U47" s="79" t="n">
        <f aca="false">SUM(E47:S47)</f>
        <v>7775064</v>
      </c>
      <c r="V47" s="55"/>
      <c r="W47" s="75" t="n">
        <f aca="false">(U47/$BS47)</f>
        <v>451.303923844904</v>
      </c>
      <c r="X47" s="55"/>
      <c r="Y47" s="75" t="n">
        <f aca="false">IF($BO47,U47/$BO47*100,0)</f>
        <v>34.2882348046048</v>
      </c>
      <c r="Z47" s="55"/>
      <c r="AA47" s="79" t="n">
        <v>3729803</v>
      </c>
      <c r="AB47" s="55"/>
      <c r="AC47" s="75" t="n">
        <f aca="false">(AA47/$BS47)</f>
        <v>216.496575342466</v>
      </c>
      <c r="AD47" s="55"/>
      <c r="AE47" s="75" t="n">
        <f aca="false">IF($BO47,AA47/$BO47*100,0)</f>
        <v>16.4485284029712</v>
      </c>
      <c r="AF47" s="55"/>
      <c r="AG47" s="79" t="n">
        <v>58531</v>
      </c>
      <c r="AH47" s="55"/>
      <c r="AI47" s="75" t="n">
        <f aca="false">(AG47/$BS47)</f>
        <v>3.39743440910146</v>
      </c>
      <c r="AJ47" s="55"/>
      <c r="AK47" s="75" t="n">
        <f aca="false">IF($BO47,AG47/$BO47*100,0)</f>
        <v>0.258123234914635</v>
      </c>
      <c r="AL47" s="55"/>
      <c r="AM47" s="79" t="n">
        <v>344637</v>
      </c>
      <c r="AN47" s="55"/>
      <c r="AO47" s="75" t="n">
        <f aca="false">(AM47/$BS47)</f>
        <v>20.0044694683074</v>
      </c>
      <c r="AP47" s="55"/>
      <c r="AQ47" s="75" t="n">
        <f aca="false">IF($BO47,AM47/$BO47*100,0)</f>
        <v>1.51985814886599</v>
      </c>
      <c r="AR47" s="55"/>
      <c r="AS47" s="79" t="n">
        <v>8297632</v>
      </c>
      <c r="AT47" s="55"/>
      <c r="AU47" s="75" t="n">
        <f aca="false">(AS47/$BS47)</f>
        <v>481.63640585094</v>
      </c>
      <c r="AV47" s="55"/>
      <c r="AW47" s="75" t="n">
        <f aca="false">IF($BO47,AS47/$BO47*100,0)</f>
        <v>36.5927732991268</v>
      </c>
      <c r="AX47" s="55"/>
      <c r="AY47" s="79" t="n">
        <v>18592</v>
      </c>
      <c r="AZ47" s="55"/>
      <c r="BA47" s="79" t="n">
        <v>169895</v>
      </c>
      <c r="BB47" s="55"/>
      <c r="BC47" s="79" t="n">
        <f aca="false">(AY47+BA47)</f>
        <v>188487</v>
      </c>
      <c r="BD47" s="55"/>
      <c r="BE47" s="75" t="n">
        <f aca="false">(BC47/$BS47)</f>
        <v>10.9407360111447</v>
      </c>
      <c r="BF47" s="55"/>
      <c r="BG47" s="75" t="n">
        <f aca="false">IF($BO47,BC47/$BO47*100,0)</f>
        <v>0.831232580672717</v>
      </c>
      <c r="BH47" s="55"/>
      <c r="BI47" s="79" t="n">
        <v>2281449</v>
      </c>
      <c r="BJ47" s="55"/>
      <c r="BK47" s="75" t="n">
        <f aca="false">(BI47/$BS47)</f>
        <v>132.426805200836</v>
      </c>
      <c r="BL47" s="55"/>
      <c r="BM47" s="75" t="n">
        <f aca="false">IF($BO47,BI47/$BO47*100,0)</f>
        <v>10.0612495288438</v>
      </c>
      <c r="BN47" s="55"/>
      <c r="BO47" s="79" t="n">
        <f aca="false">(U47+AA47+AG47+AM47+AS47+BC47+BI47)</f>
        <v>22675603</v>
      </c>
      <c r="BP47" s="78"/>
      <c r="BQ47" s="55" t="n">
        <v>29</v>
      </c>
      <c r="BR47" s="78"/>
      <c r="BS47" s="59" t="n">
        <v>17228</v>
      </c>
    </row>
    <row r="48" customFormat="false" ht="8.25" hidden="false" customHeight="true" outlineLevel="0" collapsed="false">
      <c r="A48" s="55" t="n">
        <v>30</v>
      </c>
      <c r="B48" s="70"/>
      <c r="C48" s="66" t="s">
        <v>125</v>
      </c>
      <c r="D48" s="78"/>
      <c r="E48" s="79" t="n">
        <v>243232685</v>
      </c>
      <c r="F48" s="76"/>
      <c r="G48" s="79" t="n">
        <v>9359521</v>
      </c>
      <c r="H48" s="55"/>
      <c r="I48" s="79" t="n">
        <v>41372625</v>
      </c>
      <c r="J48" s="79"/>
      <c r="K48" s="79" t="n">
        <v>0</v>
      </c>
      <c r="L48" s="55"/>
      <c r="M48" s="79" t="n">
        <v>13828602</v>
      </c>
      <c r="N48" s="55"/>
      <c r="O48" s="79" t="n">
        <v>0</v>
      </c>
      <c r="P48" s="55"/>
      <c r="Q48" s="79" t="n">
        <v>3587731</v>
      </c>
      <c r="R48" s="55"/>
      <c r="S48" s="79" t="n">
        <v>1436018</v>
      </c>
      <c r="T48" s="55"/>
      <c r="U48" s="79" t="n">
        <f aca="false">SUM(E48:S48)</f>
        <v>312817182</v>
      </c>
      <c r="V48" s="55"/>
      <c r="W48" s="75" t="n">
        <f aca="false">(U48/$BS48)</f>
        <v>1411.12681850784</v>
      </c>
      <c r="X48" s="55"/>
      <c r="Y48" s="75" t="n">
        <f aca="false">IF($BO48,U48/$BO48*100,0)</f>
        <v>53.4049356530883</v>
      </c>
      <c r="Z48" s="55"/>
      <c r="AA48" s="79" t="n">
        <v>144324570</v>
      </c>
      <c r="AB48" s="55"/>
      <c r="AC48" s="75" t="n">
        <f aca="false">(AA48/$BS48)</f>
        <v>651.052061764985</v>
      </c>
      <c r="AD48" s="55"/>
      <c r="AE48" s="75" t="n">
        <f aca="false">IF($BO48,AA48/$BO48*100,0)</f>
        <v>24.6394533852991</v>
      </c>
      <c r="AF48" s="55"/>
      <c r="AG48" s="80" t="n">
        <v>1436624</v>
      </c>
      <c r="AH48" s="55"/>
      <c r="AI48" s="75" t="n">
        <f aca="false">(AG48/$BS48)</f>
        <v>6.48064994879984</v>
      </c>
      <c r="AJ48" s="55"/>
      <c r="AK48" s="75" t="n">
        <f aca="false">IF($BO48,AG48/$BO48*100,0)</f>
        <v>0.245264060583738</v>
      </c>
      <c r="AL48" s="55"/>
      <c r="AM48" s="80" t="n">
        <v>6586811</v>
      </c>
      <c r="AN48" s="55"/>
      <c r="AO48" s="75" t="n">
        <f aca="false">(AM48/$BS48)</f>
        <v>29.7132836218135</v>
      </c>
      <c r="AP48" s="55"/>
      <c r="AQ48" s="75" t="n">
        <f aca="false">IF($BO48,AM48/$BO48*100,0)</f>
        <v>1.12451693147103</v>
      </c>
      <c r="AR48" s="55"/>
      <c r="AS48" s="80" t="n">
        <v>77433643</v>
      </c>
      <c r="AT48" s="55"/>
      <c r="AU48" s="75" t="n">
        <f aca="false">(AS48/$BS48)</f>
        <v>349.305270233085</v>
      </c>
      <c r="AV48" s="55"/>
      <c r="AW48" s="75" t="n">
        <f aca="false">IF($BO48,AS48/$BO48*100,0)</f>
        <v>13.2196661812496</v>
      </c>
      <c r="AX48" s="55"/>
      <c r="AY48" s="80" t="n">
        <v>14690</v>
      </c>
      <c r="AZ48" s="55"/>
      <c r="BA48" s="80" t="n">
        <v>500058</v>
      </c>
      <c r="BB48" s="55"/>
      <c r="BC48" s="79" t="n">
        <f aca="false">(AY48+BA48)</f>
        <v>514748</v>
      </c>
      <c r="BD48" s="55"/>
      <c r="BE48" s="75" t="n">
        <f aca="false">(BC48/$BS48)</f>
        <v>2.3220422322367</v>
      </c>
      <c r="BF48" s="55"/>
      <c r="BG48" s="75" t="n">
        <f aca="false">IF($BO48,BC48/$BO48*100,0)</f>
        <v>0.0878790725042587</v>
      </c>
      <c r="BH48" s="55"/>
      <c r="BI48" s="80" t="n">
        <v>42632249</v>
      </c>
      <c r="BJ48" s="55"/>
      <c r="BK48" s="75" t="n">
        <f aca="false">(BI48/$BS48)</f>
        <v>192.315235092183</v>
      </c>
      <c r="BL48" s="55"/>
      <c r="BM48" s="75" t="n">
        <f aca="false">IF($BO48,BI48/$BO48*100,0)</f>
        <v>7.27828471580387</v>
      </c>
      <c r="BN48" s="55"/>
      <c r="BO48" s="79" t="n">
        <f aca="false">(U48+AA48+AG48+AM48+AS48+BC48+BI48)</f>
        <v>585745827</v>
      </c>
      <c r="BP48" s="78"/>
      <c r="BQ48" s="55" t="n">
        <v>30</v>
      </c>
      <c r="BR48" s="78"/>
      <c r="BS48" s="59" t="n">
        <v>221679</v>
      </c>
    </row>
    <row r="49" customFormat="false" ht="8.25" hidden="false" customHeight="true" outlineLevel="0" collapsed="false">
      <c r="A49" s="81"/>
      <c r="B49" s="70"/>
      <c r="C49" s="66"/>
      <c r="D49" s="78"/>
      <c r="E49" s="55"/>
      <c r="F49" s="55"/>
      <c r="G49" s="55"/>
      <c r="H49" s="55"/>
      <c r="I49" s="55"/>
      <c r="J49" s="55"/>
      <c r="K49" s="55"/>
      <c r="L49" s="55"/>
      <c r="M49" s="55"/>
      <c r="N49" s="55"/>
      <c r="O49" s="55"/>
      <c r="P49" s="55"/>
      <c r="Q49" s="55"/>
      <c r="R49" s="55"/>
      <c r="S49" s="55"/>
      <c r="T49" s="55"/>
      <c r="U49" s="55"/>
      <c r="V49" s="55"/>
      <c r="W49" s="82"/>
      <c r="X49" s="55"/>
      <c r="Y49" s="82"/>
      <c r="Z49" s="55"/>
      <c r="AA49" s="55"/>
      <c r="AB49" s="55"/>
      <c r="AC49" s="82"/>
      <c r="AD49" s="55"/>
      <c r="AE49" s="82"/>
      <c r="AF49" s="55"/>
      <c r="AG49" s="55"/>
      <c r="AH49" s="55"/>
      <c r="AI49" s="82"/>
      <c r="AJ49" s="55"/>
      <c r="AK49" s="82"/>
      <c r="AL49" s="55"/>
      <c r="AM49" s="55"/>
      <c r="AN49" s="55"/>
      <c r="AO49" s="82"/>
      <c r="AP49" s="55"/>
      <c r="AQ49" s="82"/>
      <c r="AR49" s="55"/>
      <c r="AS49" s="55"/>
      <c r="AT49" s="55"/>
      <c r="AU49" s="82"/>
      <c r="AV49" s="55"/>
      <c r="AW49" s="82"/>
      <c r="AX49" s="55"/>
      <c r="AY49" s="55"/>
      <c r="AZ49" s="55"/>
      <c r="BA49" s="55"/>
      <c r="BB49" s="55"/>
      <c r="BC49" s="55"/>
      <c r="BD49" s="55"/>
      <c r="BE49" s="82"/>
      <c r="BF49" s="55"/>
      <c r="BG49" s="82"/>
      <c r="BH49" s="55"/>
      <c r="BI49" s="55"/>
      <c r="BJ49" s="55"/>
      <c r="BK49" s="82"/>
      <c r="BL49" s="55"/>
      <c r="BM49" s="82"/>
      <c r="BN49" s="55"/>
      <c r="BO49" s="55"/>
      <c r="BP49" s="78"/>
      <c r="BQ49" s="83"/>
      <c r="BR49" s="78"/>
      <c r="BS49" s="54"/>
    </row>
    <row r="50" customFormat="false" ht="8.25" hidden="false" customHeight="true" outlineLevel="0" collapsed="false">
      <c r="A50" s="55" t="n">
        <v>31</v>
      </c>
      <c r="B50" s="70"/>
      <c r="C50" s="66" t="s">
        <v>126</v>
      </c>
      <c r="D50" s="78"/>
      <c r="E50" s="79" t="n">
        <v>82720691</v>
      </c>
      <c r="F50" s="76"/>
      <c r="G50" s="79" t="n">
        <v>5457630</v>
      </c>
      <c r="H50" s="55"/>
      <c r="I50" s="79" t="n">
        <v>19619827</v>
      </c>
      <c r="J50" s="79"/>
      <c r="K50" s="79" t="n">
        <v>7633</v>
      </c>
      <c r="L50" s="55"/>
      <c r="M50" s="79" t="n">
        <v>3339305</v>
      </c>
      <c r="N50" s="55"/>
      <c r="O50" s="79" t="n">
        <v>0</v>
      </c>
      <c r="P50" s="55"/>
      <c r="Q50" s="79" t="n">
        <v>931968</v>
      </c>
      <c r="R50" s="55"/>
      <c r="S50" s="79" t="n">
        <v>923000</v>
      </c>
      <c r="T50" s="55"/>
      <c r="U50" s="79" t="n">
        <f aca="false">SUM(E50:S50)</f>
        <v>113000054</v>
      </c>
      <c r="V50" s="55"/>
      <c r="W50" s="75" t="n">
        <f aca="false">(U50/$BS50)</f>
        <v>1134.03771426278</v>
      </c>
      <c r="X50" s="55"/>
      <c r="Y50" s="75" t="n">
        <f aca="false">IF($BO50,U50/$BO50*100,0)</f>
        <v>51.299877905441</v>
      </c>
      <c r="Z50" s="55"/>
      <c r="AA50" s="79" t="n">
        <v>71912419</v>
      </c>
      <c r="AB50" s="55"/>
      <c r="AC50" s="75" t="n">
        <f aca="false">(AA50/$BS50)</f>
        <v>721.69341857011</v>
      </c>
      <c r="AD50" s="55"/>
      <c r="AE50" s="75" t="n">
        <f aca="false">IF($BO50,AA50/$BO50*100,0)</f>
        <v>32.6468721385294</v>
      </c>
      <c r="AF50" s="55"/>
      <c r="AG50" s="80" t="n">
        <v>995699</v>
      </c>
      <c r="AH50" s="55"/>
      <c r="AI50" s="75" t="n">
        <f aca="false">(AG50/$BS50)</f>
        <v>9.99256352615311</v>
      </c>
      <c r="AJ50" s="55"/>
      <c r="AK50" s="75" t="n">
        <f aca="false">IF($BO50,AG50/$BO50*100,0)</f>
        <v>0.452028431159596</v>
      </c>
      <c r="AL50" s="55"/>
      <c r="AM50" s="80" t="n">
        <v>1211207</v>
      </c>
      <c r="AN50" s="55"/>
      <c r="AO50" s="75" t="n">
        <f aca="false">(AM50/$BS50)</f>
        <v>12.1553430211553</v>
      </c>
      <c r="AP50" s="55"/>
      <c r="AQ50" s="75" t="n">
        <f aca="false">IF($BO50,AM50/$BO50*100,0)</f>
        <v>0.549864969252275</v>
      </c>
      <c r="AR50" s="55"/>
      <c r="AS50" s="80" t="n">
        <v>31155527</v>
      </c>
      <c r="AT50" s="55"/>
      <c r="AU50" s="75" t="n">
        <f aca="false">(AS50/$BS50)</f>
        <v>312.668369395046</v>
      </c>
      <c r="AV50" s="55"/>
      <c r="AW50" s="75" t="n">
        <f aca="false">IF($BO50,AS50/$BO50*100,0)</f>
        <v>14.1440174106436</v>
      </c>
      <c r="AX50" s="55"/>
      <c r="AY50" s="80" t="n">
        <v>371795</v>
      </c>
      <c r="AZ50" s="55"/>
      <c r="BA50" s="80" t="n">
        <v>85154</v>
      </c>
      <c r="BB50" s="55"/>
      <c r="BC50" s="79" t="n">
        <f aca="false">(AY50+BA50)</f>
        <v>456949</v>
      </c>
      <c r="BD50" s="55"/>
      <c r="BE50" s="75" t="n">
        <f aca="false">(BC50/$BS50)</f>
        <v>4.58581550319136</v>
      </c>
      <c r="BF50" s="55"/>
      <c r="BG50" s="75" t="n">
        <f aca="false">IF($BO50,BC50/$BO50*100,0)</f>
        <v>0.207446165547968</v>
      </c>
      <c r="BH50" s="55"/>
      <c r="BI50" s="80" t="n">
        <v>1541679</v>
      </c>
      <c r="BJ50" s="55"/>
      <c r="BK50" s="75" t="n">
        <f aca="false">(BI50/$BS50)</f>
        <v>15.4718698566898</v>
      </c>
      <c r="BL50" s="55"/>
      <c r="BM50" s="75" t="n">
        <f aca="false">IF($BO50,BI50/$BO50*100,0)</f>
        <v>0.699892979426207</v>
      </c>
      <c r="BN50" s="55"/>
      <c r="BO50" s="79" t="n">
        <f aca="false">(U50+AA50+AG50+AM50+AS50+BC50+BI50)</f>
        <v>220273534</v>
      </c>
      <c r="BP50" s="78"/>
      <c r="BQ50" s="55" t="n">
        <v>31</v>
      </c>
      <c r="BR50" s="78"/>
      <c r="BS50" s="59" t="n">
        <v>99644</v>
      </c>
    </row>
    <row r="51" customFormat="false" ht="8.25" hidden="false" customHeight="true" outlineLevel="0" collapsed="false">
      <c r="A51" s="55" t="n">
        <v>32</v>
      </c>
      <c r="B51" s="70"/>
      <c r="C51" s="66" t="s">
        <v>127</v>
      </c>
      <c r="D51" s="78"/>
      <c r="E51" s="79" t="n">
        <v>24541979</v>
      </c>
      <c r="F51" s="76"/>
      <c r="G51" s="79" t="n">
        <v>525044</v>
      </c>
      <c r="H51" s="55"/>
      <c r="I51" s="79" t="n">
        <v>7934870</v>
      </c>
      <c r="J51" s="79"/>
      <c r="K51" s="79" t="n">
        <v>11643</v>
      </c>
      <c r="L51" s="55"/>
      <c r="M51" s="79" t="n">
        <v>2888699</v>
      </c>
      <c r="N51" s="55"/>
      <c r="O51" s="79" t="n">
        <v>0</v>
      </c>
      <c r="P51" s="55"/>
      <c r="Q51" s="79" t="n">
        <v>270673</v>
      </c>
      <c r="R51" s="55"/>
      <c r="S51" s="79" t="n">
        <v>211829</v>
      </c>
      <c r="T51" s="55"/>
      <c r="U51" s="79" t="n">
        <f aca="false">SUM(E51:S51)</f>
        <v>36384737</v>
      </c>
      <c r="V51" s="55"/>
      <c r="W51" s="75" t="n">
        <f aca="false">(U51/$BS51)</f>
        <v>1428.1966164233</v>
      </c>
      <c r="X51" s="55"/>
      <c r="Y51" s="75" t="n">
        <f aca="false">IF($BO51,U51/$BO51*100,0)</f>
        <v>50.6935897342656</v>
      </c>
      <c r="Z51" s="55"/>
      <c r="AA51" s="79" t="n">
        <v>22304557</v>
      </c>
      <c r="AB51" s="55"/>
      <c r="AC51" s="75" t="n">
        <f aca="false">(AA51/$BS51)</f>
        <v>875.512521588946</v>
      </c>
      <c r="AD51" s="55"/>
      <c r="AE51" s="75" t="n">
        <f aca="false">IF($BO51,AA51/$BO51*100,0)</f>
        <v>31.076164210354</v>
      </c>
      <c r="AF51" s="55"/>
      <c r="AG51" s="79" t="n">
        <v>277582</v>
      </c>
      <c r="AH51" s="55"/>
      <c r="AI51" s="75" t="n">
        <f aca="false">(AG51/$BS51)</f>
        <v>10.8958235201759</v>
      </c>
      <c r="AJ51" s="55"/>
      <c r="AK51" s="75" t="n">
        <f aca="false">IF($BO51,AG51/$BO51*100,0)</f>
        <v>0.386745354944215</v>
      </c>
      <c r="AL51" s="55"/>
      <c r="AM51" s="79" t="n">
        <v>145820</v>
      </c>
      <c r="AN51" s="55"/>
      <c r="AO51" s="75" t="n">
        <f aca="false">(AM51/$BS51)</f>
        <v>5.72381849583922</v>
      </c>
      <c r="AP51" s="55"/>
      <c r="AQ51" s="75" t="n">
        <f aca="false">IF($BO51,AM51/$BO51*100,0)</f>
        <v>0.203165938922428</v>
      </c>
      <c r="AR51" s="55"/>
      <c r="AS51" s="79" t="n">
        <v>10219431</v>
      </c>
      <c r="AT51" s="55"/>
      <c r="AU51" s="75" t="n">
        <f aca="false">(AS51/$BS51)</f>
        <v>401.139543099388</v>
      </c>
      <c r="AV51" s="55"/>
      <c r="AW51" s="75" t="n">
        <f aca="false">IF($BO51,AS51/$BO51*100,0)</f>
        <v>14.2383780988065</v>
      </c>
      <c r="AX51" s="55"/>
      <c r="AY51" s="79" t="n">
        <v>559078</v>
      </c>
      <c r="AZ51" s="55"/>
      <c r="BA51" s="79" t="n">
        <v>471925</v>
      </c>
      <c r="BB51" s="55"/>
      <c r="BC51" s="79" t="n">
        <f aca="false">(AY51+BA51)</f>
        <v>1031003</v>
      </c>
      <c r="BD51" s="55"/>
      <c r="BE51" s="75" t="n">
        <f aca="false">(BC51/$BS51)</f>
        <v>40.4695792118072</v>
      </c>
      <c r="BF51" s="55"/>
      <c r="BG51" s="75" t="n">
        <f aca="false">IF($BO51,BC51/$BO51*100,0)</f>
        <v>1.43646065372953</v>
      </c>
      <c r="BH51" s="55"/>
      <c r="BI51" s="79" t="n">
        <v>1410712</v>
      </c>
      <c r="BJ51" s="55"/>
      <c r="BK51" s="75" t="n">
        <f aca="false">(BI51/$BS51)</f>
        <v>55.3741560684566</v>
      </c>
      <c r="BL51" s="55"/>
      <c r="BM51" s="75" t="n">
        <f aca="false">IF($BO51,BI51/$BO51*100,0)</f>
        <v>1.96549600897776</v>
      </c>
      <c r="BN51" s="55"/>
      <c r="BO51" s="79" t="n">
        <f aca="false">(U51+AA51+AG51+AM51+AS51+BC51+BI51)</f>
        <v>71773842</v>
      </c>
      <c r="BP51" s="78"/>
      <c r="BQ51" s="55" t="n">
        <v>32</v>
      </c>
      <c r="BR51" s="78"/>
      <c r="BS51" s="59" t="n">
        <v>25476</v>
      </c>
    </row>
    <row r="52" customFormat="false" ht="8.25" hidden="false" customHeight="true" outlineLevel="0" collapsed="false">
      <c r="A52" s="55" t="n">
        <v>33</v>
      </c>
      <c r="B52" s="70"/>
      <c r="C52" s="66" t="s">
        <v>128</v>
      </c>
      <c r="D52" s="78"/>
      <c r="E52" s="79" t="n">
        <v>17921125</v>
      </c>
      <c r="F52" s="76"/>
      <c r="G52" s="79" t="n">
        <v>747727</v>
      </c>
      <c r="H52" s="55"/>
      <c r="I52" s="79" t="n">
        <v>4820535</v>
      </c>
      <c r="J52" s="79"/>
      <c r="K52" s="79" t="n">
        <v>310</v>
      </c>
      <c r="L52" s="55"/>
      <c r="M52" s="79" t="n">
        <v>427570</v>
      </c>
      <c r="N52" s="55"/>
      <c r="O52" s="79" t="n">
        <v>0</v>
      </c>
      <c r="P52" s="55"/>
      <c r="Q52" s="79" t="n">
        <v>217708</v>
      </c>
      <c r="R52" s="55"/>
      <c r="S52" s="79" t="n">
        <v>233142</v>
      </c>
      <c r="T52" s="55"/>
      <c r="U52" s="79" t="n">
        <f aca="false">SUM(E52:S52)</f>
        <v>24368117</v>
      </c>
      <c r="V52" s="55"/>
      <c r="W52" s="75" t="n">
        <f aca="false">(U52/$BS52)</f>
        <v>996.52872858136</v>
      </c>
      <c r="X52" s="55"/>
      <c r="Y52" s="75" t="n">
        <f aca="false">IF($BO52,U52/$BO52*100,0)</f>
        <v>50.1866781824165</v>
      </c>
      <c r="Z52" s="55"/>
      <c r="AA52" s="79" t="n">
        <v>12354276</v>
      </c>
      <c r="AB52" s="55"/>
      <c r="AC52" s="75" t="n">
        <f aca="false">(AA52/$BS52)</f>
        <v>505.225371120108</v>
      </c>
      <c r="AD52" s="55"/>
      <c r="AE52" s="75" t="n">
        <f aca="false">IF($BO52,AA52/$BO52*100,0)</f>
        <v>25.4439058130241</v>
      </c>
      <c r="AF52" s="55"/>
      <c r="AG52" s="79" t="n">
        <v>204627</v>
      </c>
      <c r="AH52" s="55"/>
      <c r="AI52" s="75" t="n">
        <f aca="false">(AG52/$BS52)</f>
        <v>8.36817568396516</v>
      </c>
      <c r="AJ52" s="55"/>
      <c r="AK52" s="75" t="n">
        <f aca="false">IF($BO52,AG52/$BO52*100,0)</f>
        <v>0.421433851307975</v>
      </c>
      <c r="AL52" s="55"/>
      <c r="AM52" s="79" t="n">
        <v>94155</v>
      </c>
      <c r="AN52" s="55"/>
      <c r="AO52" s="75" t="n">
        <f aca="false">(AM52/$BS52)</f>
        <v>3.85044779781622</v>
      </c>
      <c r="AP52" s="55"/>
      <c r="AQ52" s="75" t="n">
        <f aca="false">IF($BO52,AM52/$BO52*100,0)</f>
        <v>0.193914313702016</v>
      </c>
      <c r="AR52" s="55"/>
      <c r="AS52" s="79" t="n">
        <v>9437174</v>
      </c>
      <c r="AT52" s="55"/>
      <c r="AU52" s="75" t="n">
        <f aca="false">(AS52/$BS52)</f>
        <v>385.931133194291</v>
      </c>
      <c r="AV52" s="55"/>
      <c r="AW52" s="75" t="n">
        <f aca="false">IF($BO52,AS52/$BO52*100,0)</f>
        <v>19.4360694545856</v>
      </c>
      <c r="AX52" s="55"/>
      <c r="AY52" s="79" t="n">
        <v>153735</v>
      </c>
      <c r="AZ52" s="55"/>
      <c r="BA52" s="79" t="n">
        <v>94898</v>
      </c>
      <c r="BB52" s="55"/>
      <c r="BC52" s="79" t="n">
        <f aca="false">(AY52+BA52)</f>
        <v>248633</v>
      </c>
      <c r="BD52" s="55"/>
      <c r="BE52" s="75" t="n">
        <f aca="false">(BC52/$BS52)</f>
        <v>10.1677912730544</v>
      </c>
      <c r="BF52" s="55"/>
      <c r="BG52" s="75" t="n">
        <f aca="false">IF($BO52,BC52/$BO52*100,0)</f>
        <v>0.512065185690333</v>
      </c>
      <c r="BH52" s="55"/>
      <c r="BI52" s="79" t="n">
        <v>1847969</v>
      </c>
      <c r="BJ52" s="55"/>
      <c r="BK52" s="75" t="n">
        <f aca="false">(BI52/$BS52)</f>
        <v>75.5722815196499</v>
      </c>
      <c r="BL52" s="55"/>
      <c r="BM52" s="75" t="n">
        <f aca="false">IF($BO52,BI52/$BO52*100,0)</f>
        <v>3.80593319927354</v>
      </c>
      <c r="BN52" s="55"/>
      <c r="BO52" s="79" t="n">
        <f aca="false">(U52+AA52+AG52+AM52+AS52+BC52+BI52)</f>
        <v>48554951</v>
      </c>
      <c r="BP52" s="78"/>
      <c r="BQ52" s="55" t="n">
        <v>33</v>
      </c>
      <c r="BR52" s="78"/>
      <c r="BS52" s="59" t="n">
        <v>24453</v>
      </c>
    </row>
    <row r="53" customFormat="false" ht="8.25" hidden="false" customHeight="true" outlineLevel="0" collapsed="false">
      <c r="A53" s="55" t="n">
        <v>34</v>
      </c>
      <c r="B53" s="70"/>
      <c r="C53" s="66" t="s">
        <v>129</v>
      </c>
      <c r="D53" s="78"/>
      <c r="E53" s="79" t="n">
        <v>100622414</v>
      </c>
      <c r="F53" s="76"/>
      <c r="G53" s="79" t="n">
        <v>4114710</v>
      </c>
      <c r="H53" s="55"/>
      <c r="I53" s="79" t="n">
        <v>18782175</v>
      </c>
      <c r="J53" s="79"/>
      <c r="K53" s="79" t="n">
        <v>60662</v>
      </c>
      <c r="L53" s="55"/>
      <c r="M53" s="79" t="n">
        <v>1922713</v>
      </c>
      <c r="N53" s="55"/>
      <c r="O53" s="79" t="n">
        <v>0</v>
      </c>
      <c r="P53" s="55"/>
      <c r="Q53" s="79" t="n">
        <v>870913</v>
      </c>
      <c r="R53" s="55"/>
      <c r="S53" s="79" t="n">
        <v>443811</v>
      </c>
      <c r="T53" s="55"/>
      <c r="U53" s="79" t="n">
        <f aca="false">SUM(E53:S53)</f>
        <v>126817398</v>
      </c>
      <c r="V53" s="55"/>
      <c r="W53" s="75" t="n">
        <f aca="false">(U53/$BS53)</f>
        <v>1382.62791914699</v>
      </c>
      <c r="X53" s="55"/>
      <c r="Y53" s="75" t="n">
        <f aca="false">IF($BO53,U53/$BO53*100,0)</f>
        <v>61.4550938047759</v>
      </c>
      <c r="Z53" s="55"/>
      <c r="AA53" s="79" t="n">
        <v>39987980</v>
      </c>
      <c r="AB53" s="55"/>
      <c r="AC53" s="75" t="n">
        <f aca="false">(AA53/$BS53)</f>
        <v>435.969342142561</v>
      </c>
      <c r="AD53" s="55"/>
      <c r="AE53" s="75" t="n">
        <f aca="false">IF($BO53,AA53/$BO53*100,0)</f>
        <v>19.3779804720761</v>
      </c>
      <c r="AF53" s="55"/>
      <c r="AG53" s="79" t="n">
        <v>1713750</v>
      </c>
      <c r="AH53" s="55"/>
      <c r="AI53" s="75" t="n">
        <f aca="false">(AG53/$BS53)</f>
        <v>18.6841760973376</v>
      </c>
      <c r="AJ53" s="55"/>
      <c r="AK53" s="75" t="n">
        <f aca="false">IF($BO53,AG53/$BO53*100,0)</f>
        <v>0.830474908560533</v>
      </c>
      <c r="AL53" s="55"/>
      <c r="AM53" s="79" t="n">
        <v>983989</v>
      </c>
      <c r="AN53" s="55"/>
      <c r="AO53" s="75" t="n">
        <f aca="false">(AM53/$BS53)</f>
        <v>10.727949674015</v>
      </c>
      <c r="AP53" s="55"/>
      <c r="AQ53" s="75" t="n">
        <f aca="false">IF($BO53,AM53/$BO53*100,0)</f>
        <v>0.476836279970573</v>
      </c>
      <c r="AR53" s="55"/>
      <c r="AS53" s="79" t="n">
        <v>29632185</v>
      </c>
      <c r="AT53" s="55"/>
      <c r="AU53" s="75" t="n">
        <f aca="false">(AS53/$BS53)</f>
        <v>323.065186105842</v>
      </c>
      <c r="AV53" s="55"/>
      <c r="AW53" s="75" t="n">
        <f aca="false">IF($BO53,AS53/$BO53*100,0)</f>
        <v>14.3596126204661</v>
      </c>
      <c r="AX53" s="55"/>
      <c r="AY53" s="79" t="n">
        <v>988411</v>
      </c>
      <c r="AZ53" s="55"/>
      <c r="BA53" s="79" t="n">
        <v>2064981</v>
      </c>
      <c r="BB53" s="55"/>
      <c r="BC53" s="79" t="n">
        <f aca="false">(AY53+BA53)</f>
        <v>3053392</v>
      </c>
      <c r="BD53" s="55"/>
      <c r="BE53" s="75" t="n">
        <f aca="false">(BC53/$BS53)</f>
        <v>33.2896360742243</v>
      </c>
      <c r="BF53" s="55"/>
      <c r="BG53" s="75" t="n">
        <f aca="false">IF($BO53,BC53/$BO53*100,0)</f>
        <v>1.47965890123966</v>
      </c>
      <c r="BH53" s="55"/>
      <c r="BI53" s="79" t="n">
        <v>4169136</v>
      </c>
      <c r="BJ53" s="55"/>
      <c r="BK53" s="75" t="n">
        <f aca="false">(BI53/$BS53)</f>
        <v>45.4540459213711</v>
      </c>
      <c r="BL53" s="55"/>
      <c r="BM53" s="75" t="n">
        <f aca="false">IF($BO53,BI53/$BO53*100,0)</f>
        <v>2.02034301291112</v>
      </c>
      <c r="BN53" s="55"/>
      <c r="BO53" s="79" t="n">
        <f aca="false">(U53+AA53+AG53+AM53+AS53+BC53+BI53)</f>
        <v>206357830</v>
      </c>
      <c r="BP53" s="78"/>
      <c r="BQ53" s="55" t="n">
        <v>34</v>
      </c>
      <c r="BR53" s="78"/>
      <c r="BS53" s="59" t="n">
        <v>91722</v>
      </c>
    </row>
    <row r="54" customFormat="false" ht="8.25" hidden="false" customHeight="true" outlineLevel="0" collapsed="false">
      <c r="A54" s="55" t="n">
        <v>35</v>
      </c>
      <c r="B54" s="70"/>
      <c r="C54" s="66" t="s">
        <v>130</v>
      </c>
      <c r="D54" s="78"/>
      <c r="E54" s="79" t="n">
        <v>535273931</v>
      </c>
      <c r="F54" s="76"/>
      <c r="G54" s="79" t="n">
        <v>9414590</v>
      </c>
      <c r="H54" s="55"/>
      <c r="I54" s="79" t="n">
        <v>94441249</v>
      </c>
      <c r="J54" s="79"/>
      <c r="K54" s="79" t="n">
        <v>289473</v>
      </c>
      <c r="L54" s="55"/>
      <c r="M54" s="79" t="n">
        <v>0</v>
      </c>
      <c r="N54" s="55"/>
      <c r="O54" s="79" t="n">
        <v>0</v>
      </c>
      <c r="P54" s="55"/>
      <c r="Q54" s="79" t="n">
        <v>2999987</v>
      </c>
      <c r="R54" s="55"/>
      <c r="S54" s="79" t="n">
        <v>1958381</v>
      </c>
      <c r="T54" s="55"/>
      <c r="U54" s="79" t="n">
        <f aca="false">SUM(E54:S54)</f>
        <v>644377611</v>
      </c>
      <c r="V54" s="55"/>
      <c r="W54" s="75" t="n">
        <f aca="false">(U54/$BS54)</f>
        <v>1420.49787711517</v>
      </c>
      <c r="X54" s="55"/>
      <c r="Y54" s="75" t="n">
        <f aca="false">IF($BO54,U54/$BO54*100,0)</f>
        <v>58.3613142945337</v>
      </c>
      <c r="Z54" s="55"/>
      <c r="AA54" s="79" t="n">
        <v>273122475</v>
      </c>
      <c r="AB54" s="55"/>
      <c r="AC54" s="75" t="n">
        <f aca="false">(AA54/$BS54)</f>
        <v>602.084692743834</v>
      </c>
      <c r="AD54" s="55"/>
      <c r="AE54" s="75" t="n">
        <f aca="false">IF($BO54,AA54/$BO54*100,0)</f>
        <v>24.7367169998958</v>
      </c>
      <c r="AF54" s="55"/>
      <c r="AG54" s="79" t="n">
        <v>5250146</v>
      </c>
      <c r="AH54" s="55"/>
      <c r="AI54" s="75" t="n">
        <f aca="false">(AG54/$BS54)</f>
        <v>11.5736815187775</v>
      </c>
      <c r="AJ54" s="55"/>
      <c r="AK54" s="75" t="n">
        <f aca="false">IF($BO54,AG54/$BO54*100,0)</f>
        <v>0.475506000779082</v>
      </c>
      <c r="AL54" s="55"/>
      <c r="AM54" s="79" t="n">
        <v>5507315</v>
      </c>
      <c r="AN54" s="55"/>
      <c r="AO54" s="75" t="n">
        <f aca="false">(AM54/$BS54)</f>
        <v>12.1405975821598</v>
      </c>
      <c r="AP54" s="55"/>
      <c r="AQ54" s="75" t="n">
        <f aca="false">IF($BO54,AM54/$BO54*100,0)</f>
        <v>0.498797810704816</v>
      </c>
      <c r="AR54" s="55"/>
      <c r="AS54" s="79" t="n">
        <v>147096881</v>
      </c>
      <c r="AT54" s="55"/>
      <c r="AU54" s="75" t="n">
        <f aca="false">(AS54/$BS54)</f>
        <v>324.267640004585</v>
      </c>
      <c r="AV54" s="55"/>
      <c r="AW54" s="75" t="n">
        <f aca="false">IF($BO54,AS54/$BO54*100,0)</f>
        <v>13.32257228873</v>
      </c>
      <c r="AX54" s="55"/>
      <c r="AY54" s="79" t="n">
        <v>4255199</v>
      </c>
      <c r="AZ54" s="55"/>
      <c r="BA54" s="79" t="n">
        <v>8016719</v>
      </c>
      <c r="BB54" s="55"/>
      <c r="BC54" s="79" t="n">
        <f aca="false">(AY54+BA54)</f>
        <v>12271918</v>
      </c>
      <c r="BD54" s="55"/>
      <c r="BE54" s="75" t="n">
        <f aca="false">(BC54/$BS54)</f>
        <v>27.0528230179795</v>
      </c>
      <c r="BF54" s="55"/>
      <c r="BG54" s="75" t="n">
        <f aca="false">IF($BO54,BC54/$BO54*100,0)</f>
        <v>1.11146826203858</v>
      </c>
      <c r="BH54" s="55"/>
      <c r="BI54" s="79" t="n">
        <v>16491371</v>
      </c>
      <c r="BJ54" s="55"/>
      <c r="BK54" s="75" t="n">
        <f aca="false">(BI54/$BS54)</f>
        <v>36.3543939086653</v>
      </c>
      <c r="BL54" s="55"/>
      <c r="BM54" s="75" t="n">
        <f aca="false">IF($BO54,BI54/$BO54*100,0)</f>
        <v>1.4936243433181</v>
      </c>
      <c r="BN54" s="55"/>
      <c r="BO54" s="79" t="n">
        <f aca="false">(U54+AA54+AG54+AM54+AS54+BC54+BI54)</f>
        <v>1104117717</v>
      </c>
      <c r="BP54" s="78"/>
      <c r="BQ54" s="55" t="n">
        <v>35</v>
      </c>
      <c r="BR54" s="78"/>
      <c r="BS54" s="59" t="n">
        <v>453628</v>
      </c>
    </row>
    <row r="55" customFormat="false" ht="8.25" hidden="false" customHeight="true" outlineLevel="0" collapsed="false">
      <c r="A55" s="81"/>
      <c r="B55" s="70"/>
      <c r="C55" s="66"/>
      <c r="D55" s="78"/>
      <c r="E55" s="55"/>
      <c r="F55" s="55"/>
      <c r="G55" s="55"/>
      <c r="H55" s="55"/>
      <c r="I55" s="55"/>
      <c r="J55" s="55"/>
      <c r="K55" s="55"/>
      <c r="L55" s="55"/>
      <c r="M55" s="55"/>
      <c r="N55" s="55"/>
      <c r="O55" s="55"/>
      <c r="P55" s="55"/>
      <c r="Q55" s="55"/>
      <c r="R55" s="55"/>
      <c r="S55" s="55"/>
      <c r="T55" s="55"/>
      <c r="U55" s="55"/>
      <c r="V55" s="55"/>
      <c r="W55" s="82"/>
      <c r="X55" s="55"/>
      <c r="Y55" s="82"/>
      <c r="Z55" s="55"/>
      <c r="AA55" s="55"/>
      <c r="AB55" s="55"/>
      <c r="AC55" s="82"/>
      <c r="AD55" s="55"/>
      <c r="AE55" s="82"/>
      <c r="AF55" s="55"/>
      <c r="AG55" s="55"/>
      <c r="AH55" s="55"/>
      <c r="AI55" s="82"/>
      <c r="AJ55" s="55"/>
      <c r="AK55" s="82"/>
      <c r="AL55" s="55"/>
      <c r="AM55" s="55"/>
      <c r="AN55" s="55"/>
      <c r="AO55" s="82"/>
      <c r="AP55" s="55"/>
      <c r="AQ55" s="82"/>
      <c r="AR55" s="55"/>
      <c r="AS55" s="55"/>
      <c r="AT55" s="55"/>
      <c r="AU55" s="82"/>
      <c r="AV55" s="55"/>
      <c r="AW55" s="82"/>
      <c r="AX55" s="55"/>
      <c r="AY55" s="55"/>
      <c r="AZ55" s="55"/>
      <c r="BA55" s="55"/>
      <c r="BB55" s="55"/>
      <c r="BC55" s="55"/>
      <c r="BD55" s="55"/>
      <c r="BE55" s="82"/>
      <c r="BF55" s="55"/>
      <c r="BG55" s="82"/>
      <c r="BH55" s="55"/>
      <c r="BI55" s="55"/>
      <c r="BJ55" s="55"/>
      <c r="BK55" s="82"/>
      <c r="BL55" s="55"/>
      <c r="BM55" s="82"/>
      <c r="BN55" s="55"/>
      <c r="BO55" s="55"/>
      <c r="BP55" s="78"/>
      <c r="BQ55" s="83"/>
      <c r="BR55" s="78"/>
      <c r="BS55" s="59"/>
    </row>
    <row r="56" customFormat="false" ht="8.25" hidden="false" customHeight="true" outlineLevel="0" collapsed="false">
      <c r="A56" s="55" t="n">
        <v>36</v>
      </c>
      <c r="B56" s="70"/>
      <c r="C56" s="66" t="s">
        <v>131</v>
      </c>
      <c r="D56" s="78"/>
      <c r="E56" s="79" t="n">
        <v>13673337</v>
      </c>
      <c r="F56" s="76"/>
      <c r="G56" s="79" t="n">
        <v>886802</v>
      </c>
      <c r="H56" s="55"/>
      <c r="I56" s="79" t="n">
        <v>3991518</v>
      </c>
      <c r="J56" s="79"/>
      <c r="K56" s="79" t="n">
        <v>5929</v>
      </c>
      <c r="L56" s="55"/>
      <c r="M56" s="79" t="n">
        <v>1123800</v>
      </c>
      <c r="N56" s="55"/>
      <c r="O56" s="79" t="n">
        <v>0</v>
      </c>
      <c r="P56" s="55"/>
      <c r="Q56" s="79" t="n">
        <v>239036</v>
      </c>
      <c r="R56" s="55"/>
      <c r="S56" s="79" t="n">
        <v>89817</v>
      </c>
      <c r="T56" s="55"/>
      <c r="U56" s="79" t="n">
        <f aca="false">SUM(E56:S56)</f>
        <v>20010239</v>
      </c>
      <c r="V56" s="55"/>
      <c r="W56" s="75" t="n">
        <f aca="false">(U56/$BS56)</f>
        <v>916.345606081421</v>
      </c>
      <c r="X56" s="55"/>
      <c r="Y56" s="75" t="n">
        <f aca="false">IF($BO56,U56/$BO56*100,0)</f>
        <v>37.4561393098666</v>
      </c>
      <c r="Z56" s="55"/>
      <c r="AA56" s="79" t="n">
        <v>15006512</v>
      </c>
      <c r="AB56" s="55"/>
      <c r="AC56" s="75" t="n">
        <f aca="false">(AA56/$BS56)</f>
        <v>687.20575170582</v>
      </c>
      <c r="AD56" s="55"/>
      <c r="AE56" s="75" t="n">
        <f aca="false">IF($BO56,AA56/$BO56*100,0)</f>
        <v>28.0899195670369</v>
      </c>
      <c r="AF56" s="55"/>
      <c r="AG56" s="80" t="n">
        <v>192623</v>
      </c>
      <c r="AH56" s="55"/>
      <c r="AI56" s="75" t="n">
        <f aca="false">(AG56/$BS56)</f>
        <v>8.82094610065485</v>
      </c>
      <c r="AJ56" s="55"/>
      <c r="AK56" s="75" t="n">
        <f aca="false">IF($BO56,AG56/$BO56*100,0)</f>
        <v>0.360561106855567</v>
      </c>
      <c r="AL56" s="55"/>
      <c r="AM56" s="80" t="n">
        <v>143191</v>
      </c>
      <c r="AN56" s="55"/>
      <c r="AO56" s="75" t="n">
        <f aca="false">(AM56/$BS56)</f>
        <v>6.55726519210514</v>
      </c>
      <c r="AP56" s="55"/>
      <c r="AQ56" s="75" t="n">
        <f aca="false">IF($BO56,AM56/$BO56*100,0)</f>
        <v>0.268031883273314</v>
      </c>
      <c r="AR56" s="55"/>
      <c r="AS56" s="80" t="n">
        <v>8396704</v>
      </c>
      <c r="AT56" s="55"/>
      <c r="AU56" s="75" t="n">
        <f aca="false">(AS56/$BS56)</f>
        <v>384.517287173146</v>
      </c>
      <c r="AV56" s="55"/>
      <c r="AW56" s="75" t="n">
        <f aca="false">IF($BO56,AS56/$BO56*100,0)</f>
        <v>15.7173592363247</v>
      </c>
      <c r="AX56" s="55"/>
      <c r="AY56" s="80" t="n">
        <v>341580</v>
      </c>
      <c r="AZ56" s="55"/>
      <c r="BA56" s="80" t="n">
        <v>55596</v>
      </c>
      <c r="BB56" s="55"/>
      <c r="BC56" s="79" t="n">
        <f aca="false">(AY56+BA56)</f>
        <v>397176</v>
      </c>
      <c r="BD56" s="55"/>
      <c r="BE56" s="75" t="n">
        <f aca="false">(BC56/$BS56)</f>
        <v>18.1882126665751</v>
      </c>
      <c r="BF56" s="55"/>
      <c r="BG56" s="75" t="n">
        <f aca="false">IF($BO56,BC56/$BO56*100,0)</f>
        <v>0.74345336837484</v>
      </c>
      <c r="BH56" s="55"/>
      <c r="BI56" s="80" t="n">
        <v>9276677</v>
      </c>
      <c r="BJ56" s="55"/>
      <c r="BK56" s="75" t="n">
        <f aca="false">(BI56/$BS56)</f>
        <v>424.814626551266</v>
      </c>
      <c r="BL56" s="55"/>
      <c r="BM56" s="75" t="n">
        <f aca="false">IF($BO56,BI56/$BO56*100,0)</f>
        <v>17.3645355282681</v>
      </c>
      <c r="BN56" s="55"/>
      <c r="BO56" s="79" t="n">
        <f aca="false">(U56+AA56+AG56+AM56+AS56+BC56+BI56)</f>
        <v>53423122</v>
      </c>
      <c r="BP56" s="78"/>
      <c r="BQ56" s="55" t="n">
        <v>36</v>
      </c>
      <c r="BR56" s="78"/>
      <c r="BS56" s="59" t="n">
        <v>21837</v>
      </c>
    </row>
    <row r="57" customFormat="false" ht="8.25" hidden="false" customHeight="true" outlineLevel="0" collapsed="false">
      <c r="A57" s="55" t="n">
        <v>37</v>
      </c>
      <c r="B57" s="70"/>
      <c r="C57" s="66" t="s">
        <v>132</v>
      </c>
      <c r="D57" s="78"/>
      <c r="E57" s="79" t="n">
        <v>10429845</v>
      </c>
      <c r="F57" s="76"/>
      <c r="G57" s="79" t="n">
        <v>307406</v>
      </c>
      <c r="H57" s="55"/>
      <c r="I57" s="79" t="n">
        <v>735079</v>
      </c>
      <c r="J57" s="79"/>
      <c r="K57" s="79" t="n">
        <v>0</v>
      </c>
      <c r="L57" s="55"/>
      <c r="M57" s="79" t="n">
        <v>1370354</v>
      </c>
      <c r="N57" s="55"/>
      <c r="O57" s="79" t="n">
        <v>0</v>
      </c>
      <c r="P57" s="55"/>
      <c r="Q57" s="79" t="n">
        <v>53504</v>
      </c>
      <c r="R57" s="55"/>
      <c r="S57" s="79" t="n">
        <v>20827</v>
      </c>
      <c r="T57" s="55"/>
      <c r="U57" s="79" t="n">
        <f aca="false">SUM(E57:S57)</f>
        <v>12917015</v>
      </c>
      <c r="V57" s="55"/>
      <c r="W57" s="75" t="n">
        <f aca="false">(U57/$BS57)</f>
        <v>837.190679888522</v>
      </c>
      <c r="X57" s="55"/>
      <c r="Y57" s="75" t="n">
        <f aca="false">IF($BO57,U57/$BO57*100,0)</f>
        <v>35.6730336757797</v>
      </c>
      <c r="Z57" s="55"/>
      <c r="AA57" s="79" t="n">
        <v>18898134</v>
      </c>
      <c r="AB57" s="55"/>
      <c r="AC57" s="75" t="n">
        <f aca="false">(AA57/$BS57)</f>
        <v>1224.84503208244</v>
      </c>
      <c r="AD57" s="55"/>
      <c r="AE57" s="75" t="n">
        <f aca="false">IF($BO57,AA57/$BO57*100,0)</f>
        <v>52.1911425040071</v>
      </c>
      <c r="AF57" s="55"/>
      <c r="AG57" s="79" t="n">
        <v>249819</v>
      </c>
      <c r="AH57" s="55"/>
      <c r="AI57" s="75" t="n">
        <f aca="false">(AG57/$BS57)</f>
        <v>16.1915224577095</v>
      </c>
      <c r="AJ57" s="55"/>
      <c r="AK57" s="75" t="n">
        <f aca="false">IF($BO57,AG57/$BO57*100,0)</f>
        <v>0.689927324528895</v>
      </c>
      <c r="AL57" s="55"/>
      <c r="AM57" s="79" t="n">
        <v>181175</v>
      </c>
      <c r="AN57" s="55"/>
      <c r="AO57" s="75" t="n">
        <f aca="false">(AM57/$BS57)</f>
        <v>11.742497893577</v>
      </c>
      <c r="AP57" s="55"/>
      <c r="AQ57" s="75" t="n">
        <f aca="false">IF($BO57,AM57/$BO57*100,0)</f>
        <v>0.500352587359339</v>
      </c>
      <c r="AR57" s="55"/>
      <c r="AS57" s="79" t="n">
        <v>2029081</v>
      </c>
      <c r="AT57" s="55"/>
      <c r="AU57" s="75" t="n">
        <f aca="false">(AS57/$BS57)</f>
        <v>131.510856179921</v>
      </c>
      <c r="AV57" s="55"/>
      <c r="AW57" s="75" t="n">
        <f aca="false">IF($BO57,AS57/$BO57*100,0)</f>
        <v>5.60373080343135</v>
      </c>
      <c r="AX57" s="55"/>
      <c r="AY57" s="79" t="n">
        <v>170885</v>
      </c>
      <c r="AZ57" s="55"/>
      <c r="BA57" s="79" t="n">
        <v>795790</v>
      </c>
      <c r="BB57" s="55"/>
      <c r="BC57" s="79" t="n">
        <f aca="false">(AY57+BA57)</f>
        <v>966675</v>
      </c>
      <c r="BD57" s="55"/>
      <c r="BE57" s="75" t="n">
        <f aca="false">(BC57/$BS57)</f>
        <v>62.6531207466459</v>
      </c>
      <c r="BF57" s="55"/>
      <c r="BG57" s="75" t="n">
        <f aca="false">IF($BO57,BC57/$BO57*100,0)</f>
        <v>2.66967483033304</v>
      </c>
      <c r="BH57" s="55"/>
      <c r="BI57" s="79" t="n">
        <v>967567</v>
      </c>
      <c r="BJ57" s="55"/>
      <c r="BK57" s="75" t="n">
        <f aca="false">(BI57/$BS57)</f>
        <v>62.7109339555383</v>
      </c>
      <c r="BL57" s="55"/>
      <c r="BM57" s="75" t="n">
        <f aca="false">IF($BO57,BI57/$BO57*100,0)</f>
        <v>2.67213827456058</v>
      </c>
      <c r="BN57" s="55"/>
      <c r="BO57" s="79" t="n">
        <f aca="false">(U57+AA57+AG57+AM57+AS57+BC57+BI57)</f>
        <v>36209466</v>
      </c>
      <c r="BP57" s="78"/>
      <c r="BQ57" s="55" t="n">
        <v>37</v>
      </c>
      <c r="BR57" s="78"/>
      <c r="BS57" s="59" t="n">
        <v>15429</v>
      </c>
    </row>
    <row r="58" customFormat="false" ht="8.25" hidden="false" customHeight="true" outlineLevel="0" collapsed="false">
      <c r="A58" s="65" t="n">
        <v>38</v>
      </c>
      <c r="B58" s="70"/>
      <c r="C58" s="66" t="s">
        <v>133</v>
      </c>
      <c r="D58" s="78"/>
      <c r="E58" s="84" t="n">
        <v>27607882</v>
      </c>
      <c r="F58" s="76"/>
      <c r="G58" s="84" t="n">
        <v>622150</v>
      </c>
      <c r="H58" s="55"/>
      <c r="I58" s="84" t="n">
        <v>9813905</v>
      </c>
      <c r="J58" s="79"/>
      <c r="K58" s="84" t="n">
        <v>1896</v>
      </c>
      <c r="L58" s="55"/>
      <c r="M58" s="84" t="n">
        <v>1887991</v>
      </c>
      <c r="N58" s="55"/>
      <c r="O58" s="84" t="n">
        <v>0</v>
      </c>
      <c r="P58" s="55"/>
      <c r="Q58" s="84" t="n">
        <v>253267</v>
      </c>
      <c r="R58" s="55"/>
      <c r="S58" s="84" t="n">
        <v>141767</v>
      </c>
      <c r="T58" s="55"/>
      <c r="U58" s="84" t="n">
        <f aca="false">SUM(E58:S58)</f>
        <v>40328858</v>
      </c>
      <c r="V58" s="55"/>
      <c r="W58" s="75" t="n">
        <f aca="false">(U58/$BS58)</f>
        <v>1464.85263884349</v>
      </c>
      <c r="X58" s="55"/>
      <c r="Y58" s="75" t="n">
        <f aca="false">IF($BO58,U58/$BO58*100,0)</f>
        <v>50.9866248169208</v>
      </c>
      <c r="Z58" s="55"/>
      <c r="AA58" s="84" t="n">
        <v>30044025</v>
      </c>
      <c r="AB58" s="55"/>
      <c r="AC58" s="75" t="n">
        <f aca="false">(AA58/$BS58)</f>
        <v>1091.27983000981</v>
      </c>
      <c r="AD58" s="55"/>
      <c r="AE58" s="75" t="n">
        <f aca="false">IF($BO58,AA58/$BO58*100,0)</f>
        <v>37.9838038226917</v>
      </c>
      <c r="AF58" s="55"/>
      <c r="AG58" s="85" t="n">
        <v>406597</v>
      </c>
      <c r="AH58" s="55"/>
      <c r="AI58" s="75" t="n">
        <f aca="false">(AG58/$BS58)</f>
        <v>14.7686971050815</v>
      </c>
      <c r="AJ58" s="55"/>
      <c r="AK58" s="75" t="n">
        <f aca="false">IF($BO58,AG58/$BO58*100,0)</f>
        <v>0.514048989204841</v>
      </c>
      <c r="AL58" s="55"/>
      <c r="AM58" s="85" t="n">
        <v>80424</v>
      </c>
      <c r="AN58" s="55"/>
      <c r="AO58" s="75" t="n">
        <f aca="false">(AM58/$BS58)</f>
        <v>2.92121608368748</v>
      </c>
      <c r="AP58" s="55"/>
      <c r="AQ58" s="75" t="n">
        <f aca="false">IF($BO58,AM58/$BO58*100,0)</f>
        <v>0.101677769161627</v>
      </c>
      <c r="AR58" s="55"/>
      <c r="AS58" s="85" t="n">
        <v>5395164</v>
      </c>
      <c r="AT58" s="55"/>
      <c r="AU58" s="75" t="n">
        <f aca="false">(AS58/$BS58)</f>
        <v>195.966873706004</v>
      </c>
      <c r="AV58" s="55"/>
      <c r="AW58" s="75" t="n">
        <f aca="false">IF($BO58,AS58/$BO58*100,0)</f>
        <v>6.82095195191885</v>
      </c>
      <c r="AX58" s="55"/>
      <c r="AY58" s="85" t="n">
        <v>71817</v>
      </c>
      <c r="AZ58" s="55"/>
      <c r="BA58" s="85" t="n">
        <v>1013926</v>
      </c>
      <c r="BB58" s="55"/>
      <c r="BC58" s="84" t="n">
        <f aca="false">(AY58+BA58)</f>
        <v>1085743</v>
      </c>
      <c r="BD58" s="55"/>
      <c r="BE58" s="75" t="n">
        <f aca="false">(BC58/$BS58)</f>
        <v>39.4371072609059</v>
      </c>
      <c r="BF58" s="55"/>
      <c r="BG58" s="75" t="n">
        <f aca="false">IF($BO58,BC58/$BO58*100,0)</f>
        <v>1.37267390484001</v>
      </c>
      <c r="BH58" s="55"/>
      <c r="BI58" s="85" t="n">
        <v>1756125</v>
      </c>
      <c r="BJ58" s="55"/>
      <c r="BK58" s="75" t="n">
        <f aca="false">(BI58/$BS58)</f>
        <v>63.7871853546911</v>
      </c>
      <c r="BL58" s="55"/>
      <c r="BM58" s="75" t="n">
        <f aca="false">IF($BO58,BI58/$BO58*100,0)</f>
        <v>2.22021874526214</v>
      </c>
      <c r="BN58" s="55"/>
      <c r="BO58" s="84" t="n">
        <f aca="false">(U58+AA58+AG58+AM58+AS58+BC58+BI58)</f>
        <v>79096936</v>
      </c>
      <c r="BP58" s="78"/>
      <c r="BQ58" s="65" t="n">
        <v>38</v>
      </c>
      <c r="BR58" s="78"/>
      <c r="BS58" s="86" t="n">
        <v>27531</v>
      </c>
    </row>
    <row r="59" customFormat="false" ht="8.25" hidden="false" customHeight="true" outlineLevel="0" collapsed="false">
      <c r="A59" s="70"/>
      <c r="B59" s="70"/>
      <c r="C59" s="55"/>
      <c r="D59" s="78"/>
      <c r="E59" s="55"/>
      <c r="F59" s="55"/>
      <c r="G59" s="55"/>
      <c r="H59" s="55"/>
      <c r="I59" s="55"/>
      <c r="J59" s="55"/>
      <c r="K59" s="55"/>
      <c r="L59" s="55"/>
      <c r="M59" s="55"/>
      <c r="N59" s="55"/>
      <c r="O59" s="55"/>
      <c r="P59" s="55"/>
      <c r="Q59" s="55"/>
      <c r="R59" s="55"/>
      <c r="S59" s="55"/>
      <c r="T59" s="55"/>
      <c r="U59" s="55"/>
      <c r="V59" s="55"/>
      <c r="W59" s="82"/>
      <c r="X59" s="82"/>
      <c r="Y59" s="82"/>
      <c r="Z59" s="55"/>
      <c r="AA59" s="55"/>
      <c r="AB59" s="55"/>
      <c r="AC59" s="82"/>
      <c r="AD59" s="82"/>
      <c r="AE59" s="82"/>
      <c r="AF59" s="55"/>
      <c r="AG59" s="55"/>
      <c r="AH59" s="55"/>
      <c r="AI59" s="82"/>
      <c r="AJ59" s="82"/>
      <c r="AK59" s="82"/>
      <c r="AL59" s="55"/>
      <c r="AM59" s="55"/>
      <c r="AN59" s="55"/>
      <c r="AO59" s="82"/>
      <c r="AP59" s="82"/>
      <c r="AQ59" s="82"/>
      <c r="AR59" s="55"/>
      <c r="AS59" s="55"/>
      <c r="AT59" s="55"/>
      <c r="AU59" s="82"/>
      <c r="AV59" s="82"/>
      <c r="AW59" s="82"/>
      <c r="AX59" s="55"/>
      <c r="AY59" s="55"/>
      <c r="AZ59" s="55"/>
      <c r="BA59" s="55"/>
      <c r="BB59" s="55"/>
      <c r="BC59" s="55"/>
      <c r="BD59" s="55"/>
      <c r="BE59" s="82"/>
      <c r="BF59" s="82"/>
      <c r="BG59" s="82"/>
      <c r="BH59" s="55"/>
      <c r="BI59" s="55"/>
      <c r="BJ59" s="55"/>
      <c r="BK59" s="82"/>
      <c r="BL59" s="82"/>
      <c r="BM59" s="82"/>
      <c r="BN59" s="55"/>
      <c r="BO59" s="55"/>
      <c r="BP59" s="78"/>
      <c r="BQ59" s="55"/>
      <c r="BR59" s="78"/>
      <c r="BS59" s="54"/>
    </row>
    <row r="60" customFormat="false" ht="8.25" hidden="false" customHeight="true" outlineLevel="0" collapsed="false">
      <c r="A60" s="65" t="n">
        <f aca="false">A58</f>
        <v>38</v>
      </c>
      <c r="B60" s="70"/>
      <c r="C60" s="63" t="s">
        <v>75</v>
      </c>
      <c r="D60" s="71"/>
      <c r="E60" s="87" t="n">
        <f aca="false">SUM(E14:E59)</f>
        <v>2875189769</v>
      </c>
      <c r="F60" s="73"/>
      <c r="G60" s="87" t="n">
        <f aca="false">SUM(G14:G59)</f>
        <v>93066204</v>
      </c>
      <c r="H60" s="73"/>
      <c r="I60" s="87" t="n">
        <f aca="false">SUM(I14:I59)</f>
        <v>527855961</v>
      </c>
      <c r="J60" s="72"/>
      <c r="K60" s="87" t="n">
        <f aca="false">SUM(K14:K59)</f>
        <v>753252</v>
      </c>
      <c r="L60" s="73"/>
      <c r="M60" s="87" t="n">
        <f aca="false">SUM(M14:M59)</f>
        <v>88514321</v>
      </c>
      <c r="N60" s="73"/>
      <c r="O60" s="87" t="n">
        <f aca="false">SUM(O14:O59)</f>
        <v>209803</v>
      </c>
      <c r="P60" s="88"/>
      <c r="Q60" s="87" t="n">
        <f aca="false">SUM(Q14:Q59)</f>
        <v>22100368</v>
      </c>
      <c r="R60" s="88"/>
      <c r="S60" s="87" t="n">
        <f aca="false">SUM(S14:S59)</f>
        <v>12901923</v>
      </c>
      <c r="T60" s="73"/>
      <c r="U60" s="87" t="n">
        <f aca="false">SUM(U14:U59)</f>
        <v>3620591601</v>
      </c>
      <c r="V60" s="73"/>
      <c r="W60" s="74" t="n">
        <f aca="false">(U60/$BS60)</f>
        <v>1408.8272344065</v>
      </c>
      <c r="X60" s="82"/>
      <c r="Y60" s="75" t="n">
        <f aca="false">IF($BO60,U60/$BO60*100,0)</f>
        <v>56.8102876335652</v>
      </c>
      <c r="Z60" s="73"/>
      <c r="AA60" s="87" t="n">
        <f aca="false">SUM(AA14:AA59)</f>
        <v>1597665633</v>
      </c>
      <c r="AB60" s="73"/>
      <c r="AC60" s="74" t="n">
        <f aca="false">(AA60/$BS60)</f>
        <v>621.67598649459</v>
      </c>
      <c r="AD60" s="82"/>
      <c r="AE60" s="75" t="n">
        <f aca="false">IF($BO60,AA60/$BO60*100,0)</f>
        <v>25.0687882411049</v>
      </c>
      <c r="AF60" s="55"/>
      <c r="AG60" s="87" t="n">
        <f aca="false">SUM(AG14:AG59)</f>
        <v>44491850</v>
      </c>
      <c r="AH60" s="73"/>
      <c r="AI60" s="74" t="n">
        <f aca="false">(AG60/$BS60)</f>
        <v>17.312455227432</v>
      </c>
      <c r="AJ60" s="82"/>
      <c r="AK60" s="75" t="n">
        <f aca="false">IF($BO60,AG60/$BO60*100,0)</f>
        <v>0.698116516414423</v>
      </c>
      <c r="AL60" s="73"/>
      <c r="AM60" s="87" t="n">
        <f aca="false">SUM(AM14:AM59)</f>
        <v>36517518</v>
      </c>
      <c r="AN60" s="73"/>
      <c r="AO60" s="74" t="n">
        <f aca="false">(AM60/$BS60)</f>
        <v>14.2095214155388</v>
      </c>
      <c r="AP60" s="82"/>
      <c r="AQ60" s="75" t="n">
        <f aca="false">IF($BO60,AM60/$BO60*100,0)</f>
        <v>0.572992187428956</v>
      </c>
      <c r="AR60" s="73"/>
      <c r="AS60" s="87" t="n">
        <f aca="false">SUM(AS14:AS59)</f>
        <v>804664475</v>
      </c>
      <c r="AT60" s="73"/>
      <c r="AU60" s="74" t="n">
        <f aca="false">(AS60/$BS60)</f>
        <v>313.107180226099</v>
      </c>
      <c r="AV60" s="82"/>
      <c r="AW60" s="75" t="n">
        <f aca="false">IF($BO60,AS60/$BO60*100,0)</f>
        <v>12.6258980053525</v>
      </c>
      <c r="AX60" s="73"/>
      <c r="AY60" s="87" t="n">
        <f aca="false">SUM(AY14:AY59)</f>
        <v>18916301</v>
      </c>
      <c r="AZ60" s="73"/>
      <c r="BA60" s="87" t="n">
        <f aca="false">SUM(BA14:BA59)</f>
        <v>48968673</v>
      </c>
      <c r="BB60" s="73"/>
      <c r="BC60" s="87" t="n">
        <f aca="false">(AY60+BA60)</f>
        <v>67884974</v>
      </c>
      <c r="BD60" s="73"/>
      <c r="BE60" s="74" t="n">
        <f aca="false">(BC60/$BS60)</f>
        <v>26.4150754124718</v>
      </c>
      <c r="BF60" s="82"/>
      <c r="BG60" s="75" t="n">
        <f aca="false">IF($BO60,BC60/$BO60*100,0)</f>
        <v>1.0651753425799</v>
      </c>
      <c r="BH60" s="73"/>
      <c r="BI60" s="87" t="n">
        <f aca="false">SUM(BI14:BI59)</f>
        <v>201310634</v>
      </c>
      <c r="BJ60" s="73"/>
      <c r="BK60" s="74" t="n">
        <f aca="false">(BI60/$BS60)</f>
        <v>78.3330281373094</v>
      </c>
      <c r="BL60" s="82"/>
      <c r="BM60" s="75" t="n">
        <f aca="false">IF($BO60,BI60/$BO60*100,0)</f>
        <v>3.15874207355412</v>
      </c>
      <c r="BN60" s="73"/>
      <c r="BO60" s="87" t="n">
        <f aca="false">(U60+AA60+AG60+AM60+AS60+BC60+BI60)</f>
        <v>6373126685</v>
      </c>
      <c r="BP60" s="78"/>
      <c r="BQ60" s="65" t="n">
        <f aca="false">BQ58</f>
        <v>38</v>
      </c>
      <c r="BR60" s="78"/>
      <c r="BS60" s="86" t="n">
        <f aca="false">SUM(BS14:BS59)</f>
        <v>2569933</v>
      </c>
    </row>
    <row r="61" customFormat="false" ht="8.25" hidden="false" customHeight="true" outlineLevel="0" collapsed="false">
      <c r="A61" s="70"/>
      <c r="B61" s="70"/>
      <c r="C61" s="55"/>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8"/>
      <c r="AT61" s="78"/>
      <c r="AU61" s="78"/>
      <c r="AV61" s="78"/>
      <c r="AW61" s="78"/>
      <c r="AX61" s="78"/>
      <c r="AY61" s="78"/>
      <c r="AZ61" s="78"/>
      <c r="BA61" s="78"/>
      <c r="BB61" s="78"/>
      <c r="BC61" s="78"/>
      <c r="BD61" s="78"/>
      <c r="BE61" s="78"/>
      <c r="BF61" s="78"/>
      <c r="BG61" s="78"/>
      <c r="BH61" s="78"/>
      <c r="BI61" s="78"/>
      <c r="BJ61" s="78"/>
      <c r="BK61" s="78"/>
      <c r="BL61" s="78"/>
      <c r="BM61" s="78"/>
      <c r="BN61" s="78"/>
      <c r="BO61" s="78"/>
      <c r="BP61" s="78"/>
      <c r="BQ61" s="78"/>
      <c r="BR61" s="78"/>
      <c r="BS61" s="54"/>
    </row>
    <row r="62" customFormat="false" ht="8.25" hidden="false" customHeight="true" outlineLevel="0" collapsed="false">
      <c r="A62" s="70"/>
      <c r="B62" s="70"/>
      <c r="C62" s="55"/>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54"/>
    </row>
    <row r="63" customFormat="false" ht="8.25" hidden="false" customHeight="true" outlineLevel="0" collapsed="false">
      <c r="A63" s="70"/>
      <c r="B63" s="70"/>
      <c r="C63" s="55"/>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c r="AQ63" s="78"/>
      <c r="AR63" s="78"/>
      <c r="AS63" s="78"/>
      <c r="AT63" s="78"/>
      <c r="AU63" s="78"/>
      <c r="AV63" s="78"/>
      <c r="AW63" s="78"/>
      <c r="AX63" s="78"/>
      <c r="AY63" s="78"/>
      <c r="AZ63" s="78"/>
      <c r="BA63" s="78"/>
      <c r="BB63" s="78"/>
      <c r="BC63" s="78"/>
      <c r="BD63" s="78"/>
      <c r="BE63" s="78"/>
      <c r="BF63" s="78"/>
      <c r="BG63" s="78"/>
      <c r="BH63" s="78"/>
      <c r="BI63" s="78"/>
      <c r="BJ63" s="78"/>
      <c r="BK63" s="78"/>
      <c r="BL63" s="78"/>
      <c r="BM63" s="78"/>
      <c r="BN63" s="78"/>
      <c r="BO63" s="78"/>
      <c r="BP63" s="78"/>
      <c r="BQ63" s="78"/>
      <c r="BR63" s="78"/>
      <c r="BS63" s="54"/>
    </row>
    <row r="64" customFormat="false" ht="8.25" hidden="false" customHeight="true" outlineLevel="0" collapsed="false">
      <c r="A64" s="70"/>
      <c r="B64" s="70"/>
      <c r="C64" s="55"/>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c r="AT64" s="78"/>
      <c r="AU64" s="78"/>
      <c r="AV64" s="78"/>
      <c r="AW64" s="78"/>
      <c r="AX64" s="78"/>
      <c r="AY64" s="78"/>
      <c r="AZ64" s="78"/>
      <c r="BA64" s="78"/>
      <c r="BB64" s="78"/>
      <c r="BC64" s="78"/>
      <c r="BD64" s="78"/>
      <c r="BE64" s="78"/>
      <c r="BF64" s="78"/>
      <c r="BG64" s="78"/>
      <c r="BH64" s="78"/>
      <c r="BI64" s="78"/>
      <c r="BJ64" s="78"/>
      <c r="BK64" s="78"/>
      <c r="BL64" s="78"/>
      <c r="BM64" s="78"/>
      <c r="BN64" s="78"/>
      <c r="BO64" s="78"/>
      <c r="BP64" s="78"/>
      <c r="BQ64" s="78"/>
      <c r="BR64" s="78"/>
      <c r="BS64" s="54"/>
    </row>
    <row r="65" customFormat="false" ht="8.25" hidden="false" customHeight="true" outlineLevel="0" collapsed="false">
      <c r="A65" s="70"/>
      <c r="B65" s="70"/>
      <c r="C65" s="55"/>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78"/>
      <c r="AQ65" s="78"/>
      <c r="AR65" s="78"/>
      <c r="AS65" s="78"/>
      <c r="AT65" s="78"/>
      <c r="AU65" s="78"/>
      <c r="AV65" s="78"/>
      <c r="AW65" s="78"/>
      <c r="AX65" s="78"/>
      <c r="AY65" s="78"/>
      <c r="AZ65" s="78"/>
      <c r="BA65" s="78"/>
      <c r="BB65" s="78"/>
      <c r="BC65" s="78"/>
      <c r="BD65" s="78"/>
      <c r="BE65" s="78"/>
      <c r="BF65" s="78"/>
      <c r="BG65" s="78"/>
      <c r="BH65" s="78"/>
      <c r="BI65" s="78"/>
      <c r="BJ65" s="78"/>
      <c r="BK65" s="78"/>
      <c r="BL65" s="78"/>
      <c r="BM65" s="78"/>
      <c r="BN65" s="78"/>
      <c r="BO65" s="78"/>
      <c r="BP65" s="78"/>
      <c r="BQ65" s="78"/>
      <c r="BR65" s="78"/>
      <c r="BS65" s="54"/>
    </row>
    <row r="66" customFormat="false" ht="8.25" hidden="false" customHeight="true" outlineLevel="0" collapsed="false">
      <c r="A66" s="70"/>
      <c r="B66" s="70"/>
      <c r="C66" s="55"/>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c r="AP66" s="78"/>
      <c r="AQ66" s="78"/>
      <c r="AR66" s="78"/>
      <c r="AS66" s="78"/>
      <c r="AT66" s="78"/>
      <c r="AU66" s="78"/>
      <c r="AV66" s="78"/>
      <c r="AW66" s="78"/>
      <c r="AX66" s="78"/>
      <c r="AY66" s="78"/>
      <c r="AZ66" s="78"/>
      <c r="BA66" s="78"/>
      <c r="BB66" s="78"/>
      <c r="BC66" s="78"/>
      <c r="BD66" s="78"/>
      <c r="BE66" s="78"/>
      <c r="BF66" s="78"/>
      <c r="BG66" s="78"/>
      <c r="BH66" s="78"/>
      <c r="BI66" s="78"/>
      <c r="BJ66" s="78"/>
      <c r="BK66" s="78"/>
      <c r="BL66" s="78"/>
      <c r="BM66" s="78"/>
      <c r="BN66" s="78"/>
      <c r="BO66" s="78"/>
      <c r="BP66" s="78"/>
      <c r="BQ66" s="78"/>
      <c r="BR66" s="78"/>
      <c r="BS66" s="54"/>
    </row>
    <row r="67" customFormat="false" ht="8.25" hidden="false" customHeight="true" outlineLevel="0" collapsed="false">
      <c r="A67" s="70"/>
      <c r="B67" s="70"/>
      <c r="C67" s="55"/>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8"/>
      <c r="BO67" s="78"/>
      <c r="BP67" s="78"/>
      <c r="BQ67" s="78"/>
      <c r="BR67" s="78"/>
      <c r="BS67" s="54"/>
    </row>
    <row r="68" customFormat="false" ht="8.25" hidden="false" customHeight="true" outlineLevel="0" collapsed="false">
      <c r="A68" s="70"/>
      <c r="B68" s="70"/>
      <c r="C68" s="55"/>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8"/>
      <c r="AQ68" s="78"/>
      <c r="AR68" s="78"/>
      <c r="AS68" s="78"/>
      <c r="AT68" s="78"/>
      <c r="AU68" s="78"/>
      <c r="AV68" s="78"/>
      <c r="AW68" s="78"/>
      <c r="AX68" s="78"/>
      <c r="AY68" s="78"/>
      <c r="AZ68" s="78"/>
      <c r="BA68" s="78"/>
      <c r="BB68" s="78"/>
      <c r="BC68" s="78"/>
      <c r="BD68" s="78"/>
      <c r="BE68" s="78"/>
      <c r="BF68" s="78"/>
      <c r="BG68" s="78"/>
      <c r="BH68" s="78"/>
      <c r="BI68" s="78"/>
      <c r="BJ68" s="78"/>
      <c r="BK68" s="78"/>
      <c r="BL68" s="78"/>
      <c r="BM68" s="78"/>
      <c r="BN68" s="78"/>
      <c r="BO68" s="78"/>
      <c r="BP68" s="78"/>
      <c r="BQ68" s="78"/>
      <c r="BR68" s="78"/>
      <c r="BS68" s="54"/>
    </row>
    <row r="69" customFormat="false" ht="8.25" hidden="false" customHeight="true" outlineLevel="0" collapsed="false">
      <c r="A69" s="70"/>
      <c r="B69" s="70"/>
      <c r="C69" s="55"/>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8"/>
      <c r="AQ69" s="78"/>
      <c r="AR69" s="78"/>
      <c r="AS69" s="78"/>
      <c r="AT69" s="78"/>
      <c r="AU69" s="78"/>
      <c r="AV69" s="78"/>
      <c r="AW69" s="78"/>
      <c r="AX69" s="78"/>
      <c r="AY69" s="78"/>
      <c r="AZ69" s="78"/>
      <c r="BA69" s="78"/>
      <c r="BB69" s="78"/>
      <c r="BC69" s="78"/>
      <c r="BD69" s="78"/>
      <c r="BE69" s="78"/>
      <c r="BF69" s="78"/>
      <c r="BG69" s="78"/>
      <c r="BH69" s="78"/>
      <c r="BI69" s="78"/>
      <c r="BJ69" s="78"/>
      <c r="BK69" s="78"/>
      <c r="BL69" s="78"/>
      <c r="BM69" s="78"/>
      <c r="BN69" s="78"/>
      <c r="BO69" s="78"/>
      <c r="BP69" s="78"/>
      <c r="BQ69" s="78"/>
      <c r="BR69" s="78"/>
      <c r="BS69" s="54"/>
    </row>
    <row r="70" customFormat="false" ht="8.25" hidden="false" customHeight="true" outlineLevel="0" collapsed="false">
      <c r="A70" s="70"/>
      <c r="B70" s="70"/>
      <c r="C70" s="55"/>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8"/>
      <c r="AQ70" s="78"/>
      <c r="AR70" s="78"/>
      <c r="AS70" s="78"/>
      <c r="AT70" s="78"/>
      <c r="AU70" s="78"/>
      <c r="AV70" s="78"/>
      <c r="AW70" s="78"/>
      <c r="AX70" s="78"/>
      <c r="AY70" s="78"/>
      <c r="AZ70" s="78"/>
      <c r="BA70" s="78"/>
      <c r="BB70" s="78"/>
      <c r="BC70" s="78"/>
      <c r="BD70" s="78"/>
      <c r="BE70" s="78"/>
      <c r="BF70" s="78"/>
      <c r="BG70" s="78"/>
      <c r="BH70" s="78"/>
      <c r="BI70" s="78"/>
      <c r="BJ70" s="78"/>
      <c r="BK70" s="78"/>
      <c r="BL70" s="78"/>
      <c r="BM70" s="78"/>
      <c r="BN70" s="78"/>
      <c r="BO70" s="78"/>
      <c r="BP70" s="78"/>
      <c r="BQ70" s="78"/>
      <c r="BR70" s="78"/>
      <c r="BS70" s="54"/>
    </row>
    <row r="71" customFormat="false" ht="8.25" hidden="false" customHeight="true" outlineLevel="0" collapsed="false">
      <c r="A71" s="70"/>
      <c r="B71" s="70"/>
      <c r="C71" s="55"/>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c r="BA71" s="78"/>
      <c r="BB71" s="78"/>
      <c r="BC71" s="78"/>
      <c r="BD71" s="78"/>
      <c r="BE71" s="78"/>
      <c r="BF71" s="78"/>
      <c r="BG71" s="78"/>
      <c r="BH71" s="78"/>
      <c r="BI71" s="78"/>
      <c r="BJ71" s="78"/>
      <c r="BK71" s="78"/>
      <c r="BL71" s="78"/>
      <c r="BM71" s="78"/>
      <c r="BN71" s="78"/>
      <c r="BO71" s="78"/>
      <c r="BP71" s="78"/>
      <c r="BQ71" s="78"/>
      <c r="BR71" s="78"/>
      <c r="BS71" s="54"/>
    </row>
    <row r="72" customFormat="false" ht="8.25" hidden="false" customHeight="true" outlineLevel="0" collapsed="false">
      <c r="A72" s="70"/>
      <c r="B72" s="70"/>
      <c r="C72" s="55"/>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c r="AP72" s="78"/>
      <c r="AQ72" s="78"/>
      <c r="AR72" s="78"/>
      <c r="AS72" s="78"/>
      <c r="AT72" s="78"/>
      <c r="AU72" s="78"/>
      <c r="AV72" s="78"/>
      <c r="AW72" s="78"/>
      <c r="AX72" s="78"/>
      <c r="AY72" s="78"/>
      <c r="AZ72" s="78"/>
      <c r="BA72" s="78"/>
      <c r="BB72" s="78"/>
      <c r="BC72" s="78"/>
      <c r="BD72" s="78"/>
      <c r="BE72" s="78"/>
      <c r="BF72" s="78"/>
      <c r="BG72" s="78"/>
      <c r="BH72" s="78"/>
      <c r="BI72" s="78"/>
      <c r="BJ72" s="78"/>
      <c r="BK72" s="78"/>
      <c r="BL72" s="78"/>
      <c r="BM72" s="78"/>
      <c r="BN72" s="78"/>
      <c r="BO72" s="78"/>
      <c r="BP72" s="78"/>
      <c r="BQ72" s="78"/>
      <c r="BR72" s="78"/>
      <c r="BS72" s="54"/>
    </row>
    <row r="73" customFormat="false" ht="8.25" hidden="false" customHeight="true" outlineLevel="0" collapsed="false">
      <c r="A73" s="70"/>
      <c r="B73" s="70"/>
      <c r="C73" s="55"/>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8"/>
      <c r="AT73" s="78"/>
      <c r="AU73" s="78"/>
      <c r="AV73" s="78"/>
      <c r="AW73" s="78"/>
      <c r="AX73" s="78"/>
      <c r="AY73" s="78"/>
      <c r="AZ73" s="78"/>
      <c r="BA73" s="78"/>
      <c r="BB73" s="78"/>
      <c r="BC73" s="78"/>
      <c r="BD73" s="78"/>
      <c r="BE73" s="78"/>
      <c r="BF73" s="78"/>
      <c r="BG73" s="78"/>
      <c r="BH73" s="78"/>
      <c r="BI73" s="78"/>
      <c r="BJ73" s="78"/>
      <c r="BK73" s="78"/>
      <c r="BL73" s="78"/>
      <c r="BM73" s="78"/>
      <c r="BN73" s="78"/>
      <c r="BO73" s="78"/>
      <c r="BP73" s="78"/>
      <c r="BQ73" s="78"/>
      <c r="BR73" s="78"/>
      <c r="BS73" s="54"/>
    </row>
    <row r="74" customFormat="false" ht="8.25" hidden="false" customHeight="true" outlineLevel="0" collapsed="false">
      <c r="A74" s="70"/>
      <c r="B74" s="70"/>
      <c r="C74" s="55"/>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54"/>
    </row>
    <row r="75" s="53" customFormat="true" ht="10.5" hidden="false" customHeight="true" outlineLevel="0" collapsed="false">
      <c r="A75" s="54" t="s">
        <v>295</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7" t="s">
        <v>296</v>
      </c>
      <c r="BS75" s="54"/>
    </row>
    <row r="76" s="53" customFormat="true" ht="10.5" hidden="false" customHeight="true" outlineLevel="0" collapsed="false">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6"/>
      <c r="AC76" s="56"/>
      <c r="AD76" s="56"/>
      <c r="AE76" s="57" t="s">
        <v>52</v>
      </c>
      <c r="AF76" s="56"/>
      <c r="AG76" s="58" t="s">
        <v>53</v>
      </c>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7" t="s">
        <v>266</v>
      </c>
      <c r="BR76" s="54"/>
      <c r="BS76" s="54"/>
    </row>
    <row r="77" s="53" customFormat="true" ht="10.5" hidden="false" customHeight="true" outlineLevel="0" collapsed="false">
      <c r="A77" s="59"/>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6"/>
      <c r="AC77" s="56"/>
      <c r="AD77" s="56"/>
      <c r="AE77" s="57" t="s">
        <v>267</v>
      </c>
      <c r="AF77" s="56"/>
      <c r="AG77" s="58" t="s">
        <v>268</v>
      </c>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7" t="s">
        <v>136</v>
      </c>
      <c r="BR77" s="54"/>
      <c r="BS77" s="54"/>
    </row>
    <row r="78" s="53" customFormat="true" ht="10.5" hidden="false" customHeight="true" outlineLevel="0" collapsed="false">
      <c r="A78" s="60"/>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6"/>
      <c r="AC78" s="56"/>
      <c r="AD78" s="56"/>
      <c r="AE78" s="57" t="s">
        <v>58</v>
      </c>
      <c r="AF78" s="56"/>
      <c r="AG78" s="58" t="s">
        <v>59</v>
      </c>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row>
    <row r="79" s="52" customFormat="true" ht="9" hidden="false" customHeight="true" outlineLevel="0" collapsed="false">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4"/>
    </row>
    <row r="80" s="52" customFormat="true" ht="9" hidden="false" customHeight="true" outlineLevel="0" collapsed="false">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61" t="s">
        <v>269</v>
      </c>
      <c r="AH80" s="61"/>
      <c r="AI80" s="61"/>
      <c r="AJ80" s="61"/>
      <c r="AK80" s="61"/>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4"/>
    </row>
    <row r="81" s="52" customFormat="true" ht="9" hidden="false" customHeight="true" outlineLevel="0" collapsed="false">
      <c r="A81" s="55"/>
      <c r="B81" s="55"/>
      <c r="C81" s="55"/>
      <c r="D81" s="55"/>
      <c r="E81" s="62" t="s">
        <v>270</v>
      </c>
      <c r="F81" s="62"/>
      <c r="G81" s="62"/>
      <c r="H81" s="62"/>
      <c r="I81" s="62"/>
      <c r="J81" s="62"/>
      <c r="K81" s="62"/>
      <c r="L81" s="62"/>
      <c r="M81" s="62"/>
      <c r="N81" s="62"/>
      <c r="O81" s="62"/>
      <c r="P81" s="62"/>
      <c r="Q81" s="62"/>
      <c r="R81" s="62"/>
      <c r="S81" s="62"/>
      <c r="T81" s="62"/>
      <c r="U81" s="62"/>
      <c r="V81" s="62"/>
      <c r="W81" s="62"/>
      <c r="X81" s="62"/>
      <c r="Y81" s="62"/>
      <c r="Z81" s="63"/>
      <c r="AA81" s="64" t="s">
        <v>271</v>
      </c>
      <c r="AB81" s="65"/>
      <c r="AC81" s="65"/>
      <c r="AD81" s="65"/>
      <c r="AE81" s="65"/>
      <c r="AF81" s="55"/>
      <c r="AG81" s="62" t="s">
        <v>272</v>
      </c>
      <c r="AH81" s="62"/>
      <c r="AI81" s="62"/>
      <c r="AJ81" s="62"/>
      <c r="AK81" s="62"/>
      <c r="AL81" s="55"/>
      <c r="AM81" s="62" t="s">
        <v>273</v>
      </c>
      <c r="AN81" s="62"/>
      <c r="AO81" s="62"/>
      <c r="AP81" s="62"/>
      <c r="AQ81" s="62"/>
      <c r="AR81" s="55"/>
      <c r="AS81" s="62" t="s">
        <v>274</v>
      </c>
      <c r="AT81" s="62"/>
      <c r="AU81" s="62"/>
      <c r="AV81" s="62"/>
      <c r="AW81" s="62"/>
      <c r="AX81" s="55"/>
      <c r="AY81" s="62" t="s">
        <v>275</v>
      </c>
      <c r="AZ81" s="62"/>
      <c r="BA81" s="62"/>
      <c r="BB81" s="62"/>
      <c r="BC81" s="62"/>
      <c r="BD81" s="62"/>
      <c r="BE81" s="62"/>
      <c r="BF81" s="62"/>
      <c r="BG81" s="62"/>
      <c r="BH81" s="55"/>
      <c r="BI81" s="62" t="s">
        <v>276</v>
      </c>
      <c r="BJ81" s="62"/>
      <c r="BK81" s="62"/>
      <c r="BL81" s="62"/>
      <c r="BM81" s="62"/>
      <c r="BN81" s="55"/>
      <c r="BO81" s="55"/>
      <c r="BP81" s="55"/>
      <c r="BQ81" s="55"/>
      <c r="BR81" s="55"/>
      <c r="BS81" s="54"/>
    </row>
    <row r="82" s="52" customFormat="true" ht="9" hidden="false" customHeight="true" outlineLevel="0" collapsed="false">
      <c r="A82" s="55"/>
      <c r="B82" s="55"/>
      <c r="C82" s="55"/>
      <c r="D82" s="55"/>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55"/>
      <c r="BS82" s="54"/>
    </row>
    <row r="83" s="52" customFormat="true" ht="9" hidden="false" customHeight="true" outlineLevel="0" collapsed="false">
      <c r="A83" s="55"/>
      <c r="B83" s="55"/>
      <c r="C83" s="55"/>
      <c r="D83" s="55"/>
      <c r="E83" s="66"/>
      <c r="F83" s="66"/>
      <c r="G83" s="66"/>
      <c r="H83" s="66"/>
      <c r="I83" s="66"/>
      <c r="J83" s="66"/>
      <c r="K83" s="66"/>
      <c r="L83" s="66"/>
      <c r="M83" s="66"/>
      <c r="N83" s="66"/>
      <c r="O83" s="66"/>
      <c r="P83" s="66"/>
      <c r="Q83" s="66"/>
      <c r="R83" s="66"/>
      <c r="S83" s="66"/>
      <c r="T83" s="66"/>
      <c r="U83" s="67" t="s">
        <v>75</v>
      </c>
      <c r="V83" s="67"/>
      <c r="W83" s="67"/>
      <c r="X83" s="67"/>
      <c r="Y83" s="67"/>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7" t="s">
        <v>75</v>
      </c>
      <c r="BD83" s="67"/>
      <c r="BE83" s="67"/>
      <c r="BF83" s="67"/>
      <c r="BG83" s="67"/>
      <c r="BH83" s="66"/>
      <c r="BI83" s="66"/>
      <c r="BJ83" s="66"/>
      <c r="BK83" s="66"/>
      <c r="BL83" s="66"/>
      <c r="BM83" s="66"/>
      <c r="BN83" s="66"/>
      <c r="BO83" s="66"/>
      <c r="BP83" s="66"/>
      <c r="BQ83" s="66"/>
      <c r="BR83" s="55"/>
      <c r="BS83" s="54"/>
    </row>
    <row r="84" s="52" customFormat="true" ht="9" hidden="false" customHeight="true" outlineLevel="0" collapsed="false">
      <c r="A84" s="55"/>
      <c r="B84" s="55"/>
      <c r="C84" s="55"/>
      <c r="D84" s="55"/>
      <c r="E84" s="66"/>
      <c r="F84" s="66"/>
      <c r="G84" s="68" t="s">
        <v>277</v>
      </c>
      <c r="H84" s="66"/>
      <c r="I84" s="67" t="s">
        <v>278</v>
      </c>
      <c r="J84" s="67"/>
      <c r="K84" s="67"/>
      <c r="L84" s="66"/>
      <c r="M84" s="68" t="s">
        <v>279</v>
      </c>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8" t="s">
        <v>280</v>
      </c>
      <c r="BB84" s="66"/>
      <c r="BC84" s="66"/>
      <c r="BD84" s="66"/>
      <c r="BE84" s="66"/>
      <c r="BF84" s="66"/>
      <c r="BG84" s="66"/>
      <c r="BH84" s="66"/>
      <c r="BI84" s="66"/>
      <c r="BJ84" s="66"/>
      <c r="BK84" s="66"/>
      <c r="BL84" s="66"/>
      <c r="BM84" s="66"/>
      <c r="BN84" s="66"/>
      <c r="BO84" s="66"/>
      <c r="BP84" s="66"/>
      <c r="BQ84" s="66"/>
      <c r="BR84" s="55"/>
      <c r="BS84" s="54"/>
    </row>
    <row r="85" s="52" customFormat="true" ht="9" hidden="false" customHeight="true" outlineLevel="0" collapsed="false">
      <c r="A85" s="55"/>
      <c r="B85" s="55"/>
      <c r="C85" s="55"/>
      <c r="D85" s="55"/>
      <c r="E85" s="68" t="s">
        <v>281</v>
      </c>
      <c r="F85" s="66"/>
      <c r="G85" s="68" t="s">
        <v>282</v>
      </c>
      <c r="H85" s="66"/>
      <c r="I85" s="68"/>
      <c r="J85" s="68"/>
      <c r="K85" s="68"/>
      <c r="L85" s="66"/>
      <c r="M85" s="68" t="s">
        <v>283</v>
      </c>
      <c r="N85" s="66"/>
      <c r="O85" s="68" t="s">
        <v>284</v>
      </c>
      <c r="P85" s="66"/>
      <c r="Q85" s="66"/>
      <c r="R85" s="66"/>
      <c r="S85" s="66"/>
      <c r="T85" s="66"/>
      <c r="U85" s="66"/>
      <c r="V85" s="66"/>
      <c r="W85" s="68" t="s">
        <v>73</v>
      </c>
      <c r="X85" s="66"/>
      <c r="Y85" s="68" t="s">
        <v>285</v>
      </c>
      <c r="Z85" s="66"/>
      <c r="AA85" s="66"/>
      <c r="AB85" s="66"/>
      <c r="AC85" s="68" t="s">
        <v>73</v>
      </c>
      <c r="AD85" s="66"/>
      <c r="AE85" s="68" t="s">
        <v>285</v>
      </c>
      <c r="AF85" s="66"/>
      <c r="AG85" s="66"/>
      <c r="AH85" s="66"/>
      <c r="AI85" s="68" t="s">
        <v>73</v>
      </c>
      <c r="AJ85" s="66"/>
      <c r="AK85" s="68" t="s">
        <v>285</v>
      </c>
      <c r="AL85" s="66"/>
      <c r="AM85" s="66"/>
      <c r="AN85" s="66"/>
      <c r="AO85" s="68" t="s">
        <v>73</v>
      </c>
      <c r="AP85" s="66"/>
      <c r="AQ85" s="68" t="s">
        <v>285</v>
      </c>
      <c r="AR85" s="66"/>
      <c r="AS85" s="66"/>
      <c r="AT85" s="66"/>
      <c r="AU85" s="68" t="s">
        <v>73</v>
      </c>
      <c r="AV85" s="66"/>
      <c r="AW85" s="68" t="s">
        <v>285</v>
      </c>
      <c r="AX85" s="66"/>
      <c r="AY85" s="66"/>
      <c r="AZ85" s="66"/>
      <c r="BA85" s="68" t="s">
        <v>286</v>
      </c>
      <c r="BB85" s="66"/>
      <c r="BC85" s="66"/>
      <c r="BD85" s="66"/>
      <c r="BE85" s="68" t="s">
        <v>73</v>
      </c>
      <c r="BF85" s="66"/>
      <c r="BG85" s="68" t="s">
        <v>285</v>
      </c>
      <c r="BH85" s="66"/>
      <c r="BI85" s="66"/>
      <c r="BJ85" s="66"/>
      <c r="BK85" s="68" t="s">
        <v>73</v>
      </c>
      <c r="BL85" s="66"/>
      <c r="BM85" s="68" t="s">
        <v>285</v>
      </c>
      <c r="BN85" s="66"/>
      <c r="BO85" s="68" t="s">
        <v>287</v>
      </c>
      <c r="BP85" s="66"/>
      <c r="BQ85" s="66"/>
      <c r="BR85" s="55"/>
      <c r="BS85" s="54"/>
    </row>
    <row r="86" s="52" customFormat="true" ht="9" hidden="false" customHeight="true" outlineLevel="0" collapsed="false">
      <c r="A86" s="62" t="s">
        <v>81</v>
      </c>
      <c r="B86" s="55"/>
      <c r="C86" s="62" t="s">
        <v>83</v>
      </c>
      <c r="D86" s="55"/>
      <c r="E86" s="67" t="s">
        <v>288</v>
      </c>
      <c r="F86" s="66"/>
      <c r="G86" s="67" t="s">
        <v>289</v>
      </c>
      <c r="H86" s="66"/>
      <c r="I86" s="67" t="s">
        <v>71</v>
      </c>
      <c r="J86" s="69"/>
      <c r="K86" s="67" t="s">
        <v>290</v>
      </c>
      <c r="L86" s="66"/>
      <c r="M86" s="67" t="s">
        <v>291</v>
      </c>
      <c r="N86" s="66"/>
      <c r="O86" s="67" t="s">
        <v>292</v>
      </c>
      <c r="P86" s="66"/>
      <c r="Q86" s="67" t="s">
        <v>293</v>
      </c>
      <c r="R86" s="66"/>
      <c r="S86" s="67" t="s">
        <v>294</v>
      </c>
      <c r="T86" s="66"/>
      <c r="U86" s="67" t="s">
        <v>84</v>
      </c>
      <c r="V86" s="66"/>
      <c r="W86" s="67" t="s">
        <v>85</v>
      </c>
      <c r="X86" s="66"/>
      <c r="Y86" s="67" t="s">
        <v>60</v>
      </c>
      <c r="Z86" s="66"/>
      <c r="AA86" s="67" t="s">
        <v>84</v>
      </c>
      <c r="AB86" s="66"/>
      <c r="AC86" s="67" t="s">
        <v>85</v>
      </c>
      <c r="AD86" s="66"/>
      <c r="AE86" s="67" t="s">
        <v>60</v>
      </c>
      <c r="AF86" s="66"/>
      <c r="AG86" s="67" t="s">
        <v>84</v>
      </c>
      <c r="AH86" s="66"/>
      <c r="AI86" s="67" t="s">
        <v>85</v>
      </c>
      <c r="AJ86" s="66"/>
      <c r="AK86" s="67" t="s">
        <v>60</v>
      </c>
      <c r="AL86" s="66"/>
      <c r="AM86" s="67" t="s">
        <v>84</v>
      </c>
      <c r="AN86" s="66"/>
      <c r="AO86" s="67" t="s">
        <v>85</v>
      </c>
      <c r="AP86" s="66"/>
      <c r="AQ86" s="67" t="s">
        <v>60</v>
      </c>
      <c r="AR86" s="66"/>
      <c r="AS86" s="67" t="s">
        <v>84</v>
      </c>
      <c r="AT86" s="66"/>
      <c r="AU86" s="67" t="s">
        <v>85</v>
      </c>
      <c r="AV86" s="66"/>
      <c r="AW86" s="67" t="s">
        <v>60</v>
      </c>
      <c r="AX86" s="66"/>
      <c r="AY86" s="67" t="s">
        <v>294</v>
      </c>
      <c r="AZ86" s="66"/>
      <c r="BA86" s="67" t="s">
        <v>288</v>
      </c>
      <c r="BB86" s="66"/>
      <c r="BC86" s="67" t="s">
        <v>84</v>
      </c>
      <c r="BD86" s="66"/>
      <c r="BE86" s="67" t="s">
        <v>85</v>
      </c>
      <c r="BF86" s="66"/>
      <c r="BG86" s="67" t="s">
        <v>60</v>
      </c>
      <c r="BH86" s="66"/>
      <c r="BI86" s="67" t="s">
        <v>84</v>
      </c>
      <c r="BJ86" s="66"/>
      <c r="BK86" s="67" t="s">
        <v>85</v>
      </c>
      <c r="BL86" s="66"/>
      <c r="BM86" s="67" t="s">
        <v>60</v>
      </c>
      <c r="BN86" s="66"/>
      <c r="BO86" s="67" t="s">
        <v>60</v>
      </c>
      <c r="BP86" s="66"/>
      <c r="BQ86" s="67" t="s">
        <v>81</v>
      </c>
      <c r="BR86" s="55"/>
      <c r="BS86" s="54"/>
    </row>
    <row r="87" s="52" customFormat="true" ht="8.25" hidden="false" customHeight="true" outlineLevel="0" collapsed="false">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4"/>
    </row>
    <row r="88" s="52" customFormat="true" ht="8.25" hidden="false" customHeight="true" outlineLevel="0" collapsed="false">
      <c r="A88" s="55"/>
      <c r="B88" s="55" t="s">
        <v>137</v>
      </c>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4"/>
    </row>
    <row r="89" customFormat="false" ht="8.25" hidden="false" customHeight="true" outlineLevel="0" collapsed="false">
      <c r="A89" s="55" t="n">
        <v>1</v>
      </c>
      <c r="B89" s="70"/>
      <c r="C89" s="55" t="s">
        <v>138</v>
      </c>
      <c r="D89" s="71"/>
      <c r="E89" s="72" t="n">
        <v>21284045</v>
      </c>
      <c r="F89" s="73"/>
      <c r="G89" s="72" t="n">
        <v>1897693</v>
      </c>
      <c r="H89" s="73"/>
      <c r="I89" s="72" t="n">
        <v>6276788</v>
      </c>
      <c r="J89" s="72"/>
      <c r="K89" s="72" t="n">
        <v>0</v>
      </c>
      <c r="L89" s="73"/>
      <c r="M89" s="72" t="n">
        <v>2456741</v>
      </c>
      <c r="N89" s="73"/>
      <c r="O89" s="72" t="n">
        <v>0</v>
      </c>
      <c r="P89" s="73"/>
      <c r="Q89" s="72" t="n">
        <v>439126</v>
      </c>
      <c r="R89" s="73"/>
      <c r="S89" s="72" t="n">
        <v>591222</v>
      </c>
      <c r="T89" s="73"/>
      <c r="U89" s="72" t="n">
        <f aca="false">SUM(E89:S89)</f>
        <v>32945615</v>
      </c>
      <c r="V89" s="73"/>
      <c r="W89" s="74" t="n">
        <f aca="false">(U89/$BS89)</f>
        <v>988.467296729673</v>
      </c>
      <c r="X89" s="55"/>
      <c r="Y89" s="75" t="n">
        <f aca="false">IF($BO89,U89/$BO89*100,0)</f>
        <v>63.0410158107054</v>
      </c>
      <c r="Z89" s="73"/>
      <c r="AA89" s="72" t="n">
        <v>6553706</v>
      </c>
      <c r="AB89" s="73"/>
      <c r="AC89" s="74" t="n">
        <f aca="false">(AA89/$BS89)</f>
        <v>196.630843084308</v>
      </c>
      <c r="AD89" s="55"/>
      <c r="AE89" s="75" t="n">
        <f aca="false">IF($BO89,AA89/$BO89*100,0)</f>
        <v>12.5404331825257</v>
      </c>
      <c r="AF89" s="76"/>
      <c r="AG89" s="72" t="n">
        <v>364692</v>
      </c>
      <c r="AH89" s="73"/>
      <c r="AI89" s="74" t="n">
        <f aca="false">(AG89/$BS89)</f>
        <v>10.9418541854185</v>
      </c>
      <c r="AJ89" s="55"/>
      <c r="AK89" s="75" t="n">
        <f aca="false">IF($BO89,AG89/$BO89*100,0)</f>
        <v>0.697833509498541</v>
      </c>
      <c r="AL89" s="73"/>
      <c r="AM89" s="72" t="n">
        <v>84220</v>
      </c>
      <c r="AN89" s="73"/>
      <c r="AO89" s="74" t="n">
        <f aca="false">(AM89/$BS89)</f>
        <v>2.52685268526853</v>
      </c>
      <c r="AP89" s="55"/>
      <c r="AQ89" s="75" t="n">
        <f aca="false">IF($BO89,AM89/$BO89*100,0)</f>
        <v>0.161153900195143</v>
      </c>
      <c r="AR89" s="73"/>
      <c r="AS89" s="72" t="n">
        <v>10597906</v>
      </c>
      <c r="AT89" s="73"/>
      <c r="AU89" s="74" t="n">
        <f aca="false">(AS89/$BS89)</f>
        <v>317.96897689769</v>
      </c>
      <c r="AV89" s="55"/>
      <c r="AW89" s="75" t="n">
        <f aca="false">IF($BO89,AS89/$BO89*100,0)</f>
        <v>20.2789585110604</v>
      </c>
      <c r="AX89" s="73"/>
      <c r="AY89" s="72" t="n">
        <v>45427</v>
      </c>
      <c r="AZ89" s="73"/>
      <c r="BA89" s="72" t="n">
        <v>366601</v>
      </c>
      <c r="BB89" s="73"/>
      <c r="BC89" s="72" t="n">
        <f aca="false">(AY89+BA89)</f>
        <v>412028</v>
      </c>
      <c r="BD89" s="73"/>
      <c r="BE89" s="74" t="n">
        <f aca="false">(BC89/$BS89)</f>
        <v>12.3620762076208</v>
      </c>
      <c r="BF89" s="55"/>
      <c r="BG89" s="75" t="n">
        <f aca="false">IF($BO89,BC89/$BO89*100,0)</f>
        <v>0.788410344212829</v>
      </c>
      <c r="BH89" s="73"/>
      <c r="BI89" s="72" t="n">
        <v>1302436</v>
      </c>
      <c r="BJ89" s="73"/>
      <c r="BK89" s="74" t="n">
        <f aca="false">(BI89/$BS89)</f>
        <v>39.0769876987699</v>
      </c>
      <c r="BL89" s="55"/>
      <c r="BM89" s="75" t="n">
        <f aca="false">IF($BO89,BI89/$BO89*100,0)</f>
        <v>2.49219474180197</v>
      </c>
      <c r="BN89" s="73"/>
      <c r="BO89" s="72" t="n">
        <f aca="false">(U89+AA89+AG89+AM89+AS89+BC89+BI89)</f>
        <v>52260603</v>
      </c>
      <c r="BP89" s="78"/>
      <c r="BQ89" s="55" t="n">
        <v>1</v>
      </c>
      <c r="BR89" s="78"/>
      <c r="BS89" s="59" t="n">
        <v>33330</v>
      </c>
    </row>
    <row r="90" customFormat="false" ht="8.25" hidden="false" customHeight="true" outlineLevel="0" collapsed="false">
      <c r="A90" s="55" t="n">
        <v>2</v>
      </c>
      <c r="B90" s="70"/>
      <c r="C90" s="55" t="s">
        <v>139</v>
      </c>
      <c r="D90" s="78"/>
      <c r="E90" s="79" t="n">
        <v>141587224</v>
      </c>
      <c r="F90" s="76"/>
      <c r="G90" s="79" t="n">
        <v>3299526</v>
      </c>
      <c r="H90" s="55"/>
      <c r="I90" s="89" t="n">
        <v>27142087</v>
      </c>
      <c r="J90" s="79"/>
      <c r="K90" s="89" t="n">
        <v>75558</v>
      </c>
      <c r="L90" s="55"/>
      <c r="M90" s="79" t="n">
        <v>716045</v>
      </c>
      <c r="N90" s="55"/>
      <c r="O90" s="79" t="n">
        <v>0</v>
      </c>
      <c r="P90" s="55"/>
      <c r="Q90" s="79" t="n">
        <v>929619</v>
      </c>
      <c r="R90" s="55"/>
      <c r="S90" s="79" t="n">
        <v>747238</v>
      </c>
      <c r="T90" s="55"/>
      <c r="U90" s="79" t="n">
        <f aca="false">SUM(E90:S90)</f>
        <v>174497297</v>
      </c>
      <c r="V90" s="55"/>
      <c r="W90" s="75" t="n">
        <f aca="false">(U90/$BS90)</f>
        <v>1650.63895379085</v>
      </c>
      <c r="X90" s="55"/>
      <c r="Y90" s="75" t="n">
        <f aca="false">IF($BO90,U90/$BO90*100,0)</f>
        <v>68.1258865481921</v>
      </c>
      <c r="Z90" s="55"/>
      <c r="AA90" s="79" t="n">
        <v>52681579</v>
      </c>
      <c r="AB90" s="55"/>
      <c r="AC90" s="75" t="n">
        <f aca="false">(AA90/$BS90)</f>
        <v>498.335893676394</v>
      </c>
      <c r="AD90" s="55"/>
      <c r="AE90" s="75" t="n">
        <f aca="false">IF($BO90,AA90/$BO90*100,0)</f>
        <v>20.5675350612085</v>
      </c>
      <c r="AF90" s="55"/>
      <c r="AG90" s="79" t="n">
        <v>2770923</v>
      </c>
      <c r="AH90" s="55"/>
      <c r="AI90" s="75" t="n">
        <f aca="false">(AG90/$BS90)</f>
        <v>26.2112566806981</v>
      </c>
      <c r="AJ90" s="55"/>
      <c r="AK90" s="75" t="n">
        <f aca="false">IF($BO90,AG90/$BO90*100,0)</f>
        <v>1.08180234981964</v>
      </c>
      <c r="AL90" s="55"/>
      <c r="AM90" s="79" t="n">
        <v>440281</v>
      </c>
      <c r="AN90" s="55"/>
      <c r="AO90" s="75" t="n">
        <f aca="false">(AM90/$BS90)</f>
        <v>4.16479212978291</v>
      </c>
      <c r="AP90" s="55"/>
      <c r="AQ90" s="75" t="n">
        <f aca="false">IF($BO90,AM90/$BO90*100,0)</f>
        <v>0.171891106458368</v>
      </c>
      <c r="AR90" s="55"/>
      <c r="AS90" s="79" t="n">
        <v>19027674</v>
      </c>
      <c r="AT90" s="55"/>
      <c r="AU90" s="75" t="n">
        <f aca="false">(AS90/$BS90)</f>
        <v>179.990294660171</v>
      </c>
      <c r="AV90" s="55"/>
      <c r="AW90" s="75" t="n">
        <f aca="false">IF($BO90,AS90/$BO90*100,0)</f>
        <v>7.4286374774045</v>
      </c>
      <c r="AX90" s="55"/>
      <c r="AY90" s="79" t="n">
        <v>119185</v>
      </c>
      <c r="AZ90" s="55"/>
      <c r="BA90" s="79" t="n">
        <v>2170061</v>
      </c>
      <c r="BB90" s="55"/>
      <c r="BC90" s="79" t="n">
        <f aca="false">(AY90+BA90)</f>
        <v>2289246</v>
      </c>
      <c r="BD90" s="55"/>
      <c r="BE90" s="75" t="n">
        <f aca="false">(BC90/$BS90)</f>
        <v>21.6548834129499</v>
      </c>
      <c r="BF90" s="55"/>
      <c r="BG90" s="75" t="n">
        <f aca="false">IF($BO90,BC90/$BO90*100,0)</f>
        <v>0.893749736862127</v>
      </c>
      <c r="BH90" s="55"/>
      <c r="BI90" s="80" t="n">
        <v>4432488</v>
      </c>
      <c r="BJ90" s="55"/>
      <c r="BK90" s="75" t="n">
        <f aca="false">(BI90/$BS90)</f>
        <v>41.9286572388024</v>
      </c>
      <c r="BL90" s="55"/>
      <c r="BM90" s="75" t="n">
        <f aca="false">IF($BO90,BI90/$BO90*100,0)</f>
        <v>1.73049772005479</v>
      </c>
      <c r="BN90" s="55"/>
      <c r="BO90" s="79" t="n">
        <f aca="false">(U90+AA90+AG90+AM90+AS90+BC90+BI90)</f>
        <v>256139488</v>
      </c>
      <c r="BP90" s="78"/>
      <c r="BQ90" s="55" t="n">
        <v>2</v>
      </c>
      <c r="BR90" s="78"/>
      <c r="BS90" s="59" t="n">
        <v>105715</v>
      </c>
    </row>
    <row r="91" customFormat="false" ht="8.25" hidden="false" customHeight="true" outlineLevel="0" collapsed="false">
      <c r="A91" s="55" t="n">
        <v>3</v>
      </c>
      <c r="B91" s="70"/>
      <c r="C91" s="55" t="s">
        <v>140</v>
      </c>
      <c r="D91" s="78"/>
      <c r="E91" s="79" t="n">
        <v>7186527</v>
      </c>
      <c r="F91" s="76"/>
      <c r="G91" s="79" t="n">
        <v>1219765</v>
      </c>
      <c r="H91" s="55"/>
      <c r="I91" s="79" t="n">
        <v>2246414</v>
      </c>
      <c r="J91" s="79"/>
      <c r="K91" s="79" t="n">
        <v>23814</v>
      </c>
      <c r="L91" s="55"/>
      <c r="M91" s="79" t="n">
        <v>5307570</v>
      </c>
      <c r="N91" s="55"/>
      <c r="O91" s="79" t="n">
        <v>0</v>
      </c>
      <c r="P91" s="55"/>
      <c r="Q91" s="79" t="n">
        <v>99624</v>
      </c>
      <c r="R91" s="55"/>
      <c r="S91" s="79" t="n">
        <v>62356</v>
      </c>
      <c r="T91" s="55"/>
      <c r="U91" s="79" t="n">
        <f aca="false">SUM(E91:S91)</f>
        <v>16146070</v>
      </c>
      <c r="V91" s="55"/>
      <c r="W91" s="75" t="n">
        <f aca="false">(U91/$BS91)</f>
        <v>1037.59848338796</v>
      </c>
      <c r="X91" s="55"/>
      <c r="Y91" s="75" t="n">
        <f aca="false">IF($BO91,U91/$BO91*100,0)</f>
        <v>61.8331571265775</v>
      </c>
      <c r="Z91" s="55"/>
      <c r="AA91" s="79" t="n">
        <v>2582898</v>
      </c>
      <c r="AB91" s="55"/>
      <c r="AC91" s="75" t="n">
        <f aca="false">(AA91/$BS91)</f>
        <v>165.985347985348</v>
      </c>
      <c r="AD91" s="55"/>
      <c r="AE91" s="75" t="n">
        <f aca="false">IF($BO91,AA91/$BO91*100,0)</f>
        <v>9.89149296862473</v>
      </c>
      <c r="AF91" s="55"/>
      <c r="AG91" s="79" t="n">
        <v>29471</v>
      </c>
      <c r="AH91" s="55"/>
      <c r="AI91" s="75" t="n">
        <f aca="false">(AG91/$BS91)</f>
        <v>1.89390142021721</v>
      </c>
      <c r="AJ91" s="55"/>
      <c r="AK91" s="75" t="n">
        <f aca="false">IF($BO91,AG91/$BO91*100,0)</f>
        <v>0.112862447250468</v>
      </c>
      <c r="AL91" s="55"/>
      <c r="AM91" s="79" t="n">
        <v>101353</v>
      </c>
      <c r="AN91" s="55"/>
      <c r="AO91" s="75" t="n">
        <f aca="false">(AM91/$BS91)</f>
        <v>6.51327035537562</v>
      </c>
      <c r="AP91" s="55"/>
      <c r="AQ91" s="75" t="n">
        <f aca="false">IF($BO91,AM91/$BO91*100,0)</f>
        <v>0.388142499955098</v>
      </c>
      <c r="AR91" s="55"/>
      <c r="AS91" s="79" t="n">
        <v>4614271</v>
      </c>
      <c r="AT91" s="55"/>
      <c r="AU91" s="75" t="n">
        <f aca="false">(AS91/$BS91)</f>
        <v>296.527922370028</v>
      </c>
      <c r="AV91" s="55"/>
      <c r="AW91" s="75" t="n">
        <f aca="false">IF($BO91,AS91/$BO91*100,0)</f>
        <v>17.6708600772578</v>
      </c>
      <c r="AX91" s="55"/>
      <c r="AY91" s="79" t="n">
        <v>44996</v>
      </c>
      <c r="AZ91" s="55"/>
      <c r="BA91" s="79" t="n">
        <v>7500</v>
      </c>
      <c r="BB91" s="55"/>
      <c r="BC91" s="79" t="n">
        <f aca="false">(AY91+BA91)</f>
        <v>52496</v>
      </c>
      <c r="BD91" s="55"/>
      <c r="BE91" s="75" t="n">
        <f aca="false">(BC91/$BS91)</f>
        <v>3.37356211040422</v>
      </c>
      <c r="BF91" s="55"/>
      <c r="BG91" s="75" t="n">
        <f aca="false">IF($BO91,BC91/$BO91*100,0)</f>
        <v>0.201039226047999</v>
      </c>
      <c r="BH91" s="55"/>
      <c r="BI91" s="80" t="n">
        <v>2585758</v>
      </c>
      <c r="BJ91" s="55"/>
      <c r="BK91" s="75" t="n">
        <f aca="false">(BI91/$BS91)</f>
        <v>166.16914080072</v>
      </c>
      <c r="BL91" s="55"/>
      <c r="BM91" s="75" t="n">
        <f aca="false">IF($BO91,BI91/$BO91*100,0)</f>
        <v>9.90244565428644</v>
      </c>
      <c r="BN91" s="55"/>
      <c r="BO91" s="79" t="n">
        <f aca="false">(U91+AA91+AG91+AM91+AS91+BC91+BI91)</f>
        <v>26112317</v>
      </c>
      <c r="BP91" s="78"/>
      <c r="BQ91" s="55" t="n">
        <v>3</v>
      </c>
      <c r="BR91" s="78"/>
      <c r="BS91" s="59" t="n">
        <v>15561</v>
      </c>
    </row>
    <row r="92" customFormat="false" ht="8.25" hidden="false" customHeight="true" outlineLevel="0" collapsed="false">
      <c r="A92" s="55" t="n">
        <v>4</v>
      </c>
      <c r="B92" s="70"/>
      <c r="C92" s="55" t="s">
        <v>141</v>
      </c>
      <c r="D92" s="78"/>
      <c r="E92" s="79" t="n">
        <v>5400795</v>
      </c>
      <c r="F92" s="76"/>
      <c r="G92" s="79" t="n">
        <v>225201</v>
      </c>
      <c r="H92" s="55"/>
      <c r="I92" s="79" t="n">
        <v>2533721</v>
      </c>
      <c r="J92" s="79"/>
      <c r="K92" s="79" t="n">
        <v>21047</v>
      </c>
      <c r="L92" s="55"/>
      <c r="M92" s="79" t="n">
        <v>38719</v>
      </c>
      <c r="N92" s="55"/>
      <c r="O92" s="79" t="n">
        <v>0</v>
      </c>
      <c r="P92" s="55"/>
      <c r="Q92" s="79" t="n">
        <v>127243</v>
      </c>
      <c r="R92" s="55"/>
      <c r="S92" s="79" t="n">
        <v>36389</v>
      </c>
      <c r="T92" s="55"/>
      <c r="U92" s="79" t="n">
        <f aca="false">SUM(E92:S92)</f>
        <v>8383115</v>
      </c>
      <c r="V92" s="55"/>
      <c r="W92" s="75" t="n">
        <f aca="false">(U92/$BS92)</f>
        <v>652.078018046049</v>
      </c>
      <c r="X92" s="55"/>
      <c r="Y92" s="75" t="n">
        <f aca="false">IF($BO92,U92/$BO92*100,0)</f>
        <v>45.8718400068202</v>
      </c>
      <c r="Z92" s="55"/>
      <c r="AA92" s="79" t="n">
        <v>1799598</v>
      </c>
      <c r="AB92" s="55"/>
      <c r="AC92" s="75" t="n">
        <f aca="false">(AA92/$BS92)</f>
        <v>139.981176104543</v>
      </c>
      <c r="AD92" s="55"/>
      <c r="AE92" s="75" t="n">
        <f aca="false">IF($BO92,AA92/$BO92*100,0)</f>
        <v>9.84727890916368</v>
      </c>
      <c r="AF92" s="55"/>
      <c r="AG92" s="79" t="n">
        <v>136636</v>
      </c>
      <c r="AH92" s="55"/>
      <c r="AI92" s="75" t="n">
        <f aca="false">(AG92/$BS92)</f>
        <v>10.6281891723709</v>
      </c>
      <c r="AJ92" s="55"/>
      <c r="AK92" s="75" t="n">
        <f aca="false">IF($BO92,AG92/$BO92*100,0)</f>
        <v>0.747662978638834</v>
      </c>
      <c r="AL92" s="55"/>
      <c r="AM92" s="79" t="n">
        <v>151839</v>
      </c>
      <c r="AN92" s="55"/>
      <c r="AO92" s="75" t="n">
        <f aca="false">(AM92/$BS92)</f>
        <v>11.8107498444306</v>
      </c>
      <c r="AP92" s="55"/>
      <c r="AQ92" s="75" t="n">
        <f aca="false">IF($BO92,AM92/$BO92*100,0)</f>
        <v>0.830852769501024</v>
      </c>
      <c r="AR92" s="55"/>
      <c r="AS92" s="79" t="n">
        <v>6941574</v>
      </c>
      <c r="AT92" s="55"/>
      <c r="AU92" s="75" t="n">
        <f aca="false">(AS92/$BS92)</f>
        <v>539.948195395146</v>
      </c>
      <c r="AV92" s="55"/>
      <c r="AW92" s="75" t="n">
        <f aca="false">IF($BO92,AS92/$BO92*100,0)</f>
        <v>37.9838248578843</v>
      </c>
      <c r="AX92" s="55"/>
      <c r="AY92" s="79" t="n">
        <v>96762</v>
      </c>
      <c r="AZ92" s="55"/>
      <c r="BA92" s="79" t="n">
        <v>18865</v>
      </c>
      <c r="BB92" s="55"/>
      <c r="BC92" s="79" t="n">
        <f aca="false">(AY92+BA92)</f>
        <v>115627</v>
      </c>
      <c r="BD92" s="55"/>
      <c r="BE92" s="75" t="n">
        <f aca="false">(BC92/$BS92)</f>
        <v>8.99401057871811</v>
      </c>
      <c r="BF92" s="55"/>
      <c r="BG92" s="75" t="n">
        <f aca="false">IF($BO92,BC92/$BO92*100,0)</f>
        <v>0.632703147275041</v>
      </c>
      <c r="BH92" s="55"/>
      <c r="BI92" s="80" t="n">
        <v>746690</v>
      </c>
      <c r="BJ92" s="55"/>
      <c r="BK92" s="75" t="n">
        <f aca="false">(BI92/$BS92)</f>
        <v>58.0810516490355</v>
      </c>
      <c r="BL92" s="55"/>
      <c r="BM92" s="75" t="n">
        <f aca="false">IF($BO92,BI92/$BO92*100,0)</f>
        <v>4.08583733071687</v>
      </c>
      <c r="BN92" s="55"/>
      <c r="BO92" s="79" t="n">
        <f aca="false">(U92+AA92+AG92+AM92+AS92+BC92+BI92)</f>
        <v>18275079</v>
      </c>
      <c r="BP92" s="78"/>
      <c r="BQ92" s="55" t="n">
        <v>4</v>
      </c>
      <c r="BR92" s="78"/>
      <c r="BS92" s="59" t="n">
        <v>12856</v>
      </c>
    </row>
    <row r="93" customFormat="false" ht="8.25" hidden="false" customHeight="true" outlineLevel="0" collapsed="false">
      <c r="A93" s="55" t="n">
        <v>5</v>
      </c>
      <c r="B93" s="70"/>
      <c r="C93" s="55" t="s">
        <v>142</v>
      </c>
      <c r="D93" s="78"/>
      <c r="E93" s="79" t="n">
        <v>14218536</v>
      </c>
      <c r="F93" s="76"/>
      <c r="G93" s="79" t="n">
        <v>777816</v>
      </c>
      <c r="H93" s="55"/>
      <c r="I93" s="79" t="n">
        <v>5828176</v>
      </c>
      <c r="J93" s="79"/>
      <c r="K93" s="79" t="n">
        <v>60798</v>
      </c>
      <c r="L93" s="55"/>
      <c r="M93" s="79" t="n">
        <v>2193503</v>
      </c>
      <c r="N93" s="55"/>
      <c r="O93" s="79" t="n">
        <v>291429</v>
      </c>
      <c r="P93" s="55"/>
      <c r="Q93" s="79" t="n">
        <v>228952</v>
      </c>
      <c r="R93" s="55"/>
      <c r="S93" s="79" t="n">
        <v>136123</v>
      </c>
      <c r="T93" s="55"/>
      <c r="U93" s="79" t="n">
        <f aca="false">SUM(E93:S93)</f>
        <v>23735333</v>
      </c>
      <c r="V93" s="55"/>
      <c r="W93" s="75" t="n">
        <f aca="false">(U93/$BS93)</f>
        <v>738.498226509023</v>
      </c>
      <c r="X93" s="55"/>
      <c r="Y93" s="75" t="n">
        <f aca="false">IF($BO93,U93/$BO93*100,0)</f>
        <v>61.4162468029585</v>
      </c>
      <c r="Z93" s="55"/>
      <c r="AA93" s="79" t="n">
        <v>5913162</v>
      </c>
      <c r="AB93" s="55"/>
      <c r="AC93" s="75" t="n">
        <f aca="false">(AA93/$BS93)</f>
        <v>183.98139390168</v>
      </c>
      <c r="AD93" s="55"/>
      <c r="AE93" s="75" t="n">
        <f aca="false">IF($BO93,AA93/$BO93*100,0)</f>
        <v>15.3005739071736</v>
      </c>
      <c r="AF93" s="55"/>
      <c r="AG93" s="79" t="n">
        <v>239820</v>
      </c>
      <c r="AH93" s="55"/>
      <c r="AI93" s="75" t="n">
        <f aca="false">(AG93/$BS93)</f>
        <v>7.46172993154947</v>
      </c>
      <c r="AJ93" s="55"/>
      <c r="AK93" s="75" t="n">
        <f aca="false">IF($BO93,AG93/$BO93*100,0)</f>
        <v>0.620545088130237</v>
      </c>
      <c r="AL93" s="55"/>
      <c r="AM93" s="79" t="n">
        <v>469572</v>
      </c>
      <c r="AN93" s="55"/>
      <c r="AO93" s="75" t="n">
        <f aca="false">(AM93/$BS93)</f>
        <v>14.6102053515868</v>
      </c>
      <c r="AP93" s="55"/>
      <c r="AQ93" s="75" t="n">
        <f aca="false">IF($BO93,AM93/$BO93*100,0)</f>
        <v>1.21503877125966</v>
      </c>
      <c r="AR93" s="55"/>
      <c r="AS93" s="79" t="n">
        <v>7000953</v>
      </c>
      <c r="AT93" s="55"/>
      <c r="AU93" s="75" t="n">
        <f aca="false">(AS93/$BS93)</f>
        <v>217.826789047915</v>
      </c>
      <c r="AV93" s="55"/>
      <c r="AW93" s="75" t="n">
        <f aca="false">IF($BO93,AS93/$BO93*100,0)</f>
        <v>18.1152822799627</v>
      </c>
      <c r="AX93" s="55"/>
      <c r="AY93" s="79" t="n">
        <v>89730</v>
      </c>
      <c r="AZ93" s="55"/>
      <c r="BA93" s="79" t="n">
        <v>247802</v>
      </c>
      <c r="BB93" s="55"/>
      <c r="BC93" s="79" t="n">
        <f aca="false">(AY93+BA93)</f>
        <v>337532</v>
      </c>
      <c r="BD93" s="55"/>
      <c r="BE93" s="75" t="n">
        <f aca="false">(BC93/$BS93)</f>
        <v>10.5019290603609</v>
      </c>
      <c r="BF93" s="55"/>
      <c r="BG93" s="75" t="n">
        <f aca="false">IF($BO93,BC93/$BO93*100,0)</f>
        <v>0.873379304006234</v>
      </c>
      <c r="BH93" s="55"/>
      <c r="BI93" s="80" t="n">
        <v>950296</v>
      </c>
      <c r="BJ93" s="55"/>
      <c r="BK93" s="75" t="n">
        <f aca="false">(BI93/$BS93)</f>
        <v>29.5673926571251</v>
      </c>
      <c r="BL93" s="55"/>
      <c r="BM93" s="75" t="n">
        <f aca="false">IF($BO93,BI93/$BO93*100,0)</f>
        <v>2.4589338465091</v>
      </c>
      <c r="BN93" s="55"/>
      <c r="BO93" s="79" t="n">
        <f aca="false">(U93+AA93+AG93+AM93+AS93+BC93+BI93)</f>
        <v>38646668</v>
      </c>
      <c r="BP93" s="78"/>
      <c r="BQ93" s="55" t="n">
        <v>5</v>
      </c>
      <c r="BR93" s="78"/>
      <c r="BS93" s="59" t="n">
        <v>32140</v>
      </c>
    </row>
    <row r="94" customFormat="false" ht="8.25" hidden="false" customHeight="true" outlineLevel="0" collapsed="false">
      <c r="A94" s="81"/>
      <c r="B94" s="70"/>
      <c r="C94" s="55"/>
      <c r="D94" s="78"/>
      <c r="E94" s="55"/>
      <c r="F94" s="55"/>
      <c r="G94" s="55"/>
      <c r="H94" s="55"/>
      <c r="I94" s="55"/>
      <c r="J94" s="55"/>
      <c r="K94" s="55"/>
      <c r="L94" s="55"/>
      <c r="M94" s="55"/>
      <c r="N94" s="55"/>
      <c r="O94" s="55"/>
      <c r="P94" s="55"/>
      <c r="Q94" s="55"/>
      <c r="R94" s="55"/>
      <c r="S94" s="55"/>
      <c r="T94" s="55"/>
      <c r="U94" s="55"/>
      <c r="V94" s="55"/>
      <c r="W94" s="82"/>
      <c r="X94" s="55"/>
      <c r="Y94" s="82"/>
      <c r="Z94" s="55"/>
      <c r="AA94" s="55"/>
      <c r="AB94" s="55"/>
      <c r="AC94" s="82"/>
      <c r="AD94" s="55"/>
      <c r="AE94" s="82"/>
      <c r="AF94" s="55"/>
      <c r="AG94" s="55"/>
      <c r="AH94" s="55"/>
      <c r="AI94" s="82"/>
      <c r="AJ94" s="55"/>
      <c r="AK94" s="82"/>
      <c r="AL94" s="55"/>
      <c r="AM94" s="55"/>
      <c r="AN94" s="55"/>
      <c r="AO94" s="82"/>
      <c r="AP94" s="55"/>
      <c r="AQ94" s="82"/>
      <c r="AR94" s="55"/>
      <c r="AS94" s="55"/>
      <c r="AT94" s="55"/>
      <c r="AU94" s="82"/>
      <c r="AV94" s="55"/>
      <c r="AW94" s="82"/>
      <c r="AX94" s="55"/>
      <c r="AY94" s="55"/>
      <c r="AZ94" s="55"/>
      <c r="BA94" s="55"/>
      <c r="BB94" s="55"/>
      <c r="BC94" s="55"/>
      <c r="BD94" s="55"/>
      <c r="BE94" s="82"/>
      <c r="BF94" s="55"/>
      <c r="BG94" s="82"/>
      <c r="BH94" s="55"/>
      <c r="BI94" s="55"/>
      <c r="BJ94" s="55"/>
      <c r="BK94" s="82"/>
      <c r="BL94" s="55"/>
      <c r="BM94" s="82"/>
      <c r="BN94" s="55"/>
      <c r="BO94" s="55"/>
      <c r="BP94" s="78"/>
      <c r="BQ94" s="83"/>
      <c r="BR94" s="78"/>
      <c r="BS94" s="54"/>
    </row>
    <row r="95" customFormat="false" ht="8.25" hidden="false" customHeight="true" outlineLevel="0" collapsed="false">
      <c r="A95" s="55" t="n">
        <v>6</v>
      </c>
      <c r="B95" s="70"/>
      <c r="C95" s="55" t="s">
        <v>143</v>
      </c>
      <c r="D95" s="78"/>
      <c r="E95" s="79" t="n">
        <v>8476271</v>
      </c>
      <c r="F95" s="76"/>
      <c r="G95" s="79" t="n">
        <v>765575</v>
      </c>
      <c r="H95" s="55"/>
      <c r="I95" s="79" t="n">
        <v>3196777</v>
      </c>
      <c r="J95" s="79"/>
      <c r="K95" s="79" t="n">
        <v>53092</v>
      </c>
      <c r="L95" s="55"/>
      <c r="M95" s="79" t="n">
        <v>55195</v>
      </c>
      <c r="N95" s="55"/>
      <c r="O95" s="79" t="n">
        <v>137427</v>
      </c>
      <c r="P95" s="55"/>
      <c r="Q95" s="79" t="n">
        <v>174336</v>
      </c>
      <c r="R95" s="55"/>
      <c r="S95" s="79" t="n">
        <v>126586</v>
      </c>
      <c r="T95" s="55"/>
      <c r="U95" s="79" t="n">
        <f aca="false">SUM(E95:S95)</f>
        <v>12985259</v>
      </c>
      <c r="V95" s="55"/>
      <c r="W95" s="75" t="n">
        <f aca="false">(U95/$BS95)</f>
        <v>843.856186638939</v>
      </c>
      <c r="X95" s="55"/>
      <c r="Y95" s="75" t="n">
        <f aca="false">IF($BO95,U95/$BO95*100,0)</f>
        <v>69.3204711413184</v>
      </c>
      <c r="Z95" s="55"/>
      <c r="AA95" s="79" t="n">
        <v>2249065</v>
      </c>
      <c r="AB95" s="55"/>
      <c r="AC95" s="75" t="n">
        <f aca="false">(AA95/$BS95)</f>
        <v>146.157070444502</v>
      </c>
      <c r="AD95" s="55"/>
      <c r="AE95" s="75" t="n">
        <f aca="false">IF($BO95,AA95/$BO95*100,0)</f>
        <v>12.0064024466088</v>
      </c>
      <c r="AF95" s="55"/>
      <c r="AG95" s="80" t="n">
        <v>84533</v>
      </c>
      <c r="AH95" s="55"/>
      <c r="AI95" s="75" t="n">
        <f aca="false">(AG95/$BS95)</f>
        <v>5.49343644398232</v>
      </c>
      <c r="AJ95" s="55"/>
      <c r="AK95" s="75" t="n">
        <f aca="false">IF($BO95,AG95/$BO95*100,0)</f>
        <v>0.451270736069959</v>
      </c>
      <c r="AL95" s="55"/>
      <c r="AM95" s="80" t="n">
        <v>32083</v>
      </c>
      <c r="AN95" s="55"/>
      <c r="AO95" s="75" t="n">
        <f aca="false">(AM95/$BS95)</f>
        <v>2.08493631401092</v>
      </c>
      <c r="AP95" s="55"/>
      <c r="AQ95" s="75" t="n">
        <f aca="false">IF($BO95,AM95/$BO95*100,0)</f>
        <v>0.171271799478695</v>
      </c>
      <c r="AR95" s="55"/>
      <c r="AS95" s="80" t="n">
        <v>2944540</v>
      </c>
      <c r="AT95" s="55"/>
      <c r="AU95" s="75" t="n">
        <f aca="false">(AS95/$BS95)</f>
        <v>191.353002339485</v>
      </c>
      <c r="AV95" s="55"/>
      <c r="AW95" s="75" t="n">
        <f aca="false">IF($BO95,AS95/$BO95*100,0)</f>
        <v>15.7191242850418</v>
      </c>
      <c r="AX95" s="55"/>
      <c r="AY95" s="80" t="n">
        <v>11617</v>
      </c>
      <c r="AZ95" s="55"/>
      <c r="BA95" s="80" t="n">
        <v>87646</v>
      </c>
      <c r="BB95" s="55"/>
      <c r="BC95" s="79" t="n">
        <f aca="false">(AY95+BA95)</f>
        <v>99263</v>
      </c>
      <c r="BD95" s="55"/>
      <c r="BE95" s="75" t="n">
        <f aca="false">(BC95/$BS95)</f>
        <v>6.45067585131271</v>
      </c>
      <c r="BF95" s="55"/>
      <c r="BG95" s="75" t="n">
        <f aca="false">IF($BO95,BC95/$BO95*100,0)</f>
        <v>0.529905327795209</v>
      </c>
      <c r="BH95" s="55"/>
      <c r="BI95" s="80" t="n">
        <v>337471</v>
      </c>
      <c r="BJ95" s="55"/>
      <c r="BK95" s="75" t="n">
        <f aca="false">(BI95/$BS95)</f>
        <v>21.9307902261502</v>
      </c>
      <c r="BL95" s="55"/>
      <c r="BM95" s="75" t="n">
        <f aca="false">IF($BO95,BI95/$BO95*100,0)</f>
        <v>1.80155426368714</v>
      </c>
      <c r="BN95" s="55"/>
      <c r="BO95" s="79" t="n">
        <f aca="false">(U95+AA95+AG95+AM95+AS95+BC95+BI95)</f>
        <v>18732214</v>
      </c>
      <c r="BP95" s="78"/>
      <c r="BQ95" s="55" t="n">
        <v>6</v>
      </c>
      <c r="BR95" s="78"/>
      <c r="BS95" s="59" t="n">
        <v>15388</v>
      </c>
    </row>
    <row r="96" customFormat="false" ht="8.25" hidden="false" customHeight="true" outlineLevel="0" collapsed="false">
      <c r="A96" s="55" t="n">
        <v>7</v>
      </c>
      <c r="B96" s="70"/>
      <c r="C96" s="55" t="s">
        <v>144</v>
      </c>
      <c r="D96" s="78"/>
      <c r="E96" s="79" t="n">
        <v>734033722</v>
      </c>
      <c r="F96" s="76"/>
      <c r="G96" s="79" t="n">
        <v>9574546</v>
      </c>
      <c r="H96" s="55"/>
      <c r="I96" s="79" t="n">
        <v>79699484</v>
      </c>
      <c r="J96" s="79"/>
      <c r="K96" s="79" t="n">
        <v>0</v>
      </c>
      <c r="L96" s="55"/>
      <c r="M96" s="79" t="n">
        <v>137490</v>
      </c>
      <c r="N96" s="55"/>
      <c r="O96" s="79" t="n">
        <v>0</v>
      </c>
      <c r="P96" s="55"/>
      <c r="Q96" s="79" t="n">
        <v>2101127</v>
      </c>
      <c r="R96" s="55"/>
      <c r="S96" s="79" t="n">
        <v>132791</v>
      </c>
      <c r="T96" s="55"/>
      <c r="U96" s="79" t="n">
        <f aca="false">SUM(E96:S96)</f>
        <v>825679160</v>
      </c>
      <c r="V96" s="55"/>
      <c r="W96" s="75" t="n">
        <f aca="false">(U96/$BS96)</f>
        <v>3488.42651389364</v>
      </c>
      <c r="X96" s="55"/>
      <c r="Y96" s="75" t="n">
        <f aca="false">IF($BO96,U96/$BO96*100,0)</f>
        <v>69.9363221380455</v>
      </c>
      <c r="Z96" s="55"/>
      <c r="AA96" s="79" t="n">
        <v>227330126</v>
      </c>
      <c r="AB96" s="55"/>
      <c r="AC96" s="75" t="n">
        <f aca="false">(AA96/$BS96)</f>
        <v>960.451077565264</v>
      </c>
      <c r="AD96" s="55"/>
      <c r="AE96" s="75" t="n">
        <f aca="false">IF($BO96,AA96/$BO96*100,0)</f>
        <v>19.2552188474982</v>
      </c>
      <c r="AF96" s="55"/>
      <c r="AG96" s="80" t="n">
        <v>4764833</v>
      </c>
      <c r="AH96" s="55"/>
      <c r="AI96" s="75" t="n">
        <f aca="false">(AG96/$BS96)</f>
        <v>20.1310273732419</v>
      </c>
      <c r="AJ96" s="55"/>
      <c r="AK96" s="75" t="n">
        <f aca="false">IF($BO96,AG96/$BO96*100,0)</f>
        <v>0.40358884148413</v>
      </c>
      <c r="AL96" s="55"/>
      <c r="AM96" s="80" t="n">
        <v>7059740</v>
      </c>
      <c r="AN96" s="55"/>
      <c r="AO96" s="75" t="n">
        <f aca="false">(AM96/$BS96)</f>
        <v>29.8268206226684</v>
      </c>
      <c r="AP96" s="55"/>
      <c r="AQ96" s="75" t="n">
        <f aca="false">IF($BO96,AM96/$BO96*100,0)</f>
        <v>0.5979710700835</v>
      </c>
      <c r="AR96" s="55"/>
      <c r="AS96" s="80" t="n">
        <v>107658866</v>
      </c>
      <c r="AT96" s="55"/>
      <c r="AU96" s="75" t="n">
        <f aca="false">(AS96/$BS96)</f>
        <v>454.849850649159</v>
      </c>
      <c r="AV96" s="55"/>
      <c r="AW96" s="75" t="n">
        <f aca="false">IF($BO96,AS96/$BO96*100,0)</f>
        <v>9.11887510106549</v>
      </c>
      <c r="AX96" s="55"/>
      <c r="AY96" s="80" t="n">
        <v>5403209</v>
      </c>
      <c r="AZ96" s="55"/>
      <c r="BA96" s="80" t="n">
        <v>2338477</v>
      </c>
      <c r="BB96" s="55"/>
      <c r="BC96" s="79" t="n">
        <f aca="false">(AY96+BA96)</f>
        <v>7741686</v>
      </c>
      <c r="BD96" s="55"/>
      <c r="BE96" s="75" t="n">
        <f aca="false">(BC96/$BS96)</f>
        <v>32.7079863619656</v>
      </c>
      <c r="BF96" s="55"/>
      <c r="BG96" s="75" t="n">
        <f aca="false">IF($BO96,BC96/$BO96*100,0)</f>
        <v>0.655732967739669</v>
      </c>
      <c r="BH96" s="55"/>
      <c r="BI96" s="80" t="n">
        <v>381233</v>
      </c>
      <c r="BJ96" s="55"/>
      <c r="BK96" s="75" t="n">
        <f aca="false">(BI96/$BS96)</f>
        <v>1.61067805704484</v>
      </c>
      <c r="BL96" s="55"/>
      <c r="BM96" s="75" t="n">
        <f aca="false">IF($BO96,BI96/$BO96*100,0)</f>
        <v>0.03229103408357</v>
      </c>
      <c r="BN96" s="55"/>
      <c r="BO96" s="79" t="n">
        <f aca="false">(U96+AA96+AG96+AM96+AS96+BC96+BI96)</f>
        <v>1180615644</v>
      </c>
      <c r="BP96" s="78"/>
      <c r="BQ96" s="55" t="n">
        <v>7</v>
      </c>
      <c r="BR96" s="78"/>
      <c r="BS96" s="59" t="n">
        <v>236691</v>
      </c>
    </row>
    <row r="97" customFormat="false" ht="8.25" hidden="false" customHeight="true" outlineLevel="0" collapsed="false">
      <c r="A97" s="55" t="n">
        <v>8</v>
      </c>
      <c r="B97" s="70"/>
      <c r="C97" s="55" t="s">
        <v>145</v>
      </c>
      <c r="D97" s="78"/>
      <c r="E97" s="79" t="n">
        <v>39694531</v>
      </c>
      <c r="F97" s="76"/>
      <c r="G97" s="79" t="n">
        <v>2687804</v>
      </c>
      <c r="H97" s="55"/>
      <c r="I97" s="79" t="n">
        <v>11065955</v>
      </c>
      <c r="J97" s="79"/>
      <c r="K97" s="79" t="n">
        <v>165521</v>
      </c>
      <c r="L97" s="55"/>
      <c r="M97" s="79" t="n">
        <v>3661929</v>
      </c>
      <c r="N97" s="55"/>
      <c r="O97" s="79" t="n">
        <v>0</v>
      </c>
      <c r="P97" s="55"/>
      <c r="Q97" s="79" t="n">
        <v>410364</v>
      </c>
      <c r="R97" s="55"/>
      <c r="S97" s="79" t="n">
        <v>428292</v>
      </c>
      <c r="T97" s="55"/>
      <c r="U97" s="79" t="n">
        <f aca="false">SUM(E97:S97)</f>
        <v>58114396</v>
      </c>
      <c r="V97" s="55"/>
      <c r="W97" s="75" t="n">
        <f aca="false">(U97/$BS97)</f>
        <v>776.836958120012</v>
      </c>
      <c r="X97" s="55"/>
      <c r="Y97" s="75" t="n">
        <f aca="false">IF($BO97,U97/$BO97*100,0)</f>
        <v>64.5496515659898</v>
      </c>
      <c r="Z97" s="55"/>
      <c r="AA97" s="79" t="n">
        <v>15604926</v>
      </c>
      <c r="AB97" s="55"/>
      <c r="AC97" s="75" t="n">
        <f aca="false">(AA97/$BS97)</f>
        <v>208.59690678929</v>
      </c>
      <c r="AD97" s="55"/>
      <c r="AE97" s="75" t="n">
        <f aca="false">IF($BO97,AA97/$BO97*100,0)</f>
        <v>17.3329261825771</v>
      </c>
      <c r="AF97" s="55"/>
      <c r="AG97" s="80" t="n">
        <v>645578</v>
      </c>
      <c r="AH97" s="55"/>
      <c r="AI97" s="75" t="n">
        <f aca="false">(AG97/$BS97)</f>
        <v>8.62968359421995</v>
      </c>
      <c r="AJ97" s="55"/>
      <c r="AK97" s="75" t="n">
        <f aca="false">IF($BO97,AG97/$BO97*100,0)</f>
        <v>0.717065612428779</v>
      </c>
      <c r="AL97" s="55"/>
      <c r="AM97" s="80" t="n">
        <v>214784</v>
      </c>
      <c r="AN97" s="55"/>
      <c r="AO97" s="75" t="n">
        <f aca="false">(AM97/$BS97)</f>
        <v>2.87109839725167</v>
      </c>
      <c r="AP97" s="55"/>
      <c r="AQ97" s="75" t="n">
        <f aca="false">IF($BO97,AM97/$BO97*100,0)</f>
        <v>0.238567950735469</v>
      </c>
      <c r="AR97" s="55"/>
      <c r="AS97" s="80" t="n">
        <v>12884993</v>
      </c>
      <c r="AT97" s="55"/>
      <c r="AU97" s="75" t="n">
        <f aca="false">(AS97/$BS97)</f>
        <v>172.238540817281</v>
      </c>
      <c r="AV97" s="55"/>
      <c r="AW97" s="75" t="n">
        <f aca="false">IF($BO97,AS97/$BO97*100,0)</f>
        <v>14.3118033710652</v>
      </c>
      <c r="AX97" s="55"/>
      <c r="AY97" s="80" t="n">
        <v>235797</v>
      </c>
      <c r="AZ97" s="55"/>
      <c r="BA97" s="80" t="n">
        <v>433533</v>
      </c>
      <c r="BB97" s="55"/>
      <c r="BC97" s="79" t="n">
        <f aca="false">(AY97+BA97)</f>
        <v>669330</v>
      </c>
      <c r="BD97" s="55"/>
      <c r="BE97" s="75" t="n">
        <f aca="false">(BC97/$BS97)</f>
        <v>8.94718549907097</v>
      </c>
      <c r="BF97" s="55"/>
      <c r="BG97" s="75" t="n">
        <f aca="false">IF($BO97,BC97/$BO97*100,0)</f>
        <v>0.74344777295223</v>
      </c>
      <c r="BH97" s="55"/>
      <c r="BI97" s="80" t="n">
        <v>1896527</v>
      </c>
      <c r="BJ97" s="55"/>
      <c r="BK97" s="75" t="n">
        <f aca="false">(BI97/$BS97)</f>
        <v>25.3515887125881</v>
      </c>
      <c r="BL97" s="55"/>
      <c r="BM97" s="75" t="n">
        <f aca="false">IF($BO97,BI97/$BO97*100,0)</f>
        <v>2.10653754425138</v>
      </c>
      <c r="BN97" s="55"/>
      <c r="BO97" s="79" t="n">
        <f aca="false">(U97+AA97+AG97+AM97+AS97+BC97+BI97)</f>
        <v>90030534</v>
      </c>
      <c r="BP97" s="78"/>
      <c r="BQ97" s="55" t="n">
        <v>8</v>
      </c>
      <c r="BR97" s="78"/>
      <c r="BS97" s="59" t="n">
        <v>74809</v>
      </c>
    </row>
    <row r="98" customFormat="false" ht="8.25" hidden="false" customHeight="true" outlineLevel="0" collapsed="false">
      <c r="A98" s="55" t="n">
        <v>9</v>
      </c>
      <c r="B98" s="70"/>
      <c r="C98" s="55" t="s">
        <v>146</v>
      </c>
      <c r="D98" s="78"/>
      <c r="E98" s="79" t="n">
        <v>4387455</v>
      </c>
      <c r="F98" s="76"/>
      <c r="G98" s="79" t="n">
        <v>7003431</v>
      </c>
      <c r="H98" s="55"/>
      <c r="I98" s="79" t="n">
        <v>154743</v>
      </c>
      <c r="J98" s="79"/>
      <c r="K98" s="79" t="n">
        <v>5819</v>
      </c>
      <c r="L98" s="55"/>
      <c r="M98" s="79" t="n">
        <v>1288</v>
      </c>
      <c r="N98" s="55"/>
      <c r="O98" s="79" t="n">
        <v>0</v>
      </c>
      <c r="P98" s="55"/>
      <c r="Q98" s="79" t="n">
        <v>30285</v>
      </c>
      <c r="R98" s="55"/>
      <c r="S98" s="79" t="n">
        <v>14245</v>
      </c>
      <c r="T98" s="55"/>
      <c r="U98" s="79" t="n">
        <f aca="false">SUM(E98:S98)</f>
        <v>11597266</v>
      </c>
      <c r="V98" s="55"/>
      <c r="W98" s="75" t="n">
        <f aca="false">(U98/$BS98)</f>
        <v>2492.96345657782</v>
      </c>
      <c r="X98" s="55"/>
      <c r="Y98" s="75" t="n">
        <f aca="false">IF($BO98,U98/$BO98*100,0)</f>
        <v>74.4830285413678</v>
      </c>
      <c r="Z98" s="55"/>
      <c r="AA98" s="79" t="n">
        <v>3054720</v>
      </c>
      <c r="AB98" s="55"/>
      <c r="AC98" s="75" t="n">
        <f aca="false">(AA98/$BS98)</f>
        <v>656.64660361135</v>
      </c>
      <c r="AD98" s="55"/>
      <c r="AE98" s="75" t="n">
        <f aca="false">IF($BO98,AA98/$BO98*100,0)</f>
        <v>19.6188305886825</v>
      </c>
      <c r="AF98" s="55"/>
      <c r="AG98" s="80" t="n">
        <v>30973</v>
      </c>
      <c r="AH98" s="55"/>
      <c r="AI98" s="75" t="n">
        <f aca="false">(AG98/$BS98)</f>
        <v>6.65799656061909</v>
      </c>
      <c r="AJ98" s="55"/>
      <c r="AK98" s="75" t="n">
        <f aca="false">IF($BO98,AG98/$BO98*100,0)</f>
        <v>0.198922991247401</v>
      </c>
      <c r="AL98" s="55"/>
      <c r="AM98" s="80" t="n">
        <v>8676</v>
      </c>
      <c r="AN98" s="55"/>
      <c r="AO98" s="75" t="n">
        <f aca="false">(AM98/$BS98)</f>
        <v>1.86500429922614</v>
      </c>
      <c r="AP98" s="55"/>
      <c r="AQ98" s="75" t="n">
        <f aca="false">IF($BO98,AM98/$BO98*100,0)</f>
        <v>0.0557213015226957</v>
      </c>
      <c r="AR98" s="55"/>
      <c r="AS98" s="80" t="n">
        <v>673194</v>
      </c>
      <c r="AT98" s="55"/>
      <c r="AU98" s="75" t="n">
        <f aca="false">(AS98/$BS98)</f>
        <v>144.710662080825</v>
      </c>
      <c r="AV98" s="55"/>
      <c r="AW98" s="75" t="n">
        <f aca="false">IF($BO98,AS98/$BO98*100,0)</f>
        <v>4.3235645294225</v>
      </c>
      <c r="AX98" s="55"/>
      <c r="AY98" s="80" t="n">
        <v>18532</v>
      </c>
      <c r="AZ98" s="55"/>
      <c r="BA98" s="80" t="n">
        <v>10000</v>
      </c>
      <c r="BB98" s="55"/>
      <c r="BC98" s="79" t="n">
        <f aca="false">(AY98+BA98)</f>
        <v>28532</v>
      </c>
      <c r="BD98" s="55"/>
      <c r="BE98" s="75" t="n">
        <f aca="false">(BC98/$BS98)</f>
        <v>6.13327601031814</v>
      </c>
      <c r="BF98" s="55"/>
      <c r="BG98" s="75" t="n">
        <f aca="false">IF($BO98,BC98/$BO98*100,0)</f>
        <v>0.183245755537754</v>
      </c>
      <c r="BH98" s="55"/>
      <c r="BI98" s="80" t="n">
        <v>176986</v>
      </c>
      <c r="BJ98" s="55"/>
      <c r="BK98" s="75" t="n">
        <f aca="false">(BI98/$BS98)</f>
        <v>38.0451418744626</v>
      </c>
      <c r="BL98" s="55"/>
      <c r="BM98" s="75" t="n">
        <f aca="false">IF($BO98,BI98/$BO98*100,0)</f>
        <v>1.13668629221944</v>
      </c>
      <c r="BN98" s="55"/>
      <c r="BO98" s="79" t="n">
        <f aca="false">(U98+AA98+AG98+AM98+AS98+BC98+BI98)</f>
        <v>15570347</v>
      </c>
      <c r="BP98" s="78"/>
      <c r="BQ98" s="55" t="n">
        <v>9</v>
      </c>
      <c r="BR98" s="78"/>
      <c r="BS98" s="59" t="n">
        <v>4652</v>
      </c>
    </row>
    <row r="99" customFormat="false" ht="8.25" hidden="false" customHeight="true" outlineLevel="0" collapsed="false">
      <c r="A99" s="55" t="n">
        <v>10</v>
      </c>
      <c r="B99" s="70"/>
      <c r="C99" s="55" t="s">
        <v>147</v>
      </c>
      <c r="D99" s="78"/>
      <c r="E99" s="79" t="n">
        <v>43392075</v>
      </c>
      <c r="F99" s="76"/>
      <c r="G99" s="79" t="n">
        <v>1727839</v>
      </c>
      <c r="H99" s="55"/>
      <c r="I99" s="79" t="n">
        <v>13957109</v>
      </c>
      <c r="J99" s="79"/>
      <c r="K99" s="79" t="n">
        <v>127164</v>
      </c>
      <c r="L99" s="55"/>
      <c r="M99" s="79" t="n">
        <v>3708538</v>
      </c>
      <c r="N99" s="55"/>
      <c r="O99" s="79" t="n">
        <v>0</v>
      </c>
      <c r="P99" s="55"/>
      <c r="Q99" s="79" t="n">
        <v>504459</v>
      </c>
      <c r="R99" s="55"/>
      <c r="S99" s="79" t="n">
        <v>372633</v>
      </c>
      <c r="T99" s="55"/>
      <c r="U99" s="79" t="n">
        <f aca="false">SUM(E99:S99)</f>
        <v>63789817</v>
      </c>
      <c r="V99" s="55"/>
      <c r="W99" s="75" t="n">
        <f aca="false">(U99/$BS99)</f>
        <v>823.466300910089</v>
      </c>
      <c r="X99" s="55"/>
      <c r="Y99" s="75" t="n">
        <f aca="false">IF($BO99,U99/$BO99*100,0)</f>
        <v>69.7992405483827</v>
      </c>
      <c r="Z99" s="55"/>
      <c r="AA99" s="79" t="n">
        <v>10722048</v>
      </c>
      <c r="AB99" s="55"/>
      <c r="AC99" s="75" t="n">
        <f aca="false">(AA99/$BS99)</f>
        <v>138.411514877687</v>
      </c>
      <c r="AD99" s="55"/>
      <c r="AE99" s="75" t="n">
        <f aca="false">IF($BO99,AA99/$BO99*100,0)</f>
        <v>11.7321359853298</v>
      </c>
      <c r="AF99" s="55"/>
      <c r="AG99" s="80" t="n">
        <v>515652</v>
      </c>
      <c r="AH99" s="55"/>
      <c r="AI99" s="75" t="n">
        <f aca="false">(AG99/$BS99)</f>
        <v>6.65658039114439</v>
      </c>
      <c r="AJ99" s="55"/>
      <c r="AK99" s="75" t="n">
        <f aca="false">IF($BO99,AG99/$BO99*100,0)</f>
        <v>0.564229836045064</v>
      </c>
      <c r="AL99" s="55"/>
      <c r="AM99" s="80" t="n">
        <v>155382</v>
      </c>
      <c r="AN99" s="55"/>
      <c r="AO99" s="75" t="n">
        <f aca="false">(AM99/$BS99)</f>
        <v>2.00583489317756</v>
      </c>
      <c r="AP99" s="55"/>
      <c r="AQ99" s="75" t="n">
        <f aca="false">IF($BO99,AM99/$BO99*100,0)</f>
        <v>0.17002001424285</v>
      </c>
      <c r="AR99" s="55"/>
      <c r="AS99" s="80" t="n">
        <v>12263350</v>
      </c>
      <c r="AT99" s="55"/>
      <c r="AU99" s="75" t="n">
        <f aca="false">(AS99/$BS99)</f>
        <v>158.308268250178</v>
      </c>
      <c r="AV99" s="55"/>
      <c r="AW99" s="75" t="n">
        <f aca="false">IF($BO99,AS99/$BO99*100,0)</f>
        <v>13.4186388491914</v>
      </c>
      <c r="AX99" s="55"/>
      <c r="AY99" s="80" t="n">
        <v>592750</v>
      </c>
      <c r="AZ99" s="55"/>
      <c r="BA99" s="80" t="n">
        <v>540064</v>
      </c>
      <c r="BB99" s="55"/>
      <c r="BC99" s="79" t="n">
        <f aca="false">(AY99+BA99)</f>
        <v>1132814</v>
      </c>
      <c r="BD99" s="55"/>
      <c r="BE99" s="75" t="n">
        <f aca="false">(BC99/$BS99)</f>
        <v>14.6235590266572</v>
      </c>
      <c r="BF99" s="55"/>
      <c r="BG99" s="75" t="n">
        <f aca="false">IF($BO99,BC99/$BO99*100,0)</f>
        <v>1.23953258687943</v>
      </c>
      <c r="BH99" s="55"/>
      <c r="BI99" s="80" t="n">
        <v>2811354</v>
      </c>
      <c r="BJ99" s="55"/>
      <c r="BK99" s="75" t="n">
        <f aca="false">(BI99/$BS99)</f>
        <v>36.291925385658</v>
      </c>
      <c r="BL99" s="55"/>
      <c r="BM99" s="75" t="n">
        <f aca="false">IF($BO99,BI99/$BO99*100,0)</f>
        <v>3.07620217992878</v>
      </c>
      <c r="BN99" s="55"/>
      <c r="BO99" s="79" t="n">
        <f aca="false">(U99+AA99+AG99+AM99+AS99+BC99+BI99)</f>
        <v>91390417</v>
      </c>
      <c r="BP99" s="78"/>
      <c r="BQ99" s="55" t="n">
        <v>10</v>
      </c>
      <c r="BR99" s="78"/>
      <c r="BS99" s="59" t="n">
        <v>77465</v>
      </c>
    </row>
    <row r="100" customFormat="false" ht="8.25" hidden="false" customHeight="true" outlineLevel="0" collapsed="false">
      <c r="A100" s="81"/>
      <c r="B100" s="70"/>
      <c r="C100" s="55"/>
      <c r="D100" s="78"/>
      <c r="E100" s="55"/>
      <c r="F100" s="55"/>
      <c r="G100" s="55"/>
      <c r="H100" s="55"/>
      <c r="I100" s="55"/>
      <c r="J100" s="55"/>
      <c r="K100" s="55"/>
      <c r="L100" s="55"/>
      <c r="M100" s="55"/>
      <c r="N100" s="55"/>
      <c r="O100" s="55"/>
      <c r="P100" s="55"/>
      <c r="Q100" s="55"/>
      <c r="R100" s="55"/>
      <c r="S100" s="55"/>
      <c r="T100" s="55"/>
      <c r="U100" s="55"/>
      <c r="V100" s="55"/>
      <c r="W100" s="82"/>
      <c r="X100" s="55"/>
      <c r="Y100" s="82"/>
      <c r="Z100" s="55"/>
      <c r="AA100" s="55"/>
      <c r="AB100" s="55"/>
      <c r="AC100" s="82"/>
      <c r="AD100" s="55"/>
      <c r="AE100" s="82"/>
      <c r="AF100" s="55"/>
      <c r="AG100" s="55"/>
      <c r="AH100" s="55"/>
      <c r="AI100" s="82"/>
      <c r="AJ100" s="55"/>
      <c r="AK100" s="82"/>
      <c r="AL100" s="55"/>
      <c r="AM100" s="55"/>
      <c r="AN100" s="55"/>
      <c r="AO100" s="82"/>
      <c r="AP100" s="55"/>
      <c r="AQ100" s="82"/>
      <c r="AR100" s="55"/>
      <c r="AS100" s="55"/>
      <c r="AT100" s="55"/>
      <c r="AU100" s="82"/>
      <c r="AV100" s="55"/>
      <c r="AW100" s="82"/>
      <c r="AX100" s="55"/>
      <c r="AY100" s="55"/>
      <c r="AZ100" s="55"/>
      <c r="BA100" s="55"/>
      <c r="BB100" s="55"/>
      <c r="BC100" s="55"/>
      <c r="BD100" s="55"/>
      <c r="BE100" s="82"/>
      <c r="BF100" s="55"/>
      <c r="BG100" s="82"/>
      <c r="BH100" s="55"/>
      <c r="BI100" s="55"/>
      <c r="BJ100" s="55"/>
      <c r="BK100" s="82"/>
      <c r="BL100" s="55"/>
      <c r="BM100" s="82"/>
      <c r="BN100" s="55"/>
      <c r="BO100" s="55"/>
      <c r="BP100" s="78"/>
      <c r="BQ100" s="83"/>
      <c r="BR100" s="78"/>
      <c r="BS100" s="54"/>
    </row>
    <row r="101" customFormat="false" ht="8.25" hidden="false" customHeight="true" outlineLevel="0" collapsed="false">
      <c r="A101" s="55" t="n">
        <v>11</v>
      </c>
      <c r="B101" s="70"/>
      <c r="C101" s="55" t="s">
        <v>148</v>
      </c>
      <c r="D101" s="78"/>
      <c r="E101" s="79" t="n">
        <v>2637883</v>
      </c>
      <c r="F101" s="76"/>
      <c r="G101" s="79" t="n">
        <v>409159</v>
      </c>
      <c r="H101" s="55"/>
      <c r="I101" s="79" t="n">
        <v>962148</v>
      </c>
      <c r="J101" s="79"/>
      <c r="K101" s="79" t="n">
        <v>19322</v>
      </c>
      <c r="L101" s="55"/>
      <c r="M101" s="79" t="n">
        <v>201844</v>
      </c>
      <c r="N101" s="55"/>
      <c r="O101" s="79" t="n">
        <v>297219</v>
      </c>
      <c r="P101" s="55"/>
      <c r="Q101" s="79" t="n">
        <v>14579</v>
      </c>
      <c r="R101" s="55"/>
      <c r="S101" s="79" t="n">
        <v>60087</v>
      </c>
      <c r="T101" s="55"/>
      <c r="U101" s="79" t="n">
        <f aca="false">SUM(E101:S101)</f>
        <v>4602241</v>
      </c>
      <c r="V101" s="55"/>
      <c r="W101" s="75" t="n">
        <f aca="false">(U101/$BS101)</f>
        <v>700.386699132552</v>
      </c>
      <c r="X101" s="55"/>
      <c r="Y101" s="75" t="n">
        <f aca="false">IF($BO101,U101/$BO101*100,0)</f>
        <v>47.9421128780752</v>
      </c>
      <c r="Z101" s="55"/>
      <c r="AA101" s="79" t="n">
        <v>800907</v>
      </c>
      <c r="AB101" s="55"/>
      <c r="AC101" s="75" t="n">
        <f aca="false">(AA101/$BS101)</f>
        <v>121.885101202252</v>
      </c>
      <c r="AD101" s="55"/>
      <c r="AE101" s="75" t="n">
        <f aca="false">IF($BO101,AA101/$BO101*100,0)</f>
        <v>8.34314713176484</v>
      </c>
      <c r="AF101" s="55"/>
      <c r="AG101" s="80" t="n">
        <v>20705</v>
      </c>
      <c r="AH101" s="55"/>
      <c r="AI101" s="75" t="n">
        <f aca="false">(AG101/$BS101)</f>
        <v>3.15096636737178</v>
      </c>
      <c r="AJ101" s="55"/>
      <c r="AK101" s="75" t="n">
        <f aca="false">IF($BO101,AG101/$BO101*100,0)</f>
        <v>0.215686542086898</v>
      </c>
      <c r="AL101" s="55"/>
      <c r="AM101" s="80" t="n">
        <v>292407</v>
      </c>
      <c r="AN101" s="55"/>
      <c r="AO101" s="75" t="n">
        <f aca="false">(AM101/$BS101)</f>
        <v>44.4996195404048</v>
      </c>
      <c r="AP101" s="55"/>
      <c r="AQ101" s="75" t="n">
        <f aca="false">IF($BO101,AM101/$BO101*100,0)</f>
        <v>3.04603983153845</v>
      </c>
      <c r="AR101" s="55"/>
      <c r="AS101" s="80" t="n">
        <v>2933011</v>
      </c>
      <c r="AT101" s="55"/>
      <c r="AU101" s="75" t="n">
        <f aca="false">(AS101/$BS101)</f>
        <v>446.356871100289</v>
      </c>
      <c r="AV101" s="55"/>
      <c r="AW101" s="75" t="n">
        <f aca="false">IF($BO101,AS101/$BO101*100,0)</f>
        <v>30.5535378166063</v>
      </c>
      <c r="AX101" s="55"/>
      <c r="AY101" s="80" t="n">
        <v>86310</v>
      </c>
      <c r="AZ101" s="55"/>
      <c r="BA101" s="80" t="n">
        <v>11700</v>
      </c>
      <c r="BB101" s="55"/>
      <c r="BC101" s="79" t="n">
        <f aca="false">(AY101+BA101)</f>
        <v>98010</v>
      </c>
      <c r="BD101" s="55"/>
      <c r="BE101" s="75" t="n">
        <f aca="false">(BC101/$BS101)</f>
        <v>14.9155379698676</v>
      </c>
      <c r="BF101" s="55"/>
      <c r="BG101" s="75" t="n">
        <f aca="false">IF($BO101,BC101/$BO101*100,0)</f>
        <v>1.02098227432682</v>
      </c>
      <c r="BH101" s="55"/>
      <c r="BI101" s="80" t="n">
        <v>852298</v>
      </c>
      <c r="BJ101" s="55"/>
      <c r="BK101" s="75" t="n">
        <f aca="false">(BI101/$BS101)</f>
        <v>129.705980824836</v>
      </c>
      <c r="BL101" s="55"/>
      <c r="BM101" s="75" t="n">
        <f aca="false">IF($BO101,BI101/$BO101*100,0)</f>
        <v>8.87849352560149</v>
      </c>
      <c r="BN101" s="55"/>
      <c r="BO101" s="79" t="n">
        <f aca="false">(U101+AA101+AG101+AM101+AS101+BC101+BI101)</f>
        <v>9599579</v>
      </c>
      <c r="BP101" s="78"/>
      <c r="BQ101" s="55" t="n">
        <v>11</v>
      </c>
      <c r="BR101" s="78"/>
      <c r="BS101" s="59" t="n">
        <v>6571</v>
      </c>
    </row>
    <row r="102" customFormat="false" ht="8.25" hidden="false" customHeight="true" outlineLevel="0" collapsed="false">
      <c r="A102" s="55" t="n">
        <v>12</v>
      </c>
      <c r="B102" s="70"/>
      <c r="C102" s="55" t="s">
        <v>149</v>
      </c>
      <c r="D102" s="78"/>
      <c r="E102" s="79" t="n">
        <v>26043562</v>
      </c>
      <c r="F102" s="76"/>
      <c r="G102" s="79" t="n">
        <v>2292021</v>
      </c>
      <c r="H102" s="55"/>
      <c r="I102" s="79" t="n">
        <v>5882069</v>
      </c>
      <c r="J102" s="79"/>
      <c r="K102" s="79" t="n">
        <v>44327</v>
      </c>
      <c r="L102" s="55"/>
      <c r="M102" s="79" t="n">
        <v>3432452</v>
      </c>
      <c r="N102" s="55"/>
      <c r="O102" s="79" t="n">
        <v>0</v>
      </c>
      <c r="P102" s="55"/>
      <c r="Q102" s="79" t="n">
        <v>198445</v>
      </c>
      <c r="R102" s="55"/>
      <c r="S102" s="79" t="n">
        <v>122022</v>
      </c>
      <c r="T102" s="55"/>
      <c r="U102" s="79" t="n">
        <f aca="false">SUM(E102:S102)</f>
        <v>38014898</v>
      </c>
      <c r="V102" s="55"/>
      <c r="W102" s="75" t="n">
        <f aca="false">(U102/$BS102)</f>
        <v>1145.85537738124</v>
      </c>
      <c r="X102" s="55"/>
      <c r="Y102" s="75" t="n">
        <f aca="false">IF($BO102,U102/$BO102*100,0)</f>
        <v>75.3482186188396</v>
      </c>
      <c r="Z102" s="55"/>
      <c r="AA102" s="79" t="n">
        <v>7433479</v>
      </c>
      <c r="AB102" s="55"/>
      <c r="AC102" s="75" t="n">
        <f aca="false">(AA102/$BS102)</f>
        <v>224.061942367977</v>
      </c>
      <c r="AD102" s="55"/>
      <c r="AE102" s="75" t="n">
        <f aca="false">IF($BO102,AA102/$BO102*100,0)</f>
        <v>14.7336815369215</v>
      </c>
      <c r="AF102" s="55"/>
      <c r="AG102" s="79" t="n">
        <v>384983</v>
      </c>
      <c r="AH102" s="55"/>
      <c r="AI102" s="75" t="n">
        <f aca="false">(AG102/$BS102)</f>
        <v>11.6042621171932</v>
      </c>
      <c r="AJ102" s="55"/>
      <c r="AK102" s="75" t="n">
        <f aca="false">IF($BO102,AG102/$BO102*100,0)</f>
        <v>0.763063555991567</v>
      </c>
      <c r="AL102" s="55"/>
      <c r="AM102" s="79" t="n">
        <v>112769</v>
      </c>
      <c r="AN102" s="55"/>
      <c r="AO102" s="75" t="n">
        <f aca="false">(AM102/$BS102)</f>
        <v>3.39911381721727</v>
      </c>
      <c r="AP102" s="55"/>
      <c r="AQ102" s="75" t="n">
        <f aca="false">IF($BO102,AM102/$BO102*100,0)</f>
        <v>0.223516140051932</v>
      </c>
      <c r="AR102" s="55"/>
      <c r="AS102" s="79" t="n">
        <v>2338499</v>
      </c>
      <c r="AT102" s="55"/>
      <c r="AU102" s="75" t="n">
        <f aca="false">(AS102/$BS102)</f>
        <v>70.4876718109477</v>
      </c>
      <c r="AV102" s="55"/>
      <c r="AW102" s="75" t="n">
        <f aca="false">IF($BO102,AS102/$BO102*100,0)</f>
        <v>4.63507054239466</v>
      </c>
      <c r="AX102" s="55"/>
      <c r="AY102" s="79" t="n">
        <v>301377</v>
      </c>
      <c r="AZ102" s="55"/>
      <c r="BA102" s="79" t="n">
        <v>653258</v>
      </c>
      <c r="BB102" s="55"/>
      <c r="BC102" s="79" t="n">
        <f aca="false">(AY102+BA102)</f>
        <v>954635</v>
      </c>
      <c r="BD102" s="55"/>
      <c r="BE102" s="75" t="n">
        <f aca="false">(BC102/$BS102)</f>
        <v>28.7748673740053</v>
      </c>
      <c r="BF102" s="55"/>
      <c r="BG102" s="75" t="n">
        <f aca="false">IF($BO102,BC102/$BO102*100,0)</f>
        <v>1.89215414128419</v>
      </c>
      <c r="BH102" s="55"/>
      <c r="BI102" s="79" t="n">
        <v>1213022</v>
      </c>
      <c r="BJ102" s="55"/>
      <c r="BK102" s="75" t="n">
        <f aca="false">(BI102/$BS102)</f>
        <v>36.5632384856523</v>
      </c>
      <c r="BL102" s="55"/>
      <c r="BM102" s="75" t="n">
        <f aca="false">IF($BO102,BI102/$BO102*100,0)</f>
        <v>2.40429546451662</v>
      </c>
      <c r="BN102" s="55"/>
      <c r="BO102" s="79" t="n">
        <f aca="false">(U102+AA102+AG102+AM102+AS102+BC102+BI102)</f>
        <v>50452285</v>
      </c>
      <c r="BP102" s="78"/>
      <c r="BQ102" s="55" t="n">
        <v>12</v>
      </c>
      <c r="BR102" s="78"/>
      <c r="BS102" s="59" t="n">
        <v>33176</v>
      </c>
    </row>
    <row r="103" customFormat="false" ht="8.25" hidden="false" customHeight="true" outlineLevel="0" collapsed="false">
      <c r="A103" s="55" t="n">
        <v>13</v>
      </c>
      <c r="B103" s="70"/>
      <c r="C103" s="55" t="s">
        <v>150</v>
      </c>
      <c r="D103" s="78"/>
      <c r="E103" s="79" t="n">
        <v>6039875</v>
      </c>
      <c r="F103" s="76"/>
      <c r="G103" s="79" t="n">
        <v>4587346</v>
      </c>
      <c r="H103" s="55"/>
      <c r="I103" s="79" t="n">
        <v>2687888</v>
      </c>
      <c r="J103" s="79"/>
      <c r="K103" s="79" t="n">
        <v>41718</v>
      </c>
      <c r="L103" s="55"/>
      <c r="M103" s="79" t="n">
        <v>618094</v>
      </c>
      <c r="N103" s="55"/>
      <c r="O103" s="79" t="n">
        <v>88787</v>
      </c>
      <c r="P103" s="55"/>
      <c r="Q103" s="79" t="n">
        <v>128484</v>
      </c>
      <c r="R103" s="55"/>
      <c r="S103" s="79" t="n">
        <v>65432</v>
      </c>
      <c r="T103" s="55"/>
      <c r="U103" s="79" t="n">
        <f aca="false">SUM(E103:S103)</f>
        <v>14257624</v>
      </c>
      <c r="V103" s="55"/>
      <c r="W103" s="75" t="n">
        <f aca="false">(U103/$BS103)</f>
        <v>854.415053634566</v>
      </c>
      <c r="X103" s="55"/>
      <c r="Y103" s="75" t="n">
        <f aca="false">IF($BO103,U103/$BO103*100,0)</f>
        <v>67.0664133523352</v>
      </c>
      <c r="Z103" s="55"/>
      <c r="AA103" s="79" t="n">
        <v>1617595</v>
      </c>
      <c r="AB103" s="55"/>
      <c r="AC103" s="75" t="n">
        <f aca="false">(AA103/$BS103)</f>
        <v>96.9374363276802</v>
      </c>
      <c r="AD103" s="55"/>
      <c r="AE103" s="75" t="n">
        <f aca="false">IF($BO103,AA103/$BO103*100,0)</f>
        <v>7.60900237702093</v>
      </c>
      <c r="AF103" s="55"/>
      <c r="AG103" s="79" t="n">
        <v>75261</v>
      </c>
      <c r="AH103" s="55"/>
      <c r="AI103" s="75" t="n">
        <f aca="false">(AG103/$BS103)</f>
        <v>4.51015760771858</v>
      </c>
      <c r="AJ103" s="55"/>
      <c r="AK103" s="75" t="n">
        <f aca="false">IF($BO103,AG103/$BO103*100,0)</f>
        <v>0.354020090255578</v>
      </c>
      <c r="AL103" s="55"/>
      <c r="AM103" s="79" t="n">
        <v>1342861</v>
      </c>
      <c r="AN103" s="55"/>
      <c r="AO103" s="75" t="n">
        <f aca="false">(AM103/$BS103)</f>
        <v>80.4734823515311</v>
      </c>
      <c r="AP103" s="55"/>
      <c r="AQ103" s="75" t="n">
        <f aca="false">IF($BO103,AM103/$BO103*100,0)</f>
        <v>6.31668158037624</v>
      </c>
      <c r="AR103" s="55"/>
      <c r="AS103" s="79" t="n">
        <v>3312170</v>
      </c>
      <c r="AT103" s="55"/>
      <c r="AU103" s="75" t="n">
        <f aca="false">(AS103/$BS103)</f>
        <v>198.488044585606</v>
      </c>
      <c r="AV103" s="55"/>
      <c r="AW103" s="75" t="n">
        <f aca="false">IF($BO103,AS103/$BO103*100,0)</f>
        <v>15.580110845482</v>
      </c>
      <c r="AX103" s="55"/>
      <c r="AY103" s="79" t="n">
        <v>57935</v>
      </c>
      <c r="AZ103" s="55"/>
      <c r="BA103" s="79" t="n">
        <v>23500</v>
      </c>
      <c r="BB103" s="55"/>
      <c r="BC103" s="79" t="n">
        <f aca="false">(AY103+BA103)</f>
        <v>81435</v>
      </c>
      <c r="BD103" s="55"/>
      <c r="BE103" s="75" t="n">
        <f aca="false">(BC103/$BS103)</f>
        <v>4.88014622160964</v>
      </c>
      <c r="BF103" s="55"/>
      <c r="BG103" s="75" t="n">
        <f aca="false">IF($BO103,BC103/$BO103*100,0)</f>
        <v>0.383061958384329</v>
      </c>
      <c r="BH103" s="55"/>
      <c r="BI103" s="79" t="n">
        <v>572017</v>
      </c>
      <c r="BJ103" s="55"/>
      <c r="BK103" s="75" t="n">
        <f aca="false">(BI103/$BS103)</f>
        <v>34.2791993767604</v>
      </c>
      <c r="BL103" s="55"/>
      <c r="BM103" s="75" t="n">
        <f aca="false">IF($BO103,BI103/$BO103*100,0)</f>
        <v>2.69070979614575</v>
      </c>
      <c r="BN103" s="55"/>
      <c r="BO103" s="79" t="n">
        <f aca="false">(U103+AA103+AG103+AM103+AS103+BC103+BI103)</f>
        <v>21258963</v>
      </c>
      <c r="BP103" s="78"/>
      <c r="BQ103" s="55" t="n">
        <v>13</v>
      </c>
      <c r="BR103" s="78"/>
      <c r="BS103" s="59" t="n">
        <v>16687</v>
      </c>
    </row>
    <row r="104" customFormat="false" ht="8.25" hidden="false" customHeight="true" outlineLevel="0" collapsed="false">
      <c r="A104" s="55" t="n">
        <v>14</v>
      </c>
      <c r="B104" s="70"/>
      <c r="C104" s="55" t="s">
        <v>151</v>
      </c>
      <c r="D104" s="78"/>
      <c r="E104" s="79" t="n">
        <v>9550560</v>
      </c>
      <c r="F104" s="76"/>
      <c r="G104" s="79" t="n">
        <v>526568</v>
      </c>
      <c r="H104" s="55"/>
      <c r="I104" s="79" t="n">
        <v>2777903</v>
      </c>
      <c r="J104" s="79"/>
      <c r="K104" s="79" t="n">
        <v>56712</v>
      </c>
      <c r="L104" s="55"/>
      <c r="M104" s="79" t="n">
        <v>5255072</v>
      </c>
      <c r="N104" s="55"/>
      <c r="O104" s="79" t="n">
        <v>103366</v>
      </c>
      <c r="P104" s="55"/>
      <c r="Q104" s="79" t="n">
        <v>131600</v>
      </c>
      <c r="R104" s="55"/>
      <c r="S104" s="79" t="n">
        <v>329095</v>
      </c>
      <c r="T104" s="55"/>
      <c r="U104" s="79" t="n">
        <f aca="false">SUM(E104:S104)</f>
        <v>18730876</v>
      </c>
      <c r="V104" s="55"/>
      <c r="W104" s="75" t="n">
        <f aca="false">(U104/$BS104)</f>
        <v>833.483558047435</v>
      </c>
      <c r="X104" s="55"/>
      <c r="Y104" s="75" t="n">
        <f aca="false">IF($BO104,U104/$BO104*100,0)</f>
        <v>44.0177856437384</v>
      </c>
      <c r="Z104" s="55"/>
      <c r="AA104" s="79" t="n">
        <v>18423372</v>
      </c>
      <c r="AB104" s="55"/>
      <c r="AC104" s="75" t="n">
        <f aca="false">(AA104/$BS104)</f>
        <v>819.800293685756</v>
      </c>
      <c r="AD104" s="55"/>
      <c r="AE104" s="75" t="n">
        <f aca="false">IF($BO104,AA104/$BO104*100,0)</f>
        <v>43.2951475163709</v>
      </c>
      <c r="AF104" s="55"/>
      <c r="AG104" s="79" t="n">
        <v>41992</v>
      </c>
      <c r="AH104" s="55"/>
      <c r="AI104" s="75" t="n">
        <f aca="false">(AG104/$BS104)</f>
        <v>1.8685533751613</v>
      </c>
      <c r="AJ104" s="55"/>
      <c r="AK104" s="75" t="n">
        <f aca="false">IF($BO104,AG104/$BO104*100,0)</f>
        <v>0.098681709000255</v>
      </c>
      <c r="AL104" s="55"/>
      <c r="AM104" s="79" t="n">
        <v>2083</v>
      </c>
      <c r="AN104" s="55"/>
      <c r="AO104" s="75" t="n">
        <f aca="false">(AM104/$BS104)</f>
        <v>0.0926890045832777</v>
      </c>
      <c r="AP104" s="55"/>
      <c r="AQ104" s="75" t="n">
        <f aca="false">IF($BO104,AM104/$BO104*100,0)</f>
        <v>0.00489507524879813</v>
      </c>
      <c r="AR104" s="55"/>
      <c r="AS104" s="79" t="n">
        <v>4445635</v>
      </c>
      <c r="AT104" s="55"/>
      <c r="AU104" s="75" t="n">
        <f aca="false">(AS104/$BS104)</f>
        <v>197.821163173586</v>
      </c>
      <c r="AV104" s="55"/>
      <c r="AW104" s="75" t="n">
        <f aca="false">IF($BO104,AS104/$BO104*100,0)</f>
        <v>10.4472961371535</v>
      </c>
      <c r="AX104" s="55"/>
      <c r="AY104" s="79" t="n">
        <v>107528</v>
      </c>
      <c r="AZ104" s="55"/>
      <c r="BA104" s="79" t="n">
        <v>12601</v>
      </c>
      <c r="BB104" s="55"/>
      <c r="BC104" s="79" t="n">
        <f aca="false">(AY104+BA104)</f>
        <v>120129</v>
      </c>
      <c r="BD104" s="55"/>
      <c r="BE104" s="75" t="n">
        <f aca="false">(BC104/$BS104)</f>
        <v>5.34548124415966</v>
      </c>
      <c r="BF104" s="55"/>
      <c r="BG104" s="75" t="n">
        <f aca="false">IF($BO104,BC104/$BO104*100,0)</f>
        <v>0.282304606127158</v>
      </c>
      <c r="BH104" s="55"/>
      <c r="BI104" s="79" t="n">
        <v>788885</v>
      </c>
      <c r="BJ104" s="55"/>
      <c r="BK104" s="75" t="n">
        <f aca="false">(BI104/$BS104)</f>
        <v>35.1036799715214</v>
      </c>
      <c r="BL104" s="55"/>
      <c r="BM104" s="75" t="n">
        <f aca="false">IF($BO104,BI104/$BO104*100,0)</f>
        <v>1.85388931236107</v>
      </c>
      <c r="BN104" s="55"/>
      <c r="BO104" s="79" t="n">
        <f aca="false">(U104+AA104+AG104+AM104+AS104+BC104+BI104)</f>
        <v>42552972</v>
      </c>
      <c r="BP104" s="78"/>
      <c r="BQ104" s="55" t="n">
        <v>14</v>
      </c>
      <c r="BR104" s="78"/>
      <c r="BS104" s="59" t="n">
        <v>22473</v>
      </c>
    </row>
    <row r="105" customFormat="false" ht="8.25" hidden="false" customHeight="true" outlineLevel="0" collapsed="false">
      <c r="A105" s="55" t="n">
        <v>15</v>
      </c>
      <c r="B105" s="70"/>
      <c r="C105" s="55" t="s">
        <v>152</v>
      </c>
      <c r="D105" s="78"/>
      <c r="E105" s="79" t="n">
        <v>7725132</v>
      </c>
      <c r="F105" s="76"/>
      <c r="G105" s="79" t="n">
        <v>3798408</v>
      </c>
      <c r="H105" s="55"/>
      <c r="I105" s="79" t="n">
        <v>2860878</v>
      </c>
      <c r="J105" s="79"/>
      <c r="K105" s="79" t="n">
        <v>49331</v>
      </c>
      <c r="L105" s="55"/>
      <c r="M105" s="79" t="n">
        <v>206659</v>
      </c>
      <c r="N105" s="55"/>
      <c r="O105" s="79" t="n">
        <v>191228</v>
      </c>
      <c r="P105" s="55"/>
      <c r="Q105" s="79" t="n">
        <v>179778</v>
      </c>
      <c r="R105" s="55"/>
      <c r="S105" s="79" t="n">
        <v>167794</v>
      </c>
      <c r="T105" s="55"/>
      <c r="U105" s="79" t="n">
        <f aca="false">SUM(E105:S105)</f>
        <v>15179208</v>
      </c>
      <c r="V105" s="55"/>
      <c r="W105" s="75" t="n">
        <f aca="false">(U105/$BS105)</f>
        <v>897.487613078697</v>
      </c>
      <c r="X105" s="55"/>
      <c r="Y105" s="75" t="n">
        <f aca="false">IF($BO105,U105/$BO105*100,0)</f>
        <v>76.7716513927954</v>
      </c>
      <c r="Z105" s="55"/>
      <c r="AA105" s="79" t="n">
        <v>1544266</v>
      </c>
      <c r="AB105" s="55"/>
      <c r="AC105" s="75" t="n">
        <f aca="false">(AA105/$BS105)</f>
        <v>91.3064506592562</v>
      </c>
      <c r="AD105" s="55"/>
      <c r="AE105" s="75" t="n">
        <f aca="false">IF($BO105,AA105/$BO105*100,0)</f>
        <v>7.81041086002291</v>
      </c>
      <c r="AF105" s="55"/>
      <c r="AG105" s="79" t="n">
        <v>80714</v>
      </c>
      <c r="AH105" s="55"/>
      <c r="AI105" s="75" t="n">
        <f aca="false">(AG105/$BS105)</f>
        <v>4.77230532726305</v>
      </c>
      <c r="AJ105" s="55"/>
      <c r="AK105" s="75" t="n">
        <f aca="false">IF($BO105,AG105/$BO105*100,0)</f>
        <v>0.408225980599125</v>
      </c>
      <c r="AL105" s="55"/>
      <c r="AM105" s="79" t="n">
        <v>34051</v>
      </c>
      <c r="AN105" s="55"/>
      <c r="AO105" s="75" t="n">
        <f aca="false">(AM105/$BS105)</f>
        <v>2.01330337610122</v>
      </c>
      <c r="AP105" s="55"/>
      <c r="AQ105" s="75" t="n">
        <f aca="false">IF($BO105,AM105/$BO105*100,0)</f>
        <v>0.17221922919668</v>
      </c>
      <c r="AR105" s="55"/>
      <c r="AS105" s="79" t="n">
        <v>2341138</v>
      </c>
      <c r="AT105" s="55"/>
      <c r="AU105" s="75" t="n">
        <f aca="false">(AS105/$BS105)</f>
        <v>138.422396972743</v>
      </c>
      <c r="AV105" s="55"/>
      <c r="AW105" s="75" t="n">
        <f aca="false">IF($BO105,AS105/$BO105*100,0)</f>
        <v>11.8407383572599</v>
      </c>
      <c r="AX105" s="55"/>
      <c r="AY105" s="79" t="n">
        <v>23225</v>
      </c>
      <c r="AZ105" s="55"/>
      <c r="BA105" s="79" t="n">
        <v>83673</v>
      </c>
      <c r="BB105" s="55"/>
      <c r="BC105" s="79" t="n">
        <f aca="false">(AY105+BA105)</f>
        <v>106898</v>
      </c>
      <c r="BD105" s="55"/>
      <c r="BE105" s="75" t="n">
        <f aca="false">(BC105/$BS105)</f>
        <v>6.32046354874948</v>
      </c>
      <c r="BF105" s="55"/>
      <c r="BG105" s="75" t="n">
        <f aca="false">IF($BO105,BC105/$BO105*100,0)</f>
        <v>0.540656402533455</v>
      </c>
      <c r="BH105" s="55"/>
      <c r="BI105" s="79" t="n">
        <v>485617</v>
      </c>
      <c r="BJ105" s="55"/>
      <c r="BK105" s="75" t="n">
        <f aca="false">(BI105/$BS105)</f>
        <v>28.7126470762136</v>
      </c>
      <c r="BL105" s="55"/>
      <c r="BM105" s="75" t="n">
        <f aca="false">IF($BO105,BI105/$BO105*100,0)</f>
        <v>2.45609777759255</v>
      </c>
      <c r="BN105" s="55"/>
      <c r="BO105" s="79" t="n">
        <f aca="false">(U105+AA105+AG105+AM105+AS105+BC105+BI105)</f>
        <v>19771892</v>
      </c>
      <c r="BP105" s="78"/>
      <c r="BQ105" s="55" t="n">
        <v>15</v>
      </c>
      <c r="BR105" s="78"/>
      <c r="BS105" s="59" t="n">
        <v>16913</v>
      </c>
    </row>
    <row r="106" customFormat="false" ht="8.25" hidden="false" customHeight="true" outlineLevel="0" collapsed="false">
      <c r="A106" s="81"/>
      <c r="B106" s="70"/>
      <c r="C106" s="55"/>
      <c r="D106" s="78"/>
      <c r="E106" s="55"/>
      <c r="F106" s="55"/>
      <c r="G106" s="55"/>
      <c r="H106" s="55"/>
      <c r="I106" s="55"/>
      <c r="J106" s="55"/>
      <c r="K106" s="55"/>
      <c r="L106" s="55"/>
      <c r="M106" s="55"/>
      <c r="N106" s="55"/>
      <c r="O106" s="55"/>
      <c r="P106" s="55"/>
      <c r="Q106" s="55"/>
      <c r="R106" s="55"/>
      <c r="S106" s="55"/>
      <c r="T106" s="55"/>
      <c r="U106" s="55"/>
      <c r="V106" s="55"/>
      <c r="W106" s="82"/>
      <c r="X106" s="55"/>
      <c r="Y106" s="82"/>
      <c r="Z106" s="55"/>
      <c r="AA106" s="55"/>
      <c r="AB106" s="55"/>
      <c r="AC106" s="82"/>
      <c r="AD106" s="55"/>
      <c r="AE106" s="82"/>
      <c r="AF106" s="55"/>
      <c r="AG106" s="55"/>
      <c r="AH106" s="55"/>
      <c r="AI106" s="82"/>
      <c r="AJ106" s="55"/>
      <c r="AK106" s="82"/>
      <c r="AL106" s="55"/>
      <c r="AM106" s="55"/>
      <c r="AN106" s="55"/>
      <c r="AO106" s="82"/>
      <c r="AP106" s="55"/>
      <c r="AQ106" s="82"/>
      <c r="AR106" s="55"/>
      <c r="AS106" s="55"/>
      <c r="AT106" s="55"/>
      <c r="AU106" s="82"/>
      <c r="AV106" s="55"/>
      <c r="AW106" s="82"/>
      <c r="AX106" s="55"/>
      <c r="AY106" s="55"/>
      <c r="AZ106" s="55"/>
      <c r="BA106" s="55"/>
      <c r="BB106" s="55"/>
      <c r="BC106" s="55"/>
      <c r="BD106" s="55"/>
      <c r="BE106" s="82"/>
      <c r="BF106" s="55"/>
      <c r="BG106" s="82"/>
      <c r="BH106" s="55"/>
      <c r="BI106" s="55"/>
      <c r="BJ106" s="55"/>
      <c r="BK106" s="82"/>
      <c r="BL106" s="55"/>
      <c r="BM106" s="82"/>
      <c r="BN106" s="55"/>
      <c r="BO106" s="55"/>
      <c r="BP106" s="78"/>
      <c r="BQ106" s="83"/>
      <c r="BR106" s="78"/>
      <c r="BS106" s="54"/>
    </row>
    <row r="107" customFormat="false" ht="8.25" hidden="false" customHeight="true" outlineLevel="0" collapsed="false">
      <c r="A107" s="55" t="n">
        <v>16</v>
      </c>
      <c r="B107" s="70"/>
      <c r="C107" s="55" t="s">
        <v>153</v>
      </c>
      <c r="D107" s="78"/>
      <c r="E107" s="79" t="n">
        <v>20022073</v>
      </c>
      <c r="F107" s="76"/>
      <c r="G107" s="79" t="n">
        <v>1865955</v>
      </c>
      <c r="H107" s="55"/>
      <c r="I107" s="79" t="n">
        <v>10391611</v>
      </c>
      <c r="J107" s="79"/>
      <c r="K107" s="79" t="n">
        <v>457054</v>
      </c>
      <c r="L107" s="55"/>
      <c r="M107" s="79" t="n">
        <v>6272513</v>
      </c>
      <c r="N107" s="55"/>
      <c r="O107" s="79" t="n">
        <v>0</v>
      </c>
      <c r="P107" s="55"/>
      <c r="Q107" s="79" t="n">
        <v>409844</v>
      </c>
      <c r="R107" s="55"/>
      <c r="S107" s="79" t="n">
        <v>171817</v>
      </c>
      <c r="T107" s="55"/>
      <c r="U107" s="79" t="n">
        <f aca="false">SUM(E107:S107)</f>
        <v>39590867</v>
      </c>
      <c r="V107" s="55"/>
      <c r="W107" s="75" t="n">
        <f aca="false">(U107/$BS107)</f>
        <v>712.552949857817</v>
      </c>
      <c r="X107" s="55"/>
      <c r="Y107" s="75" t="n">
        <f aca="false">IF($BO107,U107/$BO107*100,0)</f>
        <v>59.3931467480257</v>
      </c>
      <c r="Z107" s="55"/>
      <c r="AA107" s="79" t="n">
        <v>11048948</v>
      </c>
      <c r="AB107" s="55"/>
      <c r="AC107" s="75" t="n">
        <f aca="false">(AA107/$BS107)</f>
        <v>198.857996472409</v>
      </c>
      <c r="AD107" s="55"/>
      <c r="AE107" s="75" t="n">
        <f aca="false">IF($BO107,AA107/$BO107*100,0)</f>
        <v>16.5753326385933</v>
      </c>
      <c r="AF107" s="55"/>
      <c r="AG107" s="80" t="n">
        <v>305707</v>
      </c>
      <c r="AH107" s="55"/>
      <c r="AI107" s="75" t="n">
        <f aca="false">(AG107/$BS107)</f>
        <v>5.50208775782009</v>
      </c>
      <c r="AJ107" s="55"/>
      <c r="AK107" s="75" t="n">
        <f aca="false">IF($BO107,AG107/$BO107*100,0)</f>
        <v>0.45861336436251</v>
      </c>
      <c r="AL107" s="55"/>
      <c r="AM107" s="80" t="n">
        <v>136360</v>
      </c>
      <c r="AN107" s="55"/>
      <c r="AO107" s="75" t="n">
        <f aca="false">(AM107/$BS107)</f>
        <v>2.45419531334365</v>
      </c>
      <c r="AP107" s="55"/>
      <c r="AQ107" s="75" t="n">
        <f aca="false">IF($BO107,AM107/$BO107*100,0)</f>
        <v>0.204563580043872</v>
      </c>
      <c r="AR107" s="55"/>
      <c r="AS107" s="80" t="n">
        <v>14395959</v>
      </c>
      <c r="AT107" s="55"/>
      <c r="AU107" s="75" t="n">
        <f aca="false">(AS107/$BS107)</f>
        <v>259.09720672402</v>
      </c>
      <c r="AV107" s="55"/>
      <c r="AW107" s="75" t="n">
        <f aca="false">IF($BO107,AS107/$BO107*100,0)</f>
        <v>21.5964279202464</v>
      </c>
      <c r="AX107" s="55"/>
      <c r="AY107" s="80" t="n">
        <v>164269</v>
      </c>
      <c r="AZ107" s="55"/>
      <c r="BA107" s="80" t="n">
        <v>373271</v>
      </c>
      <c r="BB107" s="55"/>
      <c r="BC107" s="79" t="n">
        <f aca="false">(AY107+BA107)</f>
        <v>537540</v>
      </c>
      <c r="BD107" s="55"/>
      <c r="BE107" s="75" t="n">
        <f aca="false">(BC107/$BS107)</f>
        <v>9.67459774666139</v>
      </c>
      <c r="BF107" s="55"/>
      <c r="BG107" s="75" t="n">
        <f aca="false">IF($BO107,BC107/$BO107*100,0)</f>
        <v>0.806402954068516</v>
      </c>
      <c r="BH107" s="55"/>
      <c r="BI107" s="80" t="n">
        <v>643601</v>
      </c>
      <c r="BJ107" s="55"/>
      <c r="BK107" s="75" t="n">
        <f aca="false">(BI107/$BS107)</f>
        <v>11.5834743169792</v>
      </c>
      <c r="BL107" s="55"/>
      <c r="BM107" s="75" t="n">
        <f aca="false">IF($BO107,BI107/$BO107*100,0)</f>
        <v>0.965512794659841</v>
      </c>
      <c r="BN107" s="55"/>
      <c r="BO107" s="79" t="n">
        <f aca="false">(U107+AA107+AG107+AM107+AS107+BC107+BI107)</f>
        <v>66658982</v>
      </c>
      <c r="BP107" s="78"/>
      <c r="BQ107" s="55" t="n">
        <v>16</v>
      </c>
      <c r="BR107" s="78"/>
      <c r="BS107" s="59" t="n">
        <v>55562</v>
      </c>
    </row>
    <row r="108" customFormat="false" ht="8.25" hidden="false" customHeight="true" outlineLevel="0" collapsed="false">
      <c r="A108" s="55" t="n">
        <v>17</v>
      </c>
      <c r="B108" s="70"/>
      <c r="C108" s="55" t="s">
        <v>154</v>
      </c>
      <c r="D108" s="78"/>
      <c r="E108" s="79" t="n">
        <v>21360115</v>
      </c>
      <c r="F108" s="76"/>
      <c r="G108" s="79" t="n">
        <v>3771658</v>
      </c>
      <c r="H108" s="55"/>
      <c r="I108" s="79" t="n">
        <v>8841748</v>
      </c>
      <c r="J108" s="79"/>
      <c r="K108" s="79" t="n">
        <v>49928</v>
      </c>
      <c r="L108" s="55"/>
      <c r="M108" s="79" t="n">
        <v>278996</v>
      </c>
      <c r="N108" s="55"/>
      <c r="O108" s="79" t="n">
        <v>0</v>
      </c>
      <c r="P108" s="55"/>
      <c r="Q108" s="79" t="n">
        <v>486552</v>
      </c>
      <c r="R108" s="55"/>
      <c r="S108" s="79" t="n">
        <v>389531</v>
      </c>
      <c r="T108" s="55"/>
      <c r="U108" s="79" t="n">
        <f aca="false">SUM(E108:S108)</f>
        <v>35178528</v>
      </c>
      <c r="V108" s="55"/>
      <c r="W108" s="75" t="n">
        <f aca="false">(U108/$BS108)</f>
        <v>1184.30272017237</v>
      </c>
      <c r="X108" s="55"/>
      <c r="Y108" s="75" t="n">
        <f aca="false">IF($BO108,U108/$BO108*100,0)</f>
        <v>73.8831717461617</v>
      </c>
      <c r="Z108" s="55"/>
      <c r="AA108" s="79" t="n">
        <v>6316075</v>
      </c>
      <c r="AB108" s="55"/>
      <c r="AC108" s="75" t="n">
        <f aca="false">(AA108/$BS108)</f>
        <v>212.633820360894</v>
      </c>
      <c r="AD108" s="55"/>
      <c r="AE108" s="75" t="n">
        <f aca="false">IF($BO108,AA108/$BO108*100,0)</f>
        <v>13.2652410580294</v>
      </c>
      <c r="AF108" s="55"/>
      <c r="AG108" s="79" t="n">
        <v>417770</v>
      </c>
      <c r="AH108" s="55"/>
      <c r="AI108" s="75" t="n">
        <f aca="false">(AG108/$BS108)</f>
        <v>14.0644357662268</v>
      </c>
      <c r="AJ108" s="55"/>
      <c r="AK108" s="75" t="n">
        <f aca="false">IF($BO108,AG108/$BO108*100,0)</f>
        <v>0.877415128353125</v>
      </c>
      <c r="AL108" s="55"/>
      <c r="AM108" s="79" t="n">
        <v>522735</v>
      </c>
      <c r="AN108" s="55"/>
      <c r="AO108" s="75" t="n">
        <f aca="false">(AM108/$BS108)</f>
        <v>17.5981349313224</v>
      </c>
      <c r="AP108" s="55"/>
      <c r="AQ108" s="75" t="n">
        <f aca="false">IF($BO108,AM108/$BO108*100,0)</f>
        <v>1.09786628316938</v>
      </c>
      <c r="AR108" s="55"/>
      <c r="AS108" s="79" t="n">
        <v>3552505</v>
      </c>
      <c r="AT108" s="55"/>
      <c r="AU108" s="75" t="n">
        <f aca="false">(AS108/$BS108)</f>
        <v>119.596855642338</v>
      </c>
      <c r="AV108" s="55"/>
      <c r="AW108" s="75" t="n">
        <f aca="false">IF($BO108,AS108/$BO108*100,0)</f>
        <v>7.46109493393522</v>
      </c>
      <c r="AX108" s="55"/>
      <c r="AY108" s="79" t="n">
        <v>184079</v>
      </c>
      <c r="AZ108" s="55"/>
      <c r="BA108" s="79" t="n">
        <v>83063</v>
      </c>
      <c r="BB108" s="55"/>
      <c r="BC108" s="79" t="n">
        <f aca="false">(AY108+BA108)</f>
        <v>267142</v>
      </c>
      <c r="BD108" s="55"/>
      <c r="BE108" s="75" t="n">
        <f aca="false">(BC108/$BS108)</f>
        <v>8.99346889307837</v>
      </c>
      <c r="BF108" s="55"/>
      <c r="BG108" s="75" t="n">
        <f aca="false">IF($BO108,BC108/$BO108*100,0)</f>
        <v>0.561060947934295</v>
      </c>
      <c r="BH108" s="55"/>
      <c r="BI108" s="79" t="n">
        <v>1358967</v>
      </c>
      <c r="BJ108" s="55"/>
      <c r="BK108" s="75" t="n">
        <f aca="false">(BI108/$BS108)</f>
        <v>45.7503029894964</v>
      </c>
      <c r="BL108" s="55"/>
      <c r="BM108" s="75" t="n">
        <f aca="false">IF($BO108,BI108/$BO108*100,0)</f>
        <v>2.85414990241679</v>
      </c>
      <c r="BN108" s="55"/>
      <c r="BO108" s="79" t="n">
        <f aca="false">(U108+AA108+AG108+AM108+AS108+BC108+BI108)</f>
        <v>47613722</v>
      </c>
      <c r="BP108" s="78"/>
      <c r="BQ108" s="55" t="n">
        <v>17</v>
      </c>
      <c r="BR108" s="78"/>
      <c r="BS108" s="59" t="n">
        <v>29704</v>
      </c>
    </row>
    <row r="109" customFormat="false" ht="8.25" hidden="false" customHeight="true" outlineLevel="0" collapsed="false">
      <c r="A109" s="55" t="n">
        <v>18</v>
      </c>
      <c r="B109" s="70"/>
      <c r="C109" s="55" t="s">
        <v>155</v>
      </c>
      <c r="D109" s="78"/>
      <c r="E109" s="79" t="n">
        <v>14658756</v>
      </c>
      <c r="F109" s="76"/>
      <c r="G109" s="79" t="n">
        <v>853070</v>
      </c>
      <c r="H109" s="55"/>
      <c r="I109" s="79" t="n">
        <v>3456308</v>
      </c>
      <c r="J109" s="79"/>
      <c r="K109" s="79" t="n">
        <v>84230</v>
      </c>
      <c r="L109" s="55"/>
      <c r="M109" s="79" t="n">
        <v>964197</v>
      </c>
      <c r="N109" s="55"/>
      <c r="O109" s="79" t="n">
        <v>190944</v>
      </c>
      <c r="P109" s="55"/>
      <c r="Q109" s="79" t="n">
        <v>166804</v>
      </c>
      <c r="R109" s="55"/>
      <c r="S109" s="79" t="n">
        <v>306495</v>
      </c>
      <c r="T109" s="55"/>
      <c r="U109" s="79" t="n">
        <f aca="false">SUM(E109:S109)</f>
        <v>20680804</v>
      </c>
      <c r="V109" s="55"/>
      <c r="W109" s="75" t="n">
        <f aca="false">(U109/$BS109)</f>
        <v>711.316089977299</v>
      </c>
      <c r="X109" s="55"/>
      <c r="Y109" s="75" t="n">
        <f aca="false">IF($BO109,U109/$BO109*100,0)</f>
        <v>50.8042319066031</v>
      </c>
      <c r="Z109" s="55"/>
      <c r="AA109" s="79" t="n">
        <v>4298627</v>
      </c>
      <c r="AB109" s="55"/>
      <c r="AC109" s="75" t="n">
        <f aca="false">(AA109/$BS109)</f>
        <v>147.851241659214</v>
      </c>
      <c r="AD109" s="55"/>
      <c r="AE109" s="75" t="n">
        <f aca="false">IF($BO109,AA109/$BO109*100,0)</f>
        <v>10.5599590319596</v>
      </c>
      <c r="AF109" s="55"/>
      <c r="AG109" s="79" t="n">
        <v>102721</v>
      </c>
      <c r="AH109" s="55"/>
      <c r="AI109" s="75" t="n">
        <f aca="false">(AG109/$BS109)</f>
        <v>3.53308798238976</v>
      </c>
      <c r="AJ109" s="55"/>
      <c r="AK109" s="75" t="n">
        <f aca="false">IF($BO109,AG109/$BO109*100,0)</f>
        <v>0.252343260236796</v>
      </c>
      <c r="AL109" s="55"/>
      <c r="AM109" s="79" t="n">
        <v>1218703</v>
      </c>
      <c r="AN109" s="55"/>
      <c r="AO109" s="75" t="n">
        <f aca="false">(AM109/$BS109)</f>
        <v>41.9172800440256</v>
      </c>
      <c r="AP109" s="55"/>
      <c r="AQ109" s="75" t="n">
        <f aca="false">IF($BO109,AM109/$BO109*100,0)</f>
        <v>2.99385216538355</v>
      </c>
      <c r="AR109" s="55"/>
      <c r="AS109" s="79" t="n">
        <v>12432078</v>
      </c>
      <c r="AT109" s="55"/>
      <c r="AU109" s="75" t="n">
        <f aca="false">(AS109/$BS109)</f>
        <v>427.601224461718</v>
      </c>
      <c r="AV109" s="55"/>
      <c r="AW109" s="75" t="n">
        <f aca="false">IF($BO109,AS109/$BO109*100,0)</f>
        <v>30.5405038311362</v>
      </c>
      <c r="AX109" s="55"/>
      <c r="AY109" s="79" t="n">
        <v>327205</v>
      </c>
      <c r="AZ109" s="55"/>
      <c r="BA109" s="79" t="n">
        <v>604768</v>
      </c>
      <c r="BB109" s="55"/>
      <c r="BC109" s="79" t="n">
        <f aca="false">(AY109+BA109)</f>
        <v>931973</v>
      </c>
      <c r="BD109" s="55"/>
      <c r="BE109" s="75" t="n">
        <f aca="false">(BC109/$BS109)</f>
        <v>32.0552039623031</v>
      </c>
      <c r="BF109" s="55"/>
      <c r="BG109" s="75" t="n">
        <f aca="false">IF($BO109,BC109/$BO109*100,0)</f>
        <v>2.28947445286424</v>
      </c>
      <c r="BH109" s="55"/>
      <c r="BI109" s="79" t="n">
        <v>1041947</v>
      </c>
      <c r="BJ109" s="55"/>
      <c r="BK109" s="75" t="n">
        <f aca="false">(BI109/$BS109)</f>
        <v>35.8377588223155</v>
      </c>
      <c r="BL109" s="55"/>
      <c r="BM109" s="75" t="n">
        <f aca="false">IF($BO109,BI109/$BO109*100,0)</f>
        <v>2.55963535181656</v>
      </c>
      <c r="BN109" s="55"/>
      <c r="BO109" s="79" t="n">
        <f aca="false">(U109+AA109+AG109+AM109+AS109+BC109+BI109)</f>
        <v>40706853</v>
      </c>
      <c r="BP109" s="78"/>
      <c r="BQ109" s="55" t="n">
        <v>18</v>
      </c>
      <c r="BR109" s="78"/>
      <c r="BS109" s="59" t="n">
        <v>29074</v>
      </c>
    </row>
    <row r="110" customFormat="false" ht="8.25" hidden="false" customHeight="true" outlineLevel="0" collapsed="false">
      <c r="A110" s="55" t="n">
        <v>19</v>
      </c>
      <c r="B110" s="70"/>
      <c r="C110" s="55" t="s">
        <v>156</v>
      </c>
      <c r="D110" s="78"/>
      <c r="E110" s="79" t="n">
        <v>6144119</v>
      </c>
      <c r="F110" s="76"/>
      <c r="G110" s="79" t="n">
        <v>1044000</v>
      </c>
      <c r="H110" s="55"/>
      <c r="I110" s="79" t="n">
        <v>1865519</v>
      </c>
      <c r="J110" s="79"/>
      <c r="K110" s="79" t="n">
        <v>8540</v>
      </c>
      <c r="L110" s="55"/>
      <c r="M110" s="79" t="n">
        <v>190588</v>
      </c>
      <c r="N110" s="55"/>
      <c r="O110" s="79" t="n">
        <v>29476</v>
      </c>
      <c r="P110" s="55"/>
      <c r="Q110" s="79" t="n">
        <v>102587</v>
      </c>
      <c r="R110" s="55"/>
      <c r="S110" s="79" t="n">
        <v>47111</v>
      </c>
      <c r="T110" s="55"/>
      <c r="U110" s="79" t="n">
        <f aca="false">SUM(E110:S110)</f>
        <v>9431940</v>
      </c>
      <c r="V110" s="55"/>
      <c r="W110" s="75" t="n">
        <f aca="false">(U110/$BS110)</f>
        <v>1300.41913690887</v>
      </c>
      <c r="X110" s="55"/>
      <c r="Y110" s="75" t="n">
        <f aca="false">IF($BO110,U110/$BO110*100,0)</f>
        <v>64.8704481041367</v>
      </c>
      <c r="Z110" s="55"/>
      <c r="AA110" s="79" t="n">
        <v>1023184</v>
      </c>
      <c r="AB110" s="55"/>
      <c r="AC110" s="75" t="n">
        <f aca="false">(AA110/$BS110)</f>
        <v>141.070453605405</v>
      </c>
      <c r="AD110" s="55"/>
      <c r="AE110" s="75" t="n">
        <f aca="false">IF($BO110,AA110/$BO110*100,0)</f>
        <v>7.03719537793742</v>
      </c>
      <c r="AF110" s="55"/>
      <c r="AG110" s="79" t="n">
        <v>137281</v>
      </c>
      <c r="AH110" s="55"/>
      <c r="AI110" s="75" t="n">
        <f aca="false">(AG110/$BS110)</f>
        <v>18.9274782848476</v>
      </c>
      <c r="AJ110" s="55"/>
      <c r="AK110" s="75" t="n">
        <f aca="false">IF($BO110,AG110/$BO110*100,0)</f>
        <v>0.944183273662045</v>
      </c>
      <c r="AL110" s="55"/>
      <c r="AM110" s="79" t="n">
        <v>28615</v>
      </c>
      <c r="AN110" s="55"/>
      <c r="AO110" s="75" t="n">
        <f aca="false">(AM110/$BS110)</f>
        <v>3.94526402867779</v>
      </c>
      <c r="AP110" s="55"/>
      <c r="AQ110" s="75" t="n">
        <f aca="false">IF($BO110,AM110/$BO110*100,0)</f>
        <v>0.196806581943892</v>
      </c>
      <c r="AR110" s="55"/>
      <c r="AS110" s="79" t="n">
        <v>3460841</v>
      </c>
      <c r="AT110" s="55"/>
      <c r="AU110" s="75" t="n">
        <f aca="false">(AS110/$BS110)</f>
        <v>477.159933820488</v>
      </c>
      <c r="AV110" s="55"/>
      <c r="AW110" s="75" t="n">
        <f aca="false">IF($BO110,AS110/$BO110*100,0)</f>
        <v>23.8027708495992</v>
      </c>
      <c r="AX110" s="55"/>
      <c r="AY110" s="79" t="n">
        <v>12737</v>
      </c>
      <c r="AZ110" s="55"/>
      <c r="BA110" s="79" t="n">
        <v>32272</v>
      </c>
      <c r="BB110" s="55"/>
      <c r="BC110" s="79" t="n">
        <f aca="false">(AY110+BA110)</f>
        <v>45009</v>
      </c>
      <c r="BD110" s="55"/>
      <c r="BE110" s="75" t="n">
        <f aca="false">(BC110/$BS110)</f>
        <v>6.20557010892045</v>
      </c>
      <c r="BF110" s="55"/>
      <c r="BG110" s="75" t="n">
        <f aca="false">IF($BO110,BC110/$BO110*100,0)</f>
        <v>0.309560281206103</v>
      </c>
      <c r="BH110" s="55"/>
      <c r="BI110" s="79" t="n">
        <v>412786</v>
      </c>
      <c r="BJ110" s="55"/>
      <c r="BK110" s="75" t="n">
        <f aca="false">(BI110/$BS110)</f>
        <v>56.9124500206811</v>
      </c>
      <c r="BL110" s="55"/>
      <c r="BM110" s="75" t="n">
        <f aca="false">IF($BO110,BI110/$BO110*100,0)</f>
        <v>2.83903553151464</v>
      </c>
      <c r="BN110" s="55"/>
      <c r="BO110" s="79" t="n">
        <f aca="false">(U110+AA110+AG110+AM110+AS110+BC110+BI110)</f>
        <v>14539656</v>
      </c>
      <c r="BP110" s="78"/>
      <c r="BQ110" s="55" t="n">
        <v>19</v>
      </c>
      <c r="BR110" s="78"/>
      <c r="BS110" s="59" t="n">
        <v>7253</v>
      </c>
    </row>
    <row r="111" customFormat="false" ht="8.25" hidden="false" customHeight="true" outlineLevel="0" collapsed="false">
      <c r="A111" s="55" t="n">
        <v>20</v>
      </c>
      <c r="B111" s="70"/>
      <c r="C111" s="55" t="s">
        <v>157</v>
      </c>
      <c r="D111" s="78"/>
      <c r="E111" s="79" t="n">
        <v>4894120</v>
      </c>
      <c r="F111" s="76"/>
      <c r="G111" s="79" t="n">
        <v>472559</v>
      </c>
      <c r="H111" s="55"/>
      <c r="I111" s="79" t="n">
        <v>2754614</v>
      </c>
      <c r="J111" s="79"/>
      <c r="K111" s="79" t="n">
        <v>33016</v>
      </c>
      <c r="L111" s="55"/>
      <c r="M111" s="79" t="n">
        <v>333444</v>
      </c>
      <c r="N111" s="55"/>
      <c r="O111" s="79" t="n">
        <v>30357</v>
      </c>
      <c r="P111" s="55"/>
      <c r="Q111" s="79" t="n">
        <v>87435</v>
      </c>
      <c r="R111" s="55"/>
      <c r="S111" s="79" t="n">
        <v>73954</v>
      </c>
      <c r="T111" s="55"/>
      <c r="U111" s="79" t="n">
        <f aca="false">SUM(E111:S111)</f>
        <v>8679499</v>
      </c>
      <c r="V111" s="55"/>
      <c r="W111" s="75" t="n">
        <f aca="false">(U111/$BS111)</f>
        <v>704.733598570965</v>
      </c>
      <c r="X111" s="55"/>
      <c r="Y111" s="75" t="n">
        <f aca="false">IF($BO111,U111/$BO111*100,0)</f>
        <v>58.3047871933801</v>
      </c>
      <c r="Z111" s="55"/>
      <c r="AA111" s="79" t="n">
        <v>1273165</v>
      </c>
      <c r="AB111" s="55"/>
      <c r="AC111" s="75" t="n">
        <f aca="false">(AA111/$BS111)</f>
        <v>103.37487820721</v>
      </c>
      <c r="AD111" s="55"/>
      <c r="AE111" s="75" t="n">
        <f aca="false">IF($BO111,AA111/$BO111*100,0)</f>
        <v>8.55252294943058</v>
      </c>
      <c r="AF111" s="55"/>
      <c r="AG111" s="80" t="n">
        <v>67514</v>
      </c>
      <c r="AH111" s="55"/>
      <c r="AI111" s="75" t="n">
        <f aca="false">(AG111/$BS111)</f>
        <v>5.48181227671322</v>
      </c>
      <c r="AJ111" s="55"/>
      <c r="AK111" s="75" t="n">
        <f aca="false">IF($BO111,AG111/$BO111*100,0)</f>
        <v>0.453527260337706</v>
      </c>
      <c r="AL111" s="55"/>
      <c r="AM111" s="80" t="n">
        <v>171807</v>
      </c>
      <c r="AN111" s="55"/>
      <c r="AO111" s="75" t="n">
        <f aca="false">(AM111/$BS111)</f>
        <v>13.9499025657681</v>
      </c>
      <c r="AP111" s="55"/>
      <c r="AQ111" s="75" t="n">
        <f aca="false">IF($BO111,AM111/$BO111*100,0)</f>
        <v>1.15411852381492</v>
      </c>
      <c r="AR111" s="55"/>
      <c r="AS111" s="80" t="n">
        <v>3396248</v>
      </c>
      <c r="AT111" s="55"/>
      <c r="AU111" s="75" t="n">
        <f aca="false">(AS111/$BS111)</f>
        <v>275.75901266645</v>
      </c>
      <c r="AV111" s="55"/>
      <c r="AW111" s="75" t="n">
        <f aca="false">IF($BO111,AS111/$BO111*100,0)</f>
        <v>22.8143948050392</v>
      </c>
      <c r="AX111" s="55"/>
      <c r="AY111" s="80" t="n">
        <v>81684</v>
      </c>
      <c r="AZ111" s="55"/>
      <c r="BA111" s="80" t="n">
        <v>243526</v>
      </c>
      <c r="BB111" s="55"/>
      <c r="BC111" s="79" t="n">
        <f aca="false">(AY111+BA111)</f>
        <v>325210</v>
      </c>
      <c r="BD111" s="55"/>
      <c r="BE111" s="75" t="n">
        <f aca="false">(BC111/$BS111)</f>
        <v>26.4054887950633</v>
      </c>
      <c r="BF111" s="55"/>
      <c r="BG111" s="75" t="n">
        <f aca="false">IF($BO111,BC111/$BO111*100,0)</f>
        <v>2.18460764188799</v>
      </c>
      <c r="BH111" s="55"/>
      <c r="BI111" s="80" t="n">
        <v>972983</v>
      </c>
      <c r="BJ111" s="55"/>
      <c r="BK111" s="75" t="n">
        <f aca="false">(BI111/$BS111)</f>
        <v>79.0015427086717</v>
      </c>
      <c r="BL111" s="55"/>
      <c r="BM111" s="75" t="n">
        <f aca="false">IF($BO111,BI111/$BO111*100,0)</f>
        <v>6.53604162610958</v>
      </c>
      <c r="BN111" s="55"/>
      <c r="BO111" s="79" t="n">
        <f aca="false">(U111+AA111+AG111+AM111+AS111+BC111+BI111)</f>
        <v>14886426</v>
      </c>
      <c r="BP111" s="78"/>
      <c r="BQ111" s="55" t="n">
        <v>20</v>
      </c>
      <c r="BR111" s="78"/>
      <c r="BS111" s="59" t="n">
        <v>12316</v>
      </c>
    </row>
    <row r="112" customFormat="false" ht="8.25" hidden="false" customHeight="true" outlineLevel="0" collapsed="false">
      <c r="A112" s="81"/>
      <c r="B112" s="70"/>
      <c r="C112" s="55"/>
      <c r="D112" s="78"/>
      <c r="E112" s="55"/>
      <c r="F112" s="55"/>
      <c r="G112" s="55"/>
      <c r="H112" s="55"/>
      <c r="I112" s="55"/>
      <c r="J112" s="55"/>
      <c r="K112" s="55"/>
      <c r="L112" s="55"/>
      <c r="M112" s="55"/>
      <c r="N112" s="55"/>
      <c r="O112" s="55"/>
      <c r="P112" s="55"/>
      <c r="Q112" s="55"/>
      <c r="R112" s="55"/>
      <c r="S112" s="55"/>
      <c r="T112" s="55"/>
      <c r="U112" s="76"/>
      <c r="V112" s="55"/>
      <c r="W112" s="82"/>
      <c r="X112" s="55"/>
      <c r="Y112" s="82"/>
      <c r="Z112" s="55"/>
      <c r="AA112" s="55"/>
      <c r="AB112" s="55"/>
      <c r="AC112" s="82"/>
      <c r="AD112" s="55"/>
      <c r="AE112" s="82"/>
      <c r="AF112" s="55"/>
      <c r="AG112" s="55"/>
      <c r="AH112" s="55"/>
      <c r="AI112" s="82"/>
      <c r="AJ112" s="55"/>
      <c r="AK112" s="82"/>
      <c r="AL112" s="55"/>
      <c r="AM112" s="55"/>
      <c r="AN112" s="55"/>
      <c r="AO112" s="82"/>
      <c r="AP112" s="55"/>
      <c r="AQ112" s="82"/>
      <c r="AR112" s="55"/>
      <c r="AS112" s="55"/>
      <c r="AT112" s="55"/>
      <c r="AU112" s="82"/>
      <c r="AV112" s="55"/>
      <c r="AW112" s="82"/>
      <c r="AX112" s="55"/>
      <c r="AY112" s="55"/>
      <c r="AZ112" s="55"/>
      <c r="BA112" s="55"/>
      <c r="BB112" s="55"/>
      <c r="BC112" s="76"/>
      <c r="BD112" s="55"/>
      <c r="BE112" s="82"/>
      <c r="BF112" s="55"/>
      <c r="BG112" s="82"/>
      <c r="BH112" s="55"/>
      <c r="BI112" s="55"/>
      <c r="BJ112" s="55"/>
      <c r="BK112" s="82"/>
      <c r="BL112" s="55"/>
      <c r="BM112" s="82"/>
      <c r="BN112" s="55"/>
      <c r="BO112" s="76"/>
      <c r="BP112" s="78"/>
      <c r="BQ112" s="83"/>
      <c r="BR112" s="78"/>
      <c r="BS112" s="54"/>
    </row>
    <row r="113" customFormat="false" ht="8.25" hidden="false" customHeight="true" outlineLevel="0" collapsed="false">
      <c r="A113" s="55" t="n">
        <v>21</v>
      </c>
      <c r="B113" s="70"/>
      <c r="C113" s="55" t="s">
        <v>158</v>
      </c>
      <c r="D113" s="78"/>
      <c r="E113" s="79" t="n">
        <v>331176321</v>
      </c>
      <c r="F113" s="76"/>
      <c r="G113" s="79" t="n">
        <v>13885590</v>
      </c>
      <c r="H113" s="55"/>
      <c r="I113" s="79" t="n">
        <v>68342542</v>
      </c>
      <c r="J113" s="79"/>
      <c r="K113" s="79" t="n">
        <v>137625</v>
      </c>
      <c r="L113" s="55"/>
      <c r="M113" s="79" t="n">
        <v>5372984</v>
      </c>
      <c r="N113" s="55"/>
      <c r="O113" s="79" t="n">
        <v>0</v>
      </c>
      <c r="P113" s="55"/>
      <c r="Q113" s="79" t="n">
        <v>2321711</v>
      </c>
      <c r="R113" s="55"/>
      <c r="S113" s="79" t="n">
        <v>1047002</v>
      </c>
      <c r="T113" s="55"/>
      <c r="U113" s="79" t="n">
        <f aca="false">SUM(E113:S113)</f>
        <v>422283775</v>
      </c>
      <c r="V113" s="55"/>
      <c r="W113" s="75" t="n">
        <f aca="false">(U113/$BS113)</f>
        <v>1264.46275485608</v>
      </c>
      <c r="X113" s="55"/>
      <c r="Y113" s="75" t="n">
        <f aca="false">IF($BO113,U113/$BO113*100,0)</f>
        <v>69.5248169091642</v>
      </c>
      <c r="Z113" s="55"/>
      <c r="AA113" s="79" t="n">
        <v>103761838</v>
      </c>
      <c r="AB113" s="55"/>
      <c r="AC113" s="75" t="n">
        <f aca="false">(AA113/$BS113)</f>
        <v>310.698604336409</v>
      </c>
      <c r="AD113" s="55"/>
      <c r="AE113" s="75" t="n">
        <f aca="false">IF($BO113,AA113/$BO113*100,0)</f>
        <v>17.0833529872379</v>
      </c>
      <c r="AF113" s="55"/>
      <c r="AG113" s="80" t="n">
        <v>7495251</v>
      </c>
      <c r="AH113" s="55"/>
      <c r="AI113" s="75" t="n">
        <f aca="false">(AG113/$BS113)</f>
        <v>22.4433574976869</v>
      </c>
      <c r="AJ113" s="55"/>
      <c r="AK113" s="75" t="n">
        <f aca="false">IF($BO113,AG113/$BO113*100,0)</f>
        <v>1.2340184120577</v>
      </c>
      <c r="AL113" s="55"/>
      <c r="AM113" s="80" t="n">
        <v>2171101</v>
      </c>
      <c r="AN113" s="55"/>
      <c r="AO113" s="75" t="n">
        <f aca="false">(AM113/$BS113)</f>
        <v>6.50102256836835</v>
      </c>
      <c r="AP113" s="55"/>
      <c r="AQ113" s="75" t="n">
        <f aca="false">IF($BO113,AM113/$BO113*100,0)</f>
        <v>0.35745015189443</v>
      </c>
      <c r="AR113" s="55"/>
      <c r="AS113" s="80" t="n">
        <v>62014222</v>
      </c>
      <c r="AT113" s="55"/>
      <c r="AU113" s="75" t="n">
        <f aca="false">(AS113/$BS113)</f>
        <v>185.691894012211</v>
      </c>
      <c r="AV113" s="55"/>
      <c r="AW113" s="75" t="n">
        <f aca="false">IF($BO113,AS113/$BO113*100,0)</f>
        <v>10.2100238881171</v>
      </c>
      <c r="AX113" s="55"/>
      <c r="AY113" s="80" t="n">
        <v>1026057</v>
      </c>
      <c r="AZ113" s="55"/>
      <c r="BA113" s="80" t="n">
        <v>1739840</v>
      </c>
      <c r="BB113" s="55"/>
      <c r="BC113" s="79" t="n">
        <f aca="false">(AY113+BA113)</f>
        <v>2765897</v>
      </c>
      <c r="BD113" s="55"/>
      <c r="BE113" s="75" t="n">
        <f aca="false">(BC113/$BS113)</f>
        <v>8.28204621470043</v>
      </c>
      <c r="BF113" s="55"/>
      <c r="BG113" s="75" t="n">
        <f aca="false">IF($BO113,BC113/$BO113*100,0)</f>
        <v>0.455377388142858</v>
      </c>
      <c r="BH113" s="55"/>
      <c r="BI113" s="80" t="n">
        <v>6893586</v>
      </c>
      <c r="BJ113" s="55"/>
      <c r="BK113" s="75" t="n">
        <f aca="false">(BI113/$BS113)</f>
        <v>20.641765704584</v>
      </c>
      <c r="BL113" s="55"/>
      <c r="BM113" s="75" t="n">
        <f aca="false">IF($BO113,BI113/$BO113*100,0)</f>
        <v>1.13496026338586</v>
      </c>
      <c r="BN113" s="55"/>
      <c r="BO113" s="79" t="n">
        <f aca="false">(U113+AA113+AG113+AM113+AS113+BC113+BI113)</f>
        <v>607385670</v>
      </c>
      <c r="BP113" s="78"/>
      <c r="BQ113" s="55" t="n">
        <v>21</v>
      </c>
      <c r="BR113" s="78"/>
      <c r="BS113" s="59" t="n">
        <v>333963</v>
      </c>
    </row>
    <row r="114" customFormat="false" ht="8.25" hidden="false" customHeight="true" outlineLevel="0" collapsed="false">
      <c r="A114" s="55" t="n">
        <v>22</v>
      </c>
      <c r="B114" s="70"/>
      <c r="C114" s="55" t="s">
        <v>159</v>
      </c>
      <c r="D114" s="78"/>
      <c r="E114" s="79" t="n">
        <v>14565613</v>
      </c>
      <c r="F114" s="76"/>
      <c r="G114" s="79" t="n">
        <v>487565</v>
      </c>
      <c r="H114" s="55"/>
      <c r="I114" s="79" t="n">
        <v>4453059</v>
      </c>
      <c r="J114" s="79"/>
      <c r="K114" s="79" t="n">
        <v>1075</v>
      </c>
      <c r="L114" s="55"/>
      <c r="M114" s="79" t="n">
        <v>176461</v>
      </c>
      <c r="N114" s="55"/>
      <c r="O114" s="79" t="n">
        <v>0</v>
      </c>
      <c r="P114" s="55"/>
      <c r="Q114" s="79" t="n">
        <v>177343</v>
      </c>
      <c r="R114" s="55"/>
      <c r="S114" s="79" t="n">
        <v>120399</v>
      </c>
      <c r="T114" s="55"/>
      <c r="U114" s="79" t="n">
        <f aca="false">SUM(E114:S114)</f>
        <v>19981515</v>
      </c>
      <c r="V114" s="55"/>
      <c r="W114" s="75" t="n">
        <f aca="false">(U114/$BS114)</f>
        <v>1403.19627808989</v>
      </c>
      <c r="X114" s="55"/>
      <c r="Y114" s="75" t="n">
        <f aca="false">IF($BO114,U114/$BO114*100,0)</f>
        <v>78.8923680145473</v>
      </c>
      <c r="Z114" s="55"/>
      <c r="AA114" s="79" t="n">
        <v>1969108</v>
      </c>
      <c r="AB114" s="55"/>
      <c r="AC114" s="75" t="n">
        <f aca="false">(AA114/$BS114)</f>
        <v>138.280056179775</v>
      </c>
      <c r="AD114" s="55"/>
      <c r="AE114" s="75" t="n">
        <f aca="false">IF($BO114,AA114/$BO114*100,0)</f>
        <v>7.7745652917904</v>
      </c>
      <c r="AF114" s="55"/>
      <c r="AG114" s="79" t="n">
        <v>393891</v>
      </c>
      <c r="AH114" s="55"/>
      <c r="AI114" s="75" t="n">
        <f aca="false">(AG114/$BS114)</f>
        <v>27.6608848314607</v>
      </c>
      <c r="AJ114" s="55"/>
      <c r="AK114" s="75" t="n">
        <f aca="false">IF($BO114,AG114/$BO114*100,0)</f>
        <v>1.55518706812862</v>
      </c>
      <c r="AL114" s="55"/>
      <c r="AM114" s="79" t="n">
        <v>378918</v>
      </c>
      <c r="AN114" s="55"/>
      <c r="AO114" s="75" t="n">
        <f aca="false">(AM114/$BS114)</f>
        <v>26.6094101123595</v>
      </c>
      <c r="AP114" s="55"/>
      <c r="AQ114" s="75" t="n">
        <f aca="false">IF($BO114,AM114/$BO114*100,0)</f>
        <v>1.4960696575478</v>
      </c>
      <c r="AR114" s="55"/>
      <c r="AS114" s="79" t="n">
        <v>2127159</v>
      </c>
      <c r="AT114" s="55"/>
      <c r="AU114" s="75" t="n">
        <f aca="false">(AS114/$BS114)</f>
        <v>149.379143258427</v>
      </c>
      <c r="AV114" s="55"/>
      <c r="AW114" s="75" t="n">
        <f aca="false">IF($BO114,AS114/$BO114*100,0)</f>
        <v>8.3985929321904</v>
      </c>
      <c r="AX114" s="55"/>
      <c r="AY114" s="79" t="n">
        <v>68472</v>
      </c>
      <c r="AZ114" s="55"/>
      <c r="BA114" s="79" t="n">
        <v>121915</v>
      </c>
      <c r="BB114" s="55"/>
      <c r="BC114" s="79" t="n">
        <f aca="false">(AY114+BA114)</f>
        <v>190387</v>
      </c>
      <c r="BD114" s="55"/>
      <c r="BE114" s="75" t="n">
        <f aca="false">(BC114/$BS114)</f>
        <v>13.3698735955056</v>
      </c>
      <c r="BF114" s="55"/>
      <c r="BG114" s="75" t="n">
        <f aca="false">IF($BO114,BC114/$BO114*100,0)</f>
        <v>0.751698821094678</v>
      </c>
      <c r="BH114" s="55"/>
      <c r="BI114" s="79" t="n">
        <v>286586</v>
      </c>
      <c r="BJ114" s="55"/>
      <c r="BK114" s="75" t="n">
        <f aca="false">(BI114/$BS114)</f>
        <v>20.1254213483146</v>
      </c>
      <c r="BL114" s="55"/>
      <c r="BM114" s="75" t="n">
        <f aca="false">IF($BO114,BI114/$BO114*100,0)</f>
        <v>1.13151821470079</v>
      </c>
      <c r="BN114" s="55"/>
      <c r="BO114" s="79" t="n">
        <f aca="false">(U114+AA114+AG114+AM114+AS114+BC114+BI114)</f>
        <v>25327564</v>
      </c>
      <c r="BP114" s="78"/>
      <c r="BQ114" s="55" t="n">
        <v>22</v>
      </c>
      <c r="BR114" s="78"/>
      <c r="BS114" s="59" t="n">
        <v>14240</v>
      </c>
    </row>
    <row r="115" customFormat="false" ht="8.25" hidden="false" customHeight="true" outlineLevel="0" collapsed="false">
      <c r="A115" s="55" t="n">
        <v>23</v>
      </c>
      <c r="B115" s="70"/>
      <c r="C115" s="55" t="s">
        <v>160</v>
      </c>
      <c r="D115" s="78"/>
      <c r="E115" s="79" t="n">
        <v>2849307</v>
      </c>
      <c r="F115" s="76"/>
      <c r="G115" s="79" t="n">
        <v>140664</v>
      </c>
      <c r="H115" s="55"/>
      <c r="I115" s="79" t="n">
        <v>653227</v>
      </c>
      <c r="J115" s="79"/>
      <c r="K115" s="79" t="n">
        <v>19067</v>
      </c>
      <c r="L115" s="55"/>
      <c r="M115" s="79" t="n">
        <v>42646</v>
      </c>
      <c r="N115" s="55"/>
      <c r="O115" s="79" t="n">
        <v>11485</v>
      </c>
      <c r="P115" s="55"/>
      <c r="Q115" s="79" t="n">
        <v>35756</v>
      </c>
      <c r="R115" s="55"/>
      <c r="S115" s="79" t="n">
        <v>28020</v>
      </c>
      <c r="T115" s="55"/>
      <c r="U115" s="79" t="n">
        <f aca="false">SUM(E115:S115)</f>
        <v>3780172</v>
      </c>
      <c r="V115" s="55"/>
      <c r="W115" s="75" t="n">
        <f aca="false">(U115/$BS115)</f>
        <v>724.726226993865</v>
      </c>
      <c r="X115" s="55"/>
      <c r="Y115" s="75" t="n">
        <f aca="false">IF($BO115,U115/$BO115*100,0)</f>
        <v>70.8715985055397</v>
      </c>
      <c r="Z115" s="55"/>
      <c r="AA115" s="79" t="n">
        <v>531210</v>
      </c>
      <c r="AB115" s="55"/>
      <c r="AC115" s="75" t="n">
        <f aca="false">(AA115/$BS115)</f>
        <v>101.84240797546</v>
      </c>
      <c r="AD115" s="55"/>
      <c r="AE115" s="75" t="n">
        <f aca="false">IF($BO115,AA115/$BO115*100,0)</f>
        <v>9.95925630953506</v>
      </c>
      <c r="AF115" s="55"/>
      <c r="AG115" s="79" t="n">
        <v>29472</v>
      </c>
      <c r="AH115" s="55"/>
      <c r="AI115" s="75" t="n">
        <f aca="false">(AG115/$BS115)</f>
        <v>5.65030674846626</v>
      </c>
      <c r="AJ115" s="55"/>
      <c r="AK115" s="75" t="n">
        <f aca="false">IF($BO115,AG115/$BO115*100,0)</f>
        <v>0.552548336730516</v>
      </c>
      <c r="AL115" s="55"/>
      <c r="AM115" s="79" t="n">
        <v>5986</v>
      </c>
      <c r="AN115" s="55"/>
      <c r="AO115" s="75" t="n">
        <f aca="false">(AM115/$BS115)</f>
        <v>1.1476226993865</v>
      </c>
      <c r="AP115" s="55"/>
      <c r="AQ115" s="75" t="n">
        <f aca="false">IF($BO115,AM115/$BO115*100,0)</f>
        <v>0.112227006774867</v>
      </c>
      <c r="AR115" s="55"/>
      <c r="AS115" s="79" t="n">
        <v>425012</v>
      </c>
      <c r="AT115" s="55"/>
      <c r="AU115" s="75" t="n">
        <f aca="false">(AS115/$BS115)</f>
        <v>81.4823619631902</v>
      </c>
      <c r="AV115" s="55"/>
      <c r="AW115" s="75" t="n">
        <f aca="false">IF($BO115,AS115/$BO115*100,0)</f>
        <v>7.96822997049776</v>
      </c>
      <c r="AX115" s="55"/>
      <c r="AY115" s="79" t="n">
        <v>5772</v>
      </c>
      <c r="AZ115" s="55"/>
      <c r="BA115" s="79" t="n">
        <v>106180</v>
      </c>
      <c r="BB115" s="55"/>
      <c r="BC115" s="79" t="n">
        <f aca="false">(AY115+BA115)</f>
        <v>111952</v>
      </c>
      <c r="BD115" s="55"/>
      <c r="BE115" s="75" t="n">
        <f aca="false">(BC115/$BS115)</f>
        <v>21.4631901840491</v>
      </c>
      <c r="BF115" s="55"/>
      <c r="BG115" s="75" t="n">
        <f aca="false">IF($BO115,BC115/$BO115*100,0)</f>
        <v>2.09890375249914</v>
      </c>
      <c r="BH115" s="55"/>
      <c r="BI115" s="79" t="n">
        <v>450028</v>
      </c>
      <c r="BJ115" s="55"/>
      <c r="BK115" s="75" t="n">
        <f aca="false">(BI115/$BS115)</f>
        <v>86.2783742331288</v>
      </c>
      <c r="BL115" s="55"/>
      <c r="BM115" s="75" t="n">
        <f aca="false">IF($BO115,BI115/$BO115*100,0)</f>
        <v>8.43723611842293</v>
      </c>
      <c r="BN115" s="55"/>
      <c r="BO115" s="79" t="n">
        <f aca="false">(U115+AA115+AG115+AM115+AS115+BC115+BI115)</f>
        <v>5333832</v>
      </c>
      <c r="BP115" s="78"/>
      <c r="BQ115" s="55" t="n">
        <v>23</v>
      </c>
      <c r="BR115" s="78"/>
      <c r="BS115" s="59" t="n">
        <v>5216</v>
      </c>
    </row>
    <row r="116" customFormat="false" ht="8.25" hidden="false" customHeight="true" outlineLevel="0" collapsed="false">
      <c r="A116" s="55" t="n">
        <v>24</v>
      </c>
      <c r="B116" s="70"/>
      <c r="C116" s="55" t="s">
        <v>161</v>
      </c>
      <c r="D116" s="78"/>
      <c r="E116" s="79" t="n">
        <v>33406054</v>
      </c>
      <c r="F116" s="76"/>
      <c r="G116" s="79" t="n">
        <v>1577652</v>
      </c>
      <c r="H116" s="55"/>
      <c r="I116" s="79" t="n">
        <v>21262255</v>
      </c>
      <c r="J116" s="79"/>
      <c r="K116" s="79" t="n">
        <v>49266</v>
      </c>
      <c r="L116" s="55"/>
      <c r="M116" s="79" t="n">
        <v>1716620</v>
      </c>
      <c r="N116" s="55"/>
      <c r="O116" s="79" t="n">
        <v>0</v>
      </c>
      <c r="P116" s="55"/>
      <c r="Q116" s="79" t="n">
        <v>562606</v>
      </c>
      <c r="R116" s="55"/>
      <c r="S116" s="79" t="n">
        <v>512953</v>
      </c>
      <c r="T116" s="55"/>
      <c r="U116" s="79" t="n">
        <f aca="false">SUM(E116:S116)</f>
        <v>59087406</v>
      </c>
      <c r="V116" s="55"/>
      <c r="W116" s="75" t="n">
        <f aca="false">(U116/$BS116)</f>
        <v>1196.39195756054</v>
      </c>
      <c r="X116" s="55"/>
      <c r="Y116" s="75" t="n">
        <f aca="false">IF($BO116,U116/$BO116*100,0)</f>
        <v>71.3035975227688</v>
      </c>
      <c r="Z116" s="55"/>
      <c r="AA116" s="79" t="n">
        <v>9070194</v>
      </c>
      <c r="AB116" s="55"/>
      <c r="AC116" s="75" t="n">
        <f aca="false">(AA116/$BS116)</f>
        <v>183.65177775978</v>
      </c>
      <c r="AD116" s="55"/>
      <c r="AE116" s="75" t="n">
        <f aca="false">IF($BO116,AA116/$BO116*100,0)</f>
        <v>10.945436704895</v>
      </c>
      <c r="AF116" s="55"/>
      <c r="AG116" s="79" t="n">
        <v>963959</v>
      </c>
      <c r="AH116" s="55"/>
      <c r="AI116" s="75" t="n">
        <f aca="false">(AG116/$BS116)</f>
        <v>19.5180813152993</v>
      </c>
      <c r="AJ116" s="55"/>
      <c r="AK116" s="75" t="n">
        <f aca="false">IF($BO116,AG116/$BO116*100,0)</f>
        <v>1.16325540783514</v>
      </c>
      <c r="AL116" s="55"/>
      <c r="AM116" s="79" t="n">
        <v>42749</v>
      </c>
      <c r="AN116" s="55"/>
      <c r="AO116" s="75" t="n">
        <f aca="false">(AM116/$BS116)</f>
        <v>0.865574633514214</v>
      </c>
      <c r="AP116" s="55"/>
      <c r="AQ116" s="75" t="n">
        <f aca="false">IF($BO116,AM116/$BO116*100,0)</f>
        <v>0.0515872619370166</v>
      </c>
      <c r="AR116" s="55"/>
      <c r="AS116" s="79" t="n">
        <v>10294645</v>
      </c>
      <c r="AT116" s="55"/>
      <c r="AU116" s="75" t="n">
        <f aca="false">(AS116/$BS116)</f>
        <v>208.444257714425</v>
      </c>
      <c r="AV116" s="55"/>
      <c r="AW116" s="75" t="n">
        <f aca="false">IF($BO116,AS116/$BO116*100,0)</f>
        <v>12.4230402620786</v>
      </c>
      <c r="AX116" s="55"/>
      <c r="AY116" s="79" t="n">
        <v>78730</v>
      </c>
      <c r="AZ116" s="55"/>
      <c r="BA116" s="79" t="n">
        <v>595697</v>
      </c>
      <c r="BB116" s="55"/>
      <c r="BC116" s="79" t="n">
        <f aca="false">(AY116+BA116)</f>
        <v>674427</v>
      </c>
      <c r="BD116" s="55"/>
      <c r="BE116" s="75" t="n">
        <f aca="false">(BC116/$BS116)</f>
        <v>13.6556855916417</v>
      </c>
      <c r="BF116" s="55"/>
      <c r="BG116" s="75" t="n">
        <f aca="false">IF($BO116,BC116/$BO116*100,0)</f>
        <v>0.813863302215169</v>
      </c>
      <c r="BH116" s="55"/>
      <c r="BI116" s="79" t="n">
        <v>2733976</v>
      </c>
      <c r="BJ116" s="55"/>
      <c r="BK116" s="75" t="n">
        <f aca="false">(BI116/$BS116)</f>
        <v>55.3570907912853</v>
      </c>
      <c r="BL116" s="55"/>
      <c r="BM116" s="75" t="n">
        <f aca="false">IF($BO116,BI116/$BO116*100,0)</f>
        <v>3.29921953827029</v>
      </c>
      <c r="BN116" s="55"/>
      <c r="BO116" s="79" t="n">
        <f aca="false">(U116+AA116+AG116+AM116+AS116+BC116+BI116)</f>
        <v>82867356</v>
      </c>
      <c r="BP116" s="78"/>
      <c r="BQ116" s="55" t="n">
        <v>24</v>
      </c>
      <c r="BR116" s="78"/>
      <c r="BS116" s="59" t="n">
        <v>49388</v>
      </c>
    </row>
    <row r="117" customFormat="false" ht="8.25" hidden="false" customHeight="true" outlineLevel="0" collapsed="false">
      <c r="A117" s="55" t="n">
        <v>25</v>
      </c>
      <c r="B117" s="70"/>
      <c r="C117" s="55" t="s">
        <v>162</v>
      </c>
      <c r="D117" s="78"/>
      <c r="E117" s="79" t="n">
        <v>6029196</v>
      </c>
      <c r="F117" s="76"/>
      <c r="G117" s="79" t="n">
        <v>856972</v>
      </c>
      <c r="H117" s="55"/>
      <c r="I117" s="79" t="n">
        <v>1927672</v>
      </c>
      <c r="J117" s="79"/>
      <c r="K117" s="79" t="n">
        <v>39919</v>
      </c>
      <c r="L117" s="55"/>
      <c r="M117" s="79" t="n">
        <v>137458</v>
      </c>
      <c r="N117" s="55"/>
      <c r="O117" s="79" t="n">
        <v>0</v>
      </c>
      <c r="P117" s="55"/>
      <c r="Q117" s="79" t="n">
        <v>110328</v>
      </c>
      <c r="R117" s="55"/>
      <c r="S117" s="79" t="n">
        <v>120510</v>
      </c>
      <c r="T117" s="55"/>
      <c r="U117" s="79" t="n">
        <f aca="false">SUM(E117:S117)</f>
        <v>9222055</v>
      </c>
      <c r="V117" s="55"/>
      <c r="W117" s="75" t="n">
        <f aca="false">(U117/$BS117)</f>
        <v>935.584356295019</v>
      </c>
      <c r="X117" s="55"/>
      <c r="Y117" s="75" t="n">
        <f aca="false">IF($BO117,U117/$BO117*100,0)</f>
        <v>64.593968183703</v>
      </c>
      <c r="Z117" s="55"/>
      <c r="AA117" s="79" t="n">
        <v>1036014</v>
      </c>
      <c r="AB117" s="55"/>
      <c r="AC117" s="75" t="n">
        <f aca="false">(AA117/$BS117)</f>
        <v>105.104392817287</v>
      </c>
      <c r="AD117" s="55"/>
      <c r="AE117" s="75" t="n">
        <f aca="false">IF($BO117,AA117/$BO117*100,0)</f>
        <v>7.25654481065997</v>
      </c>
      <c r="AF117" s="55"/>
      <c r="AG117" s="79" t="n">
        <v>54021</v>
      </c>
      <c r="AH117" s="55"/>
      <c r="AI117" s="75" t="n">
        <f aca="false">(AG117/$BS117)</f>
        <v>5.48047073145988</v>
      </c>
      <c r="AJ117" s="55"/>
      <c r="AK117" s="75" t="n">
        <f aca="false">IF($BO117,AG117/$BO117*100,0)</f>
        <v>0.378378870571886</v>
      </c>
      <c r="AL117" s="55"/>
      <c r="AM117" s="79" t="n">
        <v>121288</v>
      </c>
      <c r="AN117" s="55"/>
      <c r="AO117" s="75" t="n">
        <f aca="false">(AM117/$BS117)</f>
        <v>12.3047580399716</v>
      </c>
      <c r="AP117" s="55"/>
      <c r="AQ117" s="75" t="n">
        <f aca="false">IF($BO117,AM117/$BO117*100,0)</f>
        <v>0.849536596026045</v>
      </c>
      <c r="AR117" s="55"/>
      <c r="AS117" s="79" t="n">
        <v>2071311</v>
      </c>
      <c r="AT117" s="55"/>
      <c r="AU117" s="75" t="n">
        <f aca="false">(AS117/$BS117)</f>
        <v>210.136045449934</v>
      </c>
      <c r="AV117" s="55"/>
      <c r="AW117" s="75" t="n">
        <f aca="false">IF($BO117,AS117/$BO117*100,0)</f>
        <v>14.5080675437908</v>
      </c>
      <c r="AX117" s="55"/>
      <c r="AY117" s="79" t="n">
        <v>64864</v>
      </c>
      <c r="AZ117" s="55"/>
      <c r="BA117" s="79" t="n">
        <v>10190</v>
      </c>
      <c r="BB117" s="55"/>
      <c r="BC117" s="79" t="n">
        <f aca="false">(AY117+BA117)</f>
        <v>75054</v>
      </c>
      <c r="BD117" s="55"/>
      <c r="BE117" s="75" t="n">
        <f aca="false">(BC117/$BS117)</f>
        <v>7.61428426498935</v>
      </c>
      <c r="BF117" s="55"/>
      <c r="BG117" s="75" t="n">
        <f aca="false">IF($BO117,BC117/$BO117*100,0)</f>
        <v>0.525700149051339</v>
      </c>
      <c r="BH117" s="55"/>
      <c r="BI117" s="79" t="n">
        <v>1697217</v>
      </c>
      <c r="BJ117" s="55"/>
      <c r="BK117" s="75" t="n">
        <f aca="false">(BI117/$BS117)</f>
        <v>172.183930201887</v>
      </c>
      <c r="BL117" s="55"/>
      <c r="BM117" s="75" t="n">
        <f aca="false">IF($BO117,BI117/$BO117*100,0)</f>
        <v>11.887803846197</v>
      </c>
      <c r="BN117" s="55"/>
      <c r="BO117" s="79" t="n">
        <f aca="false">(U117+AA117+AG117+AM117+AS117+BC117+BI117)</f>
        <v>14276960</v>
      </c>
      <c r="BP117" s="78"/>
      <c r="BQ117" s="55" t="n">
        <v>25</v>
      </c>
      <c r="BR117" s="78"/>
      <c r="BS117" s="59" t="n">
        <v>9857</v>
      </c>
    </row>
    <row r="118" customFormat="false" ht="8.25" hidden="false" customHeight="true" outlineLevel="0" collapsed="false">
      <c r="A118" s="81"/>
      <c r="B118" s="70"/>
      <c r="C118" s="55"/>
      <c r="D118" s="78"/>
      <c r="E118" s="55"/>
      <c r="F118" s="55"/>
      <c r="G118" s="55"/>
      <c r="H118" s="55"/>
      <c r="I118" s="55"/>
      <c r="J118" s="55"/>
      <c r="K118" s="55"/>
      <c r="L118" s="55"/>
      <c r="M118" s="55"/>
      <c r="N118" s="55"/>
      <c r="O118" s="55"/>
      <c r="P118" s="55"/>
      <c r="Q118" s="55"/>
      <c r="R118" s="55"/>
      <c r="S118" s="55"/>
      <c r="T118" s="55"/>
      <c r="U118" s="76"/>
      <c r="V118" s="55"/>
      <c r="W118" s="82"/>
      <c r="X118" s="55"/>
      <c r="Y118" s="82"/>
      <c r="Z118" s="55"/>
      <c r="AA118" s="55"/>
      <c r="AB118" s="55"/>
      <c r="AC118" s="82"/>
      <c r="AD118" s="55"/>
      <c r="AE118" s="82"/>
      <c r="AF118" s="55"/>
      <c r="AG118" s="55"/>
      <c r="AH118" s="55"/>
      <c r="AI118" s="82"/>
      <c r="AJ118" s="55"/>
      <c r="AK118" s="82"/>
      <c r="AL118" s="55"/>
      <c r="AM118" s="55"/>
      <c r="AN118" s="55"/>
      <c r="AO118" s="82"/>
      <c r="AP118" s="55"/>
      <c r="AQ118" s="82"/>
      <c r="AR118" s="55"/>
      <c r="AS118" s="55"/>
      <c r="AT118" s="55"/>
      <c r="AU118" s="82"/>
      <c r="AV118" s="55"/>
      <c r="AW118" s="82"/>
      <c r="AX118" s="55"/>
      <c r="AY118" s="55"/>
      <c r="AZ118" s="55"/>
      <c r="BA118" s="55"/>
      <c r="BB118" s="55"/>
      <c r="BC118" s="76"/>
      <c r="BD118" s="55"/>
      <c r="BE118" s="82"/>
      <c r="BF118" s="55"/>
      <c r="BG118" s="82"/>
      <c r="BH118" s="55"/>
      <c r="BI118" s="55"/>
      <c r="BJ118" s="55"/>
      <c r="BK118" s="82"/>
      <c r="BL118" s="55"/>
      <c r="BM118" s="82"/>
      <c r="BN118" s="55"/>
      <c r="BO118" s="76"/>
      <c r="BP118" s="78"/>
      <c r="BQ118" s="83"/>
      <c r="BR118" s="78"/>
      <c r="BS118" s="54"/>
    </row>
    <row r="119" customFormat="false" ht="8.25" hidden="false" customHeight="true" outlineLevel="0" collapsed="false">
      <c r="A119" s="55" t="n">
        <v>26</v>
      </c>
      <c r="B119" s="70"/>
      <c r="C119" s="55" t="s">
        <v>163</v>
      </c>
      <c r="D119" s="78"/>
      <c r="E119" s="79" t="n">
        <v>7470061</v>
      </c>
      <c r="F119" s="76"/>
      <c r="G119" s="79" t="n">
        <v>643213</v>
      </c>
      <c r="H119" s="55"/>
      <c r="I119" s="79" t="n">
        <v>3730650</v>
      </c>
      <c r="J119" s="79"/>
      <c r="K119" s="79" t="n">
        <v>63110</v>
      </c>
      <c r="L119" s="55"/>
      <c r="M119" s="79" t="n">
        <v>320599</v>
      </c>
      <c r="N119" s="55"/>
      <c r="O119" s="79" t="n">
        <v>76297</v>
      </c>
      <c r="P119" s="55"/>
      <c r="Q119" s="79" t="n">
        <v>64716</v>
      </c>
      <c r="R119" s="55"/>
      <c r="S119" s="79" t="n">
        <v>234507</v>
      </c>
      <c r="T119" s="55"/>
      <c r="U119" s="79" t="n">
        <f aca="false">SUM(E119:S119)</f>
        <v>12603153</v>
      </c>
      <c r="V119" s="55"/>
      <c r="W119" s="75" t="n">
        <f aca="false">(U119/$BS119)</f>
        <v>840.434315817551</v>
      </c>
      <c r="X119" s="55"/>
      <c r="Y119" s="75" t="n">
        <f aca="false">IF($BO119,U119/$BO119*100,0)</f>
        <v>53.7615730693578</v>
      </c>
      <c r="Z119" s="55"/>
      <c r="AA119" s="79" t="n">
        <v>9285792</v>
      </c>
      <c r="AB119" s="55"/>
      <c r="AC119" s="75" t="n">
        <f aca="false">(AA119/$BS119)</f>
        <v>619.217924779941</v>
      </c>
      <c r="AD119" s="55"/>
      <c r="AE119" s="75" t="n">
        <f aca="false">IF($BO119,AA119/$BO119*100,0)</f>
        <v>39.6106264134743</v>
      </c>
      <c r="AF119" s="55"/>
      <c r="AG119" s="80" t="n">
        <v>8448</v>
      </c>
      <c r="AH119" s="55"/>
      <c r="AI119" s="75" t="n">
        <f aca="false">(AG119/$BS119)</f>
        <v>0.563350226727127</v>
      </c>
      <c r="AJ119" s="55"/>
      <c r="AK119" s="75" t="n">
        <f aca="false">IF($BO119,AG119/$BO119*100,0)</f>
        <v>0.0360368369161221</v>
      </c>
      <c r="AL119" s="55"/>
      <c r="AM119" s="80" t="n">
        <v>119047</v>
      </c>
      <c r="AN119" s="55"/>
      <c r="AO119" s="75" t="n">
        <f aca="false">(AM119/$BS119)</f>
        <v>7.93858362229928</v>
      </c>
      <c r="AP119" s="55"/>
      <c r="AQ119" s="75" t="n">
        <f aca="false">IF($BO119,AM119/$BO119*100,0)</f>
        <v>0.50782165297746</v>
      </c>
      <c r="AR119" s="55"/>
      <c r="AS119" s="80" t="n">
        <v>759692</v>
      </c>
      <c r="AT119" s="55"/>
      <c r="AU119" s="75" t="n">
        <f aca="false">(AS119/$BS119)</f>
        <v>50.6596425713524</v>
      </c>
      <c r="AV119" s="55"/>
      <c r="AW119" s="75" t="n">
        <f aca="false">IF($BO119,AS119/$BO119*100,0)</f>
        <v>3.24063644773705</v>
      </c>
      <c r="AX119" s="55"/>
      <c r="AY119" s="80" t="n">
        <v>13663</v>
      </c>
      <c r="AZ119" s="55"/>
      <c r="BA119" s="80" t="n">
        <v>1470</v>
      </c>
      <c r="BB119" s="55"/>
      <c r="BC119" s="79" t="n">
        <f aca="false">(AY119+BA119)</f>
        <v>15133</v>
      </c>
      <c r="BD119" s="55"/>
      <c r="BE119" s="75" t="n">
        <f aca="false">(BC119/$BS119)</f>
        <v>1.00913576953854</v>
      </c>
      <c r="BF119" s="55"/>
      <c r="BG119" s="75" t="n">
        <f aca="false">IF($BO119,BC119/$BO119*100,0)</f>
        <v>0.0645532023025184</v>
      </c>
      <c r="BH119" s="55"/>
      <c r="BI119" s="80" t="n">
        <v>651414</v>
      </c>
      <c r="BJ119" s="55"/>
      <c r="BK119" s="75" t="n">
        <f aca="false">(BI119/$BS119)</f>
        <v>43.439183782342</v>
      </c>
      <c r="BL119" s="55"/>
      <c r="BM119" s="75" t="n">
        <f aca="false">IF($BO119,BI119/$BO119*100,0)</f>
        <v>2.7787523772347</v>
      </c>
      <c r="BN119" s="55"/>
      <c r="BO119" s="79" t="n">
        <f aca="false">(U119+AA119+AG119+AM119+AS119+BC119+BI119)</f>
        <v>23442679</v>
      </c>
      <c r="BP119" s="78"/>
      <c r="BQ119" s="55" t="n">
        <v>26</v>
      </c>
      <c r="BR119" s="78"/>
      <c r="BS119" s="59" t="n">
        <v>14996</v>
      </c>
    </row>
    <row r="120" customFormat="false" ht="8.25" hidden="false" customHeight="true" outlineLevel="0" collapsed="false">
      <c r="A120" s="55" t="n">
        <v>27</v>
      </c>
      <c r="B120" s="70"/>
      <c r="C120" s="55" t="s">
        <v>164</v>
      </c>
      <c r="D120" s="78"/>
      <c r="E120" s="79" t="n">
        <v>17374748</v>
      </c>
      <c r="F120" s="76"/>
      <c r="G120" s="79" t="n">
        <v>1701229</v>
      </c>
      <c r="H120" s="55"/>
      <c r="I120" s="79" t="n">
        <v>8637348</v>
      </c>
      <c r="J120" s="79"/>
      <c r="K120" s="79" t="n">
        <v>65918</v>
      </c>
      <c r="L120" s="55"/>
      <c r="M120" s="79" t="n">
        <v>661332</v>
      </c>
      <c r="N120" s="55"/>
      <c r="O120" s="79" t="n">
        <v>0</v>
      </c>
      <c r="P120" s="55"/>
      <c r="Q120" s="79" t="n">
        <v>297474</v>
      </c>
      <c r="R120" s="55"/>
      <c r="S120" s="79" t="n">
        <v>213487</v>
      </c>
      <c r="T120" s="55"/>
      <c r="U120" s="79" t="n">
        <f aca="false">SUM(E120:S120)</f>
        <v>28951536</v>
      </c>
      <c r="V120" s="55"/>
      <c r="W120" s="75" t="n">
        <f aca="false">(U120/$BS120)</f>
        <v>1020.7501322145</v>
      </c>
      <c r="X120" s="55"/>
      <c r="Y120" s="75" t="n">
        <f aca="false">IF($BO120,U120/$BO120*100,0)</f>
        <v>71.0897517589176</v>
      </c>
      <c r="Z120" s="55"/>
      <c r="AA120" s="79" t="n">
        <v>7262960</v>
      </c>
      <c r="AB120" s="55"/>
      <c r="AC120" s="75" t="n">
        <f aca="false">(AA120/$BS120)</f>
        <v>256.071642633008</v>
      </c>
      <c r="AD120" s="55"/>
      <c r="AE120" s="75" t="n">
        <f aca="false">IF($BO120,AA120/$BO120*100,0)</f>
        <v>17.8340114125533</v>
      </c>
      <c r="AF120" s="55"/>
      <c r="AG120" s="79" t="n">
        <v>253839</v>
      </c>
      <c r="AH120" s="55"/>
      <c r="AI120" s="75" t="n">
        <f aca="false">(AG120/$BS120)</f>
        <v>8.94965271656736</v>
      </c>
      <c r="AJ120" s="55"/>
      <c r="AK120" s="75" t="n">
        <f aca="false">IF($BO120,AG120/$BO120*100,0)</f>
        <v>0.623295133520097</v>
      </c>
      <c r="AL120" s="55"/>
      <c r="AM120" s="79" t="n">
        <v>613840</v>
      </c>
      <c r="AN120" s="55"/>
      <c r="AO120" s="75" t="n">
        <f aca="false">(AM120/$BS120)</f>
        <v>21.642280435779</v>
      </c>
      <c r="AP120" s="55"/>
      <c r="AQ120" s="75" t="n">
        <f aca="false">IF($BO120,AM120/$BO120*100,0)</f>
        <v>1.50726832661638</v>
      </c>
      <c r="AR120" s="55"/>
      <c r="AS120" s="79" t="n">
        <v>2977189</v>
      </c>
      <c r="AT120" s="55"/>
      <c r="AU120" s="75" t="n">
        <f aca="false">(AS120/$BS120)</f>
        <v>104.967351831612</v>
      </c>
      <c r="AV120" s="55"/>
      <c r="AW120" s="75" t="n">
        <f aca="false">IF($BO120,AS120/$BO120*100,0)</f>
        <v>7.31041098991709</v>
      </c>
      <c r="AX120" s="55"/>
      <c r="AY120" s="79" t="n">
        <v>53392</v>
      </c>
      <c r="AZ120" s="55"/>
      <c r="BA120" s="79" t="n">
        <v>196284</v>
      </c>
      <c r="BB120" s="55"/>
      <c r="BC120" s="79" t="n">
        <f aca="false">(AY120+BA120)</f>
        <v>249676</v>
      </c>
      <c r="BD120" s="55"/>
      <c r="BE120" s="75" t="n">
        <f aca="false">(BC120/$BS120)</f>
        <v>8.80287698762472</v>
      </c>
      <c r="BF120" s="55"/>
      <c r="BG120" s="75" t="n">
        <f aca="false">IF($BO120,BC120/$BO120*100,0)</f>
        <v>0.613072994129207</v>
      </c>
      <c r="BH120" s="55"/>
      <c r="BI120" s="79" t="n">
        <v>416290</v>
      </c>
      <c r="BJ120" s="55"/>
      <c r="BK120" s="75" t="n">
        <f aca="false">(BI120/$BS120)</f>
        <v>14.6772203222508</v>
      </c>
      <c r="BL120" s="55"/>
      <c r="BM120" s="75" t="n">
        <f aca="false">IF($BO120,BI120/$BO120*100,0)</f>
        <v>1.0221893843463</v>
      </c>
      <c r="BN120" s="55"/>
      <c r="BO120" s="79" t="n">
        <f aca="false">(U120+AA120+AG120+AM120+AS120+BC120+BI120)</f>
        <v>40725330</v>
      </c>
      <c r="BP120" s="78"/>
      <c r="BQ120" s="55" t="n">
        <v>27</v>
      </c>
      <c r="BR120" s="78"/>
      <c r="BS120" s="59" t="n">
        <v>28363</v>
      </c>
    </row>
    <row r="121" customFormat="false" ht="8.25" hidden="false" customHeight="true" outlineLevel="0" collapsed="false">
      <c r="A121" s="55" t="n">
        <v>28</v>
      </c>
      <c r="B121" s="70"/>
      <c r="C121" s="55" t="s">
        <v>165</v>
      </c>
      <c r="D121" s="78"/>
      <c r="E121" s="79" t="n">
        <v>11290562</v>
      </c>
      <c r="F121" s="76"/>
      <c r="G121" s="79" t="n">
        <v>431445</v>
      </c>
      <c r="H121" s="55"/>
      <c r="I121" s="79" t="n">
        <v>2888343</v>
      </c>
      <c r="J121" s="79"/>
      <c r="K121" s="79" t="n">
        <v>47732</v>
      </c>
      <c r="L121" s="55"/>
      <c r="M121" s="79" t="n">
        <v>62924</v>
      </c>
      <c r="N121" s="55"/>
      <c r="O121" s="79" t="n">
        <v>81403</v>
      </c>
      <c r="P121" s="55"/>
      <c r="Q121" s="79" t="n">
        <v>188195</v>
      </c>
      <c r="R121" s="55"/>
      <c r="S121" s="79" t="n">
        <v>145670</v>
      </c>
      <c r="T121" s="55"/>
      <c r="U121" s="79" t="n">
        <f aca="false">SUM(E121:S121)</f>
        <v>15136274</v>
      </c>
      <c r="V121" s="55"/>
      <c r="W121" s="75" t="n">
        <f aca="false">(U121/$BS121)</f>
        <v>1402.54577464789</v>
      </c>
      <c r="X121" s="55"/>
      <c r="Y121" s="75" t="n">
        <f aca="false">IF($BO121,U121/$BO121*100,0)</f>
        <v>72.7180826794822</v>
      </c>
      <c r="Z121" s="55"/>
      <c r="AA121" s="79" t="n">
        <v>2398930</v>
      </c>
      <c r="AB121" s="55"/>
      <c r="AC121" s="75" t="n">
        <f aca="false">(AA121/$BS121)</f>
        <v>222.287805782061</v>
      </c>
      <c r="AD121" s="55"/>
      <c r="AE121" s="75" t="n">
        <f aca="false">IF($BO121,AA121/$BO121*100,0)</f>
        <v>11.5250021294732</v>
      </c>
      <c r="AF121" s="55"/>
      <c r="AG121" s="79" t="n">
        <v>118351</v>
      </c>
      <c r="AH121" s="55"/>
      <c r="AI121" s="75" t="n">
        <f aca="false">(AG121/$BS121)</f>
        <v>10.9665492957746</v>
      </c>
      <c r="AJ121" s="55"/>
      <c r="AK121" s="75" t="n">
        <f aca="false">IF($BO121,AG121/$BO121*100,0)</f>
        <v>0.568584963723529</v>
      </c>
      <c r="AL121" s="55"/>
      <c r="AM121" s="79" t="n">
        <v>55931</v>
      </c>
      <c r="AN121" s="55"/>
      <c r="AO121" s="75" t="n">
        <f aca="false">(AM121/$BS121)</f>
        <v>5.18263528539659</v>
      </c>
      <c r="AP121" s="55"/>
      <c r="AQ121" s="75" t="n">
        <f aca="false">IF($BO121,AM121/$BO121*100,0)</f>
        <v>0.268705170264896</v>
      </c>
      <c r="AR121" s="55"/>
      <c r="AS121" s="79" t="n">
        <v>2439796</v>
      </c>
      <c r="AT121" s="55"/>
      <c r="AU121" s="75" t="n">
        <f aca="false">(AS121/$BS121)</f>
        <v>226.074499629355</v>
      </c>
      <c r="AV121" s="55"/>
      <c r="AW121" s="75" t="n">
        <f aca="false">IF($BO121,AS121/$BO121*100,0)</f>
        <v>11.72133163347</v>
      </c>
      <c r="AX121" s="55"/>
      <c r="AY121" s="79" t="n">
        <v>61678</v>
      </c>
      <c r="AZ121" s="55"/>
      <c r="BA121" s="79" t="n">
        <v>105166</v>
      </c>
      <c r="BB121" s="55"/>
      <c r="BC121" s="79" t="n">
        <f aca="false">(AY121+BA121)</f>
        <v>166844</v>
      </c>
      <c r="BD121" s="55"/>
      <c r="BE121" s="75" t="n">
        <f aca="false">(BC121/$BS121)</f>
        <v>15.4599703484062</v>
      </c>
      <c r="BF121" s="55"/>
      <c r="BG121" s="75" t="n">
        <f aca="false">IF($BO121,BC121/$BO121*100,0)</f>
        <v>0.801556300221278</v>
      </c>
      <c r="BH121" s="55"/>
      <c r="BI121" s="79" t="n">
        <v>498881</v>
      </c>
      <c r="BJ121" s="55"/>
      <c r="BK121" s="75" t="n">
        <f aca="false">(BI121/$BS121)</f>
        <v>46.2269273535953</v>
      </c>
      <c r="BL121" s="55"/>
      <c r="BM121" s="75" t="n">
        <f aca="false">IF($BO121,BI121/$BO121*100,0)</f>
        <v>2.39673712336489</v>
      </c>
      <c r="BN121" s="55"/>
      <c r="BO121" s="79" t="n">
        <f aca="false">(U121+AA121+AG121+AM121+AS121+BC121+BI121)</f>
        <v>20815007</v>
      </c>
      <c r="BP121" s="78"/>
      <c r="BQ121" s="55" t="n">
        <v>28</v>
      </c>
      <c r="BR121" s="78"/>
      <c r="BS121" s="59" t="n">
        <v>10792</v>
      </c>
    </row>
    <row r="122" customFormat="false" ht="8.25" hidden="false" customHeight="true" outlineLevel="0" collapsed="false">
      <c r="A122" s="55" t="n">
        <v>29</v>
      </c>
      <c r="B122" s="70"/>
      <c r="C122" s="55" t="s">
        <v>105</v>
      </c>
      <c r="D122" s="78"/>
      <c r="E122" s="79" t="n">
        <v>2631129395</v>
      </c>
      <c r="F122" s="76"/>
      <c r="G122" s="79" t="n">
        <v>49801626</v>
      </c>
      <c r="H122" s="55"/>
      <c r="I122" s="79" t="n">
        <v>352572032</v>
      </c>
      <c r="J122" s="79"/>
      <c r="K122" s="79" t="n">
        <v>76335</v>
      </c>
      <c r="L122" s="55"/>
      <c r="M122" s="79" t="n">
        <v>1372508</v>
      </c>
      <c r="N122" s="55"/>
      <c r="O122" s="79" t="n">
        <v>0</v>
      </c>
      <c r="P122" s="55"/>
      <c r="Q122" s="79" t="n">
        <v>12583310</v>
      </c>
      <c r="R122" s="55"/>
      <c r="S122" s="79" t="n">
        <v>1092165</v>
      </c>
      <c r="T122" s="55"/>
      <c r="U122" s="79" t="n">
        <f aca="false">SUM(E122:S122)</f>
        <v>3048627371</v>
      </c>
      <c r="V122" s="55"/>
      <c r="W122" s="75" t="n">
        <f aca="false">(U122/$BS122)</f>
        <v>2680.60685577118</v>
      </c>
      <c r="X122" s="55"/>
      <c r="Y122" s="75" t="n">
        <f aca="false">IF($BO122,U122/$BO122*100,0)</f>
        <v>72.8037472703225</v>
      </c>
      <c r="Z122" s="55"/>
      <c r="AA122" s="79" t="n">
        <v>496099211</v>
      </c>
      <c r="AB122" s="55"/>
      <c r="AC122" s="75" t="n">
        <f aca="false">(AA122/$BS122)</f>
        <v>436.211705897353</v>
      </c>
      <c r="AD122" s="55"/>
      <c r="AE122" s="75" t="n">
        <f aca="false">IF($BO122,AA122/$BO122*100,0)</f>
        <v>11.8472601545932</v>
      </c>
      <c r="AF122" s="55"/>
      <c r="AG122" s="79" t="n">
        <v>78789021</v>
      </c>
      <c r="AH122" s="55"/>
      <c r="AI122" s="75" t="n">
        <f aca="false">(AG122/$BS122)</f>
        <v>69.2778631659471</v>
      </c>
      <c r="AJ122" s="55"/>
      <c r="AK122" s="75" t="n">
        <f aca="false">IF($BO122,AG122/$BO122*100,0)</f>
        <v>1.88154709464495</v>
      </c>
      <c r="AL122" s="55"/>
      <c r="AM122" s="79" t="n">
        <v>16390235</v>
      </c>
      <c r="AN122" s="55"/>
      <c r="AO122" s="75" t="n">
        <f aca="false">(AM122/$BS122)</f>
        <v>14.4116584160592</v>
      </c>
      <c r="AP122" s="55"/>
      <c r="AQ122" s="75" t="n">
        <f aca="false">IF($BO122,AM122/$BO122*100,0)</f>
        <v>0.391412390373502</v>
      </c>
      <c r="AR122" s="55"/>
      <c r="AS122" s="79" t="n">
        <v>444614389</v>
      </c>
      <c r="AT122" s="55"/>
      <c r="AU122" s="75" t="n">
        <f aca="false">(AS122/$BS122)</f>
        <v>390.941966428967</v>
      </c>
      <c r="AV122" s="55"/>
      <c r="AW122" s="75" t="n">
        <f aca="false">IF($BO122,AS122/$BO122*100,0)</f>
        <v>10.6177599523707</v>
      </c>
      <c r="AX122" s="55"/>
      <c r="AY122" s="79" t="n">
        <v>30666827</v>
      </c>
      <c r="AZ122" s="55"/>
      <c r="BA122" s="79" t="n">
        <v>53327503</v>
      </c>
      <c r="BB122" s="55"/>
      <c r="BC122" s="79" t="n">
        <f aca="false">(AY122+BA122)</f>
        <v>83994330</v>
      </c>
      <c r="BD122" s="55"/>
      <c r="BE122" s="75" t="n">
        <f aca="false">(BC122/$BS122)</f>
        <v>73.8548039638087</v>
      </c>
      <c r="BF122" s="55"/>
      <c r="BG122" s="75" t="n">
        <f aca="false">IF($BO122,BC122/$BO122*100,0)</f>
        <v>2.00585418592965</v>
      </c>
      <c r="BH122" s="55"/>
      <c r="BI122" s="79" t="n">
        <v>18944860</v>
      </c>
      <c r="BJ122" s="55"/>
      <c r="BK122" s="75" t="n">
        <f aca="false">(BI122/$BS122)</f>
        <v>16.6578972821356</v>
      </c>
      <c r="BL122" s="55"/>
      <c r="BM122" s="75" t="n">
        <f aca="false">IF($BO122,BI122/$BO122*100,0)</f>
        <v>0.452418951765569</v>
      </c>
      <c r="BN122" s="55"/>
      <c r="BO122" s="79" t="n">
        <f aca="false">(U122+AA122+AG122+AM122+AS122+BC122+BI122)</f>
        <v>4187459417</v>
      </c>
      <c r="BP122" s="78"/>
      <c r="BQ122" s="55" t="n">
        <v>29</v>
      </c>
      <c r="BR122" s="78"/>
      <c r="BS122" s="59" t="n">
        <v>1137290</v>
      </c>
    </row>
    <row r="123" customFormat="false" ht="8.25" hidden="false" customHeight="true" outlineLevel="0" collapsed="false">
      <c r="A123" s="55" t="n">
        <v>30</v>
      </c>
      <c r="B123" s="70"/>
      <c r="C123" s="55" t="s">
        <v>166</v>
      </c>
      <c r="D123" s="78"/>
      <c r="E123" s="79" t="n">
        <v>108598123</v>
      </c>
      <c r="F123" s="76"/>
      <c r="G123" s="79" t="n">
        <v>6851819</v>
      </c>
      <c r="H123" s="55"/>
      <c r="I123" s="79" t="n">
        <v>22202153</v>
      </c>
      <c r="J123" s="79"/>
      <c r="K123" s="79" t="n">
        <v>99648</v>
      </c>
      <c r="L123" s="55"/>
      <c r="M123" s="79" t="n">
        <v>399499</v>
      </c>
      <c r="N123" s="55"/>
      <c r="O123" s="79" t="n">
        <v>0</v>
      </c>
      <c r="P123" s="55"/>
      <c r="Q123" s="79" t="n">
        <v>948201</v>
      </c>
      <c r="R123" s="55"/>
      <c r="S123" s="79" t="n">
        <v>358428</v>
      </c>
      <c r="T123" s="55"/>
      <c r="U123" s="79" t="n">
        <f aca="false">SUM(E123:S123)</f>
        <v>139457871</v>
      </c>
      <c r="V123" s="55"/>
      <c r="W123" s="75" t="n">
        <f aca="false">(U123/$BS123)</f>
        <v>2045.79672280249</v>
      </c>
      <c r="X123" s="55"/>
      <c r="Y123" s="75" t="n">
        <f aca="false">IF($BO123,U123/$BO123*100,0)</f>
        <v>79.2788909158392</v>
      </c>
      <c r="Z123" s="55"/>
      <c r="AA123" s="79" t="n">
        <v>16431541</v>
      </c>
      <c r="AB123" s="55"/>
      <c r="AC123" s="75" t="n">
        <f aca="false">(AA123/$BS123)</f>
        <v>241.044786410046</v>
      </c>
      <c r="AD123" s="55"/>
      <c r="AE123" s="75" t="n">
        <f aca="false">IF($BO123,AA123/$BO123*100,0)</f>
        <v>9.34098833703075</v>
      </c>
      <c r="AF123" s="55"/>
      <c r="AG123" s="80" t="n">
        <v>1561027</v>
      </c>
      <c r="AH123" s="55"/>
      <c r="AI123" s="75" t="n">
        <f aca="false">(AG123/$BS123)</f>
        <v>22.8997036732778</v>
      </c>
      <c r="AJ123" s="55"/>
      <c r="AK123" s="75" t="n">
        <f aca="false">IF($BO123,AG123/$BO123*100,0)</f>
        <v>0.887411290322076</v>
      </c>
      <c r="AL123" s="55"/>
      <c r="AM123" s="80" t="n">
        <v>458810</v>
      </c>
      <c r="AN123" s="55"/>
      <c r="AO123" s="75" t="n">
        <f aca="false">(AM123/$BS123)</f>
        <v>6.73057739701913</v>
      </c>
      <c r="AP123" s="55"/>
      <c r="AQ123" s="75" t="n">
        <f aca="false">IF($BO123,AM123/$BO123*100,0)</f>
        <v>0.260823915353592</v>
      </c>
      <c r="AR123" s="55"/>
      <c r="AS123" s="80" t="n">
        <v>13854203</v>
      </c>
      <c r="AT123" s="55"/>
      <c r="AU123" s="75" t="n">
        <f aca="false">(AS123/$BS123)</f>
        <v>203.23616652975</v>
      </c>
      <c r="AV123" s="55"/>
      <c r="AW123" s="75" t="n">
        <f aca="false">IF($BO123,AS123/$BO123*100,0)</f>
        <v>7.87582544095264</v>
      </c>
      <c r="AX123" s="55"/>
      <c r="AY123" s="80" t="n">
        <v>370620</v>
      </c>
      <c r="AZ123" s="55"/>
      <c r="BA123" s="80" t="n">
        <v>226313</v>
      </c>
      <c r="BB123" s="55"/>
      <c r="BC123" s="79" t="n">
        <f aca="false">(AY123+BA123)</f>
        <v>596933</v>
      </c>
      <c r="BD123" s="55"/>
      <c r="BE123" s="75" t="n">
        <f aca="false">(BC123/$BS123)</f>
        <v>8.75679204318742</v>
      </c>
      <c r="BF123" s="55"/>
      <c r="BG123" s="75" t="n">
        <f aca="false">IF($BO123,BC123/$BO123*100,0)</f>
        <v>0.339343959948052</v>
      </c>
      <c r="BH123" s="55"/>
      <c r="BI123" s="80" t="n">
        <v>3547564</v>
      </c>
      <c r="BJ123" s="55"/>
      <c r="BK123" s="75" t="n">
        <f aca="false">(BI123/$BS123)</f>
        <v>52.0414857411102</v>
      </c>
      <c r="BL123" s="55"/>
      <c r="BM123" s="75" t="n">
        <f aca="false">IF($BO123,BI123/$BO123*100,0)</f>
        <v>2.01671614055372</v>
      </c>
      <c r="BN123" s="55"/>
      <c r="BO123" s="79" t="n">
        <f aca="false">(U123+AA123+AG123+AM123+AS123+BC123+BI123)</f>
        <v>175907949</v>
      </c>
      <c r="BP123" s="78"/>
      <c r="BQ123" s="55" t="n">
        <v>30</v>
      </c>
      <c r="BR123" s="78"/>
      <c r="BS123" s="59" t="n">
        <v>68168</v>
      </c>
    </row>
    <row r="124" customFormat="false" ht="8.25" hidden="false" customHeight="true" outlineLevel="0" collapsed="false">
      <c r="A124" s="81"/>
      <c r="B124" s="70"/>
      <c r="C124" s="55"/>
      <c r="D124" s="78"/>
      <c r="E124" s="55"/>
      <c r="F124" s="55"/>
      <c r="G124" s="55"/>
      <c r="H124" s="55"/>
      <c r="I124" s="55"/>
      <c r="J124" s="55"/>
      <c r="K124" s="55"/>
      <c r="L124" s="55"/>
      <c r="M124" s="55"/>
      <c r="N124" s="55"/>
      <c r="O124" s="55"/>
      <c r="P124" s="55"/>
      <c r="Q124" s="55"/>
      <c r="R124" s="55"/>
      <c r="S124" s="55"/>
      <c r="T124" s="55"/>
      <c r="U124" s="55"/>
      <c r="V124" s="55"/>
      <c r="W124" s="82"/>
      <c r="X124" s="55"/>
      <c r="Y124" s="82"/>
      <c r="Z124" s="55"/>
      <c r="AA124" s="55"/>
      <c r="AB124" s="55"/>
      <c r="AC124" s="82"/>
      <c r="AD124" s="55"/>
      <c r="AE124" s="82"/>
      <c r="AF124" s="55"/>
      <c r="AG124" s="55"/>
      <c r="AH124" s="55"/>
      <c r="AI124" s="82"/>
      <c r="AJ124" s="55"/>
      <c r="AK124" s="82"/>
      <c r="AL124" s="55"/>
      <c r="AM124" s="55"/>
      <c r="AN124" s="55"/>
      <c r="AO124" s="82"/>
      <c r="AP124" s="55"/>
      <c r="AQ124" s="82"/>
      <c r="AR124" s="55"/>
      <c r="AS124" s="55"/>
      <c r="AT124" s="55"/>
      <c r="AU124" s="82"/>
      <c r="AV124" s="55"/>
      <c r="AW124" s="82"/>
      <c r="AX124" s="55"/>
      <c r="AY124" s="55"/>
      <c r="AZ124" s="55"/>
      <c r="BA124" s="55"/>
      <c r="BB124" s="55"/>
      <c r="BC124" s="55"/>
      <c r="BD124" s="55"/>
      <c r="BE124" s="82"/>
      <c r="BF124" s="55"/>
      <c r="BG124" s="82"/>
      <c r="BH124" s="55"/>
      <c r="BI124" s="55"/>
      <c r="BJ124" s="55"/>
      <c r="BK124" s="82"/>
      <c r="BL124" s="55"/>
      <c r="BM124" s="82"/>
      <c r="BN124" s="55"/>
      <c r="BO124" s="55"/>
      <c r="BP124" s="78"/>
      <c r="BQ124" s="83"/>
      <c r="BR124" s="78"/>
      <c r="BS124" s="54"/>
    </row>
    <row r="125" customFormat="false" ht="8.25" hidden="false" customHeight="true" outlineLevel="0" collapsed="false">
      <c r="A125" s="55" t="n">
        <v>31</v>
      </c>
      <c r="B125" s="70"/>
      <c r="C125" s="55" t="s">
        <v>167</v>
      </c>
      <c r="D125" s="78"/>
      <c r="E125" s="79" t="n">
        <v>8654789</v>
      </c>
      <c r="F125" s="76"/>
      <c r="G125" s="79" t="n">
        <v>336193</v>
      </c>
      <c r="H125" s="55"/>
      <c r="I125" s="79" t="n">
        <v>2259581</v>
      </c>
      <c r="J125" s="79"/>
      <c r="K125" s="79" t="n">
        <v>46379</v>
      </c>
      <c r="L125" s="55"/>
      <c r="M125" s="79" t="n">
        <v>190538</v>
      </c>
      <c r="N125" s="55"/>
      <c r="O125" s="79" t="n">
        <v>64477</v>
      </c>
      <c r="P125" s="55"/>
      <c r="Q125" s="79" t="n">
        <v>106591</v>
      </c>
      <c r="R125" s="55"/>
      <c r="S125" s="79" t="n">
        <v>55903</v>
      </c>
      <c r="T125" s="55"/>
      <c r="U125" s="79" t="n">
        <f aca="false">SUM(E125:S125)</f>
        <v>11714451</v>
      </c>
      <c r="V125" s="55"/>
      <c r="W125" s="75" t="n">
        <f aca="false">(U125/$BS125)</f>
        <v>764.60093988643</v>
      </c>
      <c r="X125" s="55"/>
      <c r="Y125" s="75" t="n">
        <f aca="false">IF($BO125,U125/$BO125*100,0)</f>
        <v>67.218095098524</v>
      </c>
      <c r="Z125" s="55"/>
      <c r="AA125" s="79" t="n">
        <v>1820989</v>
      </c>
      <c r="AB125" s="55"/>
      <c r="AC125" s="75" t="n">
        <f aca="false">(AA125/$BS125)</f>
        <v>118.855753540892</v>
      </c>
      <c r="AD125" s="55"/>
      <c r="AE125" s="75" t="n">
        <f aca="false">IF($BO125,AA125/$BO125*100,0)</f>
        <v>10.4489243051481</v>
      </c>
      <c r="AF125" s="55"/>
      <c r="AG125" s="80" t="n">
        <v>125121</v>
      </c>
      <c r="AH125" s="55"/>
      <c r="AI125" s="75" t="n">
        <f aca="false">(AG125/$BS125)</f>
        <v>8.16663403172117</v>
      </c>
      <c r="AJ125" s="55"/>
      <c r="AK125" s="75" t="n">
        <f aca="false">IF($BO125,AG125/$BO125*100,0)</f>
        <v>0.717950442306039</v>
      </c>
      <c r="AL125" s="55"/>
      <c r="AM125" s="80" t="n">
        <v>1343</v>
      </c>
      <c r="AN125" s="55"/>
      <c r="AO125" s="75" t="n">
        <f aca="false">(AM125/$BS125)</f>
        <v>0.0876574636120358</v>
      </c>
      <c r="AP125" s="55"/>
      <c r="AQ125" s="75" t="n">
        <f aca="false">IF($BO125,AM125/$BO125*100,0)</f>
        <v>0.00770619995058392</v>
      </c>
      <c r="AR125" s="55"/>
      <c r="AS125" s="80" t="n">
        <v>3308135</v>
      </c>
      <c r="AT125" s="55"/>
      <c r="AU125" s="75" t="n">
        <f aca="false">(AS125/$BS125)</f>
        <v>215.92161086091</v>
      </c>
      <c r="AV125" s="55"/>
      <c r="AW125" s="75" t="n">
        <f aca="false">IF($BO125,AS125/$BO125*100,0)</f>
        <v>18.9822410822971</v>
      </c>
      <c r="AX125" s="55"/>
      <c r="AY125" s="80" t="n">
        <v>75388</v>
      </c>
      <c r="AZ125" s="55"/>
      <c r="BA125" s="80" t="n">
        <v>248045</v>
      </c>
      <c r="BB125" s="55"/>
      <c r="BC125" s="79" t="n">
        <f aca="false">(AY125+BA125)</f>
        <v>323433</v>
      </c>
      <c r="BD125" s="55"/>
      <c r="BE125" s="75" t="n">
        <f aca="false">(BC125/$BS125)</f>
        <v>21.1104366555708</v>
      </c>
      <c r="BF125" s="55"/>
      <c r="BG125" s="75" t="n">
        <f aca="false">IF($BO125,BC125/$BO125*100,0)</f>
        <v>1.85587443679614</v>
      </c>
      <c r="BH125" s="55"/>
      <c r="BI125" s="80" t="n">
        <v>134054</v>
      </c>
      <c r="BJ125" s="55"/>
      <c r="BK125" s="75" t="n">
        <f aca="false">(BI125/$BS125)</f>
        <v>8.74968996801775</v>
      </c>
      <c r="BL125" s="55"/>
      <c r="BM125" s="75" t="n">
        <f aca="false">IF($BO125,BI125/$BO125*100,0)</f>
        <v>0.769208434978092</v>
      </c>
      <c r="BN125" s="55"/>
      <c r="BO125" s="79" t="n">
        <f aca="false">(U125+AA125+AG125+AM125+AS125+BC125+BI125)</f>
        <v>17427526</v>
      </c>
      <c r="BP125" s="78"/>
      <c r="BQ125" s="55" t="n">
        <v>31</v>
      </c>
      <c r="BR125" s="78"/>
      <c r="BS125" s="59" t="n">
        <v>15321</v>
      </c>
    </row>
    <row r="126" customFormat="false" ht="8.25" hidden="false" customHeight="true" outlineLevel="0" collapsed="false">
      <c r="A126" s="55" t="n">
        <v>32</v>
      </c>
      <c r="B126" s="70"/>
      <c r="C126" s="55" t="s">
        <v>168</v>
      </c>
      <c r="D126" s="78"/>
      <c r="E126" s="79" t="n">
        <v>22569410</v>
      </c>
      <c r="F126" s="76"/>
      <c r="G126" s="79" t="n">
        <v>4451833</v>
      </c>
      <c r="H126" s="55"/>
      <c r="I126" s="79" t="n">
        <v>5897231</v>
      </c>
      <c r="J126" s="79"/>
      <c r="K126" s="79" t="n">
        <v>15498</v>
      </c>
      <c r="L126" s="55"/>
      <c r="M126" s="79" t="n">
        <v>9899</v>
      </c>
      <c r="N126" s="55"/>
      <c r="O126" s="79" t="n">
        <v>0</v>
      </c>
      <c r="P126" s="55"/>
      <c r="Q126" s="79" t="n">
        <v>357187</v>
      </c>
      <c r="R126" s="55"/>
      <c r="S126" s="79" t="n">
        <v>131986</v>
      </c>
      <c r="T126" s="55"/>
      <c r="U126" s="79" t="n">
        <f aca="false">SUM(E126:S126)</f>
        <v>33433044</v>
      </c>
      <c r="V126" s="55"/>
      <c r="W126" s="75" t="n">
        <f aca="false">(U126/$BS126)</f>
        <v>1279.34198140282</v>
      </c>
      <c r="X126" s="55"/>
      <c r="Y126" s="75" t="n">
        <f aca="false">IF($BO126,U126/$BO126*100,0)</f>
        <v>80.4906676522726</v>
      </c>
      <c r="Z126" s="55"/>
      <c r="AA126" s="79" t="n">
        <v>3436609</v>
      </c>
      <c r="AB126" s="55"/>
      <c r="AC126" s="75" t="n">
        <f aca="false">(AA126/$BS126)</f>
        <v>131.504572762408</v>
      </c>
      <c r="AD126" s="55"/>
      <c r="AE126" s="75" t="n">
        <f aca="false">IF($BO126,AA126/$BO126*100,0)</f>
        <v>8.27369930389255</v>
      </c>
      <c r="AF126" s="55"/>
      <c r="AG126" s="79" t="n">
        <v>325604</v>
      </c>
      <c r="AH126" s="55"/>
      <c r="AI126" s="75" t="n">
        <f aca="false">(AG126/$BS126)</f>
        <v>12.4594956568324</v>
      </c>
      <c r="AJ126" s="55"/>
      <c r="AK126" s="75" t="n">
        <f aca="false">IF($BO126,AG126/$BO126*100,0)</f>
        <v>0.783897611903079</v>
      </c>
      <c r="AL126" s="55"/>
      <c r="AM126" s="79" t="n">
        <v>52335</v>
      </c>
      <c r="AN126" s="55"/>
      <c r="AO126" s="75" t="n">
        <f aca="false">(AM126/$BS126)</f>
        <v>2.00264033980025</v>
      </c>
      <c r="AP126" s="55"/>
      <c r="AQ126" s="75" t="n">
        <f aca="false">IF($BO126,AM126/$BO126*100,0)</f>
        <v>0.125997473983574</v>
      </c>
      <c r="AR126" s="55"/>
      <c r="AS126" s="79" t="n">
        <v>3363506</v>
      </c>
      <c r="AT126" s="55"/>
      <c r="AU126" s="75" t="n">
        <f aca="false">(AS126/$BS126)</f>
        <v>128.707228408526</v>
      </c>
      <c r="AV126" s="55"/>
      <c r="AW126" s="75" t="n">
        <f aca="false">IF($BO126,AS126/$BO126*100,0)</f>
        <v>8.09770248836525</v>
      </c>
      <c r="AX126" s="55"/>
      <c r="AY126" s="79" t="n">
        <v>18013</v>
      </c>
      <c r="AZ126" s="55"/>
      <c r="BA126" s="79" t="n">
        <v>51219</v>
      </c>
      <c r="BB126" s="55"/>
      <c r="BC126" s="79" t="n">
        <f aca="false">(AY126+BA126)</f>
        <v>69232</v>
      </c>
      <c r="BD126" s="55"/>
      <c r="BE126" s="75" t="n">
        <f aca="false">(BC126/$BS126)</f>
        <v>2.64921746450848</v>
      </c>
      <c r="BF126" s="55"/>
      <c r="BG126" s="75" t="n">
        <f aca="false">IF($BO126,BC126/$BO126*100,0)</f>
        <v>0.1666773119104</v>
      </c>
      <c r="BH126" s="55"/>
      <c r="BI126" s="79" t="n">
        <v>856217</v>
      </c>
      <c r="BJ126" s="55"/>
      <c r="BK126" s="75" t="n">
        <f aca="false">(BI126/$BS126)</f>
        <v>32.7638235181571</v>
      </c>
      <c r="BL126" s="55"/>
      <c r="BM126" s="75" t="n">
        <f aca="false">IF($BO126,BI126/$BO126*100,0)</f>
        <v>2.06135815767257</v>
      </c>
      <c r="BN126" s="55"/>
      <c r="BO126" s="79" t="n">
        <f aca="false">(U126+AA126+AG126+AM126+AS126+BC126+BI126)</f>
        <v>41536547</v>
      </c>
      <c r="BP126" s="78"/>
      <c r="BQ126" s="55" t="n">
        <v>32</v>
      </c>
      <c r="BR126" s="78"/>
      <c r="BS126" s="59" t="n">
        <v>26133</v>
      </c>
    </row>
    <row r="127" customFormat="false" ht="8.25" hidden="false" customHeight="true" outlineLevel="0" collapsed="false">
      <c r="A127" s="55" t="n">
        <v>33</v>
      </c>
      <c r="B127" s="70"/>
      <c r="C127" s="55" t="s">
        <v>107</v>
      </c>
      <c r="D127" s="78"/>
      <c r="E127" s="79" t="n">
        <v>36095091</v>
      </c>
      <c r="F127" s="76"/>
      <c r="G127" s="79" t="n">
        <v>1010171</v>
      </c>
      <c r="H127" s="55"/>
      <c r="I127" s="79" t="n">
        <v>10061454</v>
      </c>
      <c r="J127" s="79"/>
      <c r="K127" s="79" t="n">
        <v>218919</v>
      </c>
      <c r="L127" s="55"/>
      <c r="M127" s="79" t="n">
        <v>843617</v>
      </c>
      <c r="N127" s="55"/>
      <c r="O127" s="79" t="n">
        <v>731294</v>
      </c>
      <c r="P127" s="55"/>
      <c r="Q127" s="79" t="n">
        <v>471148</v>
      </c>
      <c r="R127" s="55"/>
      <c r="S127" s="79" t="n">
        <v>191710</v>
      </c>
      <c r="T127" s="55"/>
      <c r="U127" s="79" t="n">
        <f aca="false">SUM(E127:S127)</f>
        <v>49623404</v>
      </c>
      <c r="V127" s="55"/>
      <c r="W127" s="75" t="n">
        <f aca="false">(U127/$BS127)</f>
        <v>882.900169024108</v>
      </c>
      <c r="X127" s="55"/>
      <c r="Y127" s="75" t="n">
        <f aca="false">IF($BO127,U127/$BO127*100,0)</f>
        <v>69.3609152977655</v>
      </c>
      <c r="Z127" s="55"/>
      <c r="AA127" s="79" t="n">
        <v>9700698</v>
      </c>
      <c r="AB127" s="55"/>
      <c r="AC127" s="75" t="n">
        <f aca="false">(AA127/$BS127)</f>
        <v>172.594929276755</v>
      </c>
      <c r="AD127" s="55"/>
      <c r="AE127" s="75" t="n">
        <f aca="false">IF($BO127,AA127/$BO127*100,0)</f>
        <v>13.559111992946</v>
      </c>
      <c r="AF127" s="55"/>
      <c r="AG127" s="79" t="n">
        <v>399129</v>
      </c>
      <c r="AH127" s="55"/>
      <c r="AI127" s="75" t="n">
        <f aca="false">(AG127/$BS127)</f>
        <v>7.10130771283694</v>
      </c>
      <c r="AJ127" s="55"/>
      <c r="AK127" s="75" t="n">
        <f aca="false">IF($BO127,AG127/$BO127*100,0)</f>
        <v>0.557880970073755</v>
      </c>
      <c r="AL127" s="55"/>
      <c r="AM127" s="79" t="n">
        <v>43499</v>
      </c>
      <c r="AN127" s="55"/>
      <c r="AO127" s="75" t="n">
        <f aca="false">(AM127/$BS127)</f>
        <v>0.77393470331821</v>
      </c>
      <c r="AP127" s="55"/>
      <c r="AQ127" s="75" t="n">
        <f aca="false">IF($BO127,AM127/$BO127*100,0)</f>
        <v>0.0608005539994294</v>
      </c>
      <c r="AR127" s="55"/>
      <c r="AS127" s="79" t="n">
        <v>10146006</v>
      </c>
      <c r="AT127" s="55"/>
      <c r="AU127" s="75" t="n">
        <f aca="false">(AS127/$BS127)</f>
        <v>180.517854283427</v>
      </c>
      <c r="AV127" s="55"/>
      <c r="AW127" s="75" t="n">
        <f aca="false">IF($BO127,AS127/$BO127*100,0)</f>
        <v>14.1815394763451</v>
      </c>
      <c r="AX127" s="55"/>
      <c r="AY127" s="79" t="n">
        <v>947421</v>
      </c>
      <c r="AZ127" s="55"/>
      <c r="BA127" s="79" t="n">
        <v>132299</v>
      </c>
      <c r="BB127" s="55"/>
      <c r="BC127" s="79" t="n">
        <f aca="false">(AY127+BA127)</f>
        <v>1079720</v>
      </c>
      <c r="BD127" s="55"/>
      <c r="BE127" s="75" t="n">
        <f aca="false">(BC127/$BS127)</f>
        <v>19.2103905346499</v>
      </c>
      <c r="BF127" s="55"/>
      <c r="BG127" s="75" t="n">
        <f aca="false">IF($BO127,BC127/$BO127*100,0)</f>
        <v>1.50917432962284</v>
      </c>
      <c r="BH127" s="55"/>
      <c r="BI127" s="79" t="n">
        <v>551300</v>
      </c>
      <c r="BJ127" s="55"/>
      <c r="BK127" s="75" t="n">
        <f aca="false">(BI127/$BS127)</f>
        <v>9.80873587759096</v>
      </c>
      <c r="BL127" s="55"/>
      <c r="BM127" s="75" t="n">
        <f aca="false">IF($BO127,BI127/$BO127*100,0)</f>
        <v>0.770577379247464</v>
      </c>
      <c r="BN127" s="55"/>
      <c r="BO127" s="79" t="n">
        <f aca="false">(U127+AA127+AG127+AM127+AS127+BC127+BI127)</f>
        <v>71543756</v>
      </c>
      <c r="BP127" s="78"/>
      <c r="BQ127" s="55" t="n">
        <v>33</v>
      </c>
      <c r="BR127" s="78"/>
      <c r="BS127" s="59" t="n">
        <v>56205</v>
      </c>
    </row>
    <row r="128" customFormat="false" ht="8.25" hidden="false" customHeight="true" outlineLevel="0" collapsed="false">
      <c r="A128" s="55" t="n">
        <v>34</v>
      </c>
      <c r="B128" s="70"/>
      <c r="C128" s="55" t="s">
        <v>169</v>
      </c>
      <c r="D128" s="78"/>
      <c r="E128" s="79" t="n">
        <v>56248826</v>
      </c>
      <c r="F128" s="76"/>
      <c r="G128" s="79" t="n">
        <v>2459572</v>
      </c>
      <c r="H128" s="55"/>
      <c r="I128" s="79" t="n">
        <v>33445117</v>
      </c>
      <c r="J128" s="79"/>
      <c r="K128" s="79" t="n">
        <v>214417</v>
      </c>
      <c r="L128" s="55"/>
      <c r="M128" s="79" t="n">
        <v>7701380</v>
      </c>
      <c r="N128" s="55"/>
      <c r="O128" s="79" t="n">
        <v>0</v>
      </c>
      <c r="P128" s="55"/>
      <c r="Q128" s="79" t="n">
        <v>1019265</v>
      </c>
      <c r="R128" s="55"/>
      <c r="S128" s="79" t="n">
        <v>566887</v>
      </c>
      <c r="T128" s="55"/>
      <c r="U128" s="79" t="n">
        <f aca="false">SUM(E128:S128)</f>
        <v>101655464</v>
      </c>
      <c r="V128" s="55"/>
      <c r="W128" s="75" t="n">
        <f aca="false">(U128/$BS128)</f>
        <v>1210.21290983119</v>
      </c>
      <c r="X128" s="55"/>
      <c r="Y128" s="75" t="n">
        <f aca="false">IF($BO128,U128/$BO128*100,0)</f>
        <v>63.9597712209285</v>
      </c>
      <c r="Z128" s="55"/>
      <c r="AA128" s="79" t="n">
        <v>34425676</v>
      </c>
      <c r="AB128" s="55"/>
      <c r="AC128" s="75" t="n">
        <f aca="false">(AA128/$BS128)</f>
        <v>409.839234267483</v>
      </c>
      <c r="AD128" s="55"/>
      <c r="AE128" s="75" t="n">
        <f aca="false">IF($BO128,AA128/$BO128*100,0)</f>
        <v>21.6600099438414</v>
      </c>
      <c r="AF128" s="55"/>
      <c r="AG128" s="79" t="n">
        <v>2422501</v>
      </c>
      <c r="AH128" s="55"/>
      <c r="AI128" s="75" t="n">
        <f aca="false">(AG128/$BS128)</f>
        <v>28.8399842853401</v>
      </c>
      <c r="AJ128" s="55"/>
      <c r="AK128" s="75" t="n">
        <f aca="false">IF($BO128,AG128/$BO128*100,0)</f>
        <v>1.52419362074301</v>
      </c>
      <c r="AL128" s="55"/>
      <c r="AM128" s="79" t="n">
        <v>468331</v>
      </c>
      <c r="AN128" s="55"/>
      <c r="AO128" s="75" t="n">
        <f aca="false">(AM128/$BS128)</f>
        <v>5.57550179766185</v>
      </c>
      <c r="AP128" s="55"/>
      <c r="AQ128" s="75" t="n">
        <f aca="false">IF($BO128,AM128/$BO128*100,0)</f>
        <v>0.294665357246991</v>
      </c>
      <c r="AR128" s="55"/>
      <c r="AS128" s="79" t="n">
        <v>17397647</v>
      </c>
      <c r="AT128" s="55"/>
      <c r="AU128" s="75" t="n">
        <f aca="false">(AS128/$BS128)</f>
        <v>207.119776661349</v>
      </c>
      <c r="AV128" s="55"/>
      <c r="AW128" s="75" t="n">
        <f aca="false">IF($BO128,AS128/$BO128*100,0)</f>
        <v>10.9462834373809</v>
      </c>
      <c r="AX128" s="55"/>
      <c r="AY128" s="79" t="n">
        <v>883859</v>
      </c>
      <c r="AZ128" s="55"/>
      <c r="BA128" s="79" t="n">
        <v>30930</v>
      </c>
      <c r="BB128" s="55"/>
      <c r="BC128" s="79" t="n">
        <f aca="false">(AY128+BA128)</f>
        <v>914789</v>
      </c>
      <c r="BD128" s="55"/>
      <c r="BE128" s="75" t="n">
        <f aca="false">(BC128/$BS128)</f>
        <v>10.8906045382033</v>
      </c>
      <c r="BF128" s="55"/>
      <c r="BG128" s="75" t="n">
        <f aca="false">IF($BO128,BC128/$BO128*100,0)</f>
        <v>0.575568620250673</v>
      </c>
      <c r="BH128" s="55"/>
      <c r="BI128" s="79" t="n">
        <v>1652158</v>
      </c>
      <c r="BJ128" s="55"/>
      <c r="BK128" s="75" t="n">
        <f aca="false">(BI128/$BS128)</f>
        <v>19.6690159289507</v>
      </c>
      <c r="BL128" s="55"/>
      <c r="BM128" s="75" t="n">
        <f aca="false">IF($BO128,BI128/$BO128*100,0)</f>
        <v>1.03950779960856</v>
      </c>
      <c r="BN128" s="55"/>
      <c r="BO128" s="79" t="n">
        <f aca="false">(U128+AA128+AG128+AM128+AS128+BC128+BI128)</f>
        <v>158936566</v>
      </c>
      <c r="BP128" s="78"/>
      <c r="BQ128" s="55" t="n">
        <v>34</v>
      </c>
      <c r="BR128" s="78"/>
      <c r="BS128" s="59" t="n">
        <v>83998</v>
      </c>
    </row>
    <row r="129" customFormat="false" ht="8.25" hidden="false" customHeight="true" outlineLevel="0" collapsed="false">
      <c r="A129" s="55" t="n">
        <v>35</v>
      </c>
      <c r="B129" s="70"/>
      <c r="C129" s="55" t="s">
        <v>170</v>
      </c>
      <c r="D129" s="78"/>
      <c r="E129" s="79" t="n">
        <v>6730277</v>
      </c>
      <c r="F129" s="76"/>
      <c r="G129" s="79" t="n">
        <v>680295</v>
      </c>
      <c r="H129" s="55"/>
      <c r="I129" s="79" t="n">
        <v>2249025</v>
      </c>
      <c r="J129" s="79"/>
      <c r="K129" s="79" t="n">
        <v>44721</v>
      </c>
      <c r="L129" s="55"/>
      <c r="M129" s="79" t="n">
        <v>4865129</v>
      </c>
      <c r="N129" s="55"/>
      <c r="O129" s="79" t="n">
        <v>219113</v>
      </c>
      <c r="P129" s="55"/>
      <c r="Q129" s="79" t="n">
        <v>101697</v>
      </c>
      <c r="R129" s="55"/>
      <c r="S129" s="79" t="n">
        <v>66014</v>
      </c>
      <c r="T129" s="55"/>
      <c r="U129" s="79" t="n">
        <f aca="false">SUM(E129:S129)</f>
        <v>14956271</v>
      </c>
      <c r="V129" s="55"/>
      <c r="W129" s="75" t="n">
        <f aca="false">(U129/$BS129)</f>
        <v>878.540354793233</v>
      </c>
      <c r="X129" s="55"/>
      <c r="Y129" s="75" t="n">
        <f aca="false">IF($BO129,U129/$BO129*100,0)</f>
        <v>63.5707461024201</v>
      </c>
      <c r="Z129" s="55"/>
      <c r="AA129" s="79" t="n">
        <v>1981807</v>
      </c>
      <c r="AB129" s="55"/>
      <c r="AC129" s="75" t="n">
        <f aca="false">(AA129/$BS129)</f>
        <v>116.412535244361</v>
      </c>
      <c r="AD129" s="55"/>
      <c r="AE129" s="75" t="n">
        <f aca="false">IF($BO129,AA129/$BO129*100,0)</f>
        <v>8.42355354626824</v>
      </c>
      <c r="AF129" s="55"/>
      <c r="AG129" s="79" t="n">
        <v>41617</v>
      </c>
      <c r="AH129" s="55"/>
      <c r="AI129" s="75" t="n">
        <f aca="false">(AG129/$BS129)</f>
        <v>2.44460761278195</v>
      </c>
      <c r="AJ129" s="55"/>
      <c r="AK129" s="75" t="n">
        <f aca="false">IF($BO129,AG129/$BO129*100,0)</f>
        <v>0.176890599304092</v>
      </c>
      <c r="AL129" s="55"/>
      <c r="AM129" s="79" t="n">
        <v>11634</v>
      </c>
      <c r="AN129" s="55"/>
      <c r="AO129" s="75" t="n">
        <f aca="false">(AM129/$BS129)</f>
        <v>0.683388157894737</v>
      </c>
      <c r="AP129" s="55"/>
      <c r="AQ129" s="75" t="n">
        <f aca="false">IF($BO129,AM129/$BO129*100,0)</f>
        <v>0.0494496295336956</v>
      </c>
      <c r="AR129" s="55"/>
      <c r="AS129" s="79" t="n">
        <v>5171191</v>
      </c>
      <c r="AT129" s="55"/>
      <c r="AU129" s="75" t="n">
        <f aca="false">(AS129/$BS129)</f>
        <v>303.758869830827</v>
      </c>
      <c r="AV129" s="55"/>
      <c r="AW129" s="75" t="n">
        <f aca="false">IF($BO129,AS129/$BO129*100,0)</f>
        <v>21.9798417739368</v>
      </c>
      <c r="AX129" s="55"/>
      <c r="AY129" s="79" t="n">
        <v>94001</v>
      </c>
      <c r="AZ129" s="55"/>
      <c r="BA129" s="79" t="n">
        <v>811292</v>
      </c>
      <c r="BB129" s="55"/>
      <c r="BC129" s="79" t="n">
        <f aca="false">(AY129+BA129)</f>
        <v>905293</v>
      </c>
      <c r="BD129" s="55"/>
      <c r="BE129" s="75" t="n">
        <f aca="false">(BC129/$BS129)</f>
        <v>53.1774553571429</v>
      </c>
      <c r="BF129" s="55"/>
      <c r="BG129" s="75" t="n">
        <f aca="false">IF($BO129,BC129/$BO129*100,0)</f>
        <v>3.84789440170603</v>
      </c>
      <c r="BH129" s="55"/>
      <c r="BI129" s="79" t="n">
        <v>459158</v>
      </c>
      <c r="BJ129" s="55"/>
      <c r="BK129" s="75" t="n">
        <f aca="false">(BI129/$BS129)</f>
        <v>26.9712171052632</v>
      </c>
      <c r="BL129" s="55"/>
      <c r="BM129" s="75" t="n">
        <f aca="false">IF($BO129,BI129/$BO129*100,0)</f>
        <v>1.95162394683106</v>
      </c>
      <c r="BN129" s="55"/>
      <c r="BO129" s="79" t="n">
        <f aca="false">(U129+AA129+AG129+AM129+AS129+BC129+BI129)</f>
        <v>23526971</v>
      </c>
      <c r="BP129" s="78"/>
      <c r="BQ129" s="55" t="n">
        <v>35</v>
      </c>
      <c r="BR129" s="78"/>
      <c r="BS129" s="59" t="n">
        <v>17024</v>
      </c>
    </row>
    <row r="130" customFormat="false" ht="8.25" hidden="false" customHeight="true" outlineLevel="0" collapsed="false">
      <c r="A130" s="70"/>
      <c r="B130" s="70"/>
      <c r="C130" s="55"/>
      <c r="D130" s="78"/>
      <c r="E130" s="55"/>
      <c r="F130" s="55"/>
      <c r="G130" s="55"/>
      <c r="H130" s="55"/>
      <c r="I130" s="55"/>
      <c r="J130" s="55"/>
      <c r="K130" s="55"/>
      <c r="L130" s="55"/>
      <c r="M130" s="55"/>
      <c r="N130" s="55"/>
      <c r="O130" s="55"/>
      <c r="P130" s="55"/>
      <c r="Q130" s="55"/>
      <c r="R130" s="55"/>
      <c r="S130" s="55"/>
      <c r="T130" s="55"/>
      <c r="U130" s="76"/>
      <c r="V130" s="55"/>
      <c r="W130" s="82"/>
      <c r="X130" s="55"/>
      <c r="Y130" s="82"/>
      <c r="Z130" s="55"/>
      <c r="AA130" s="55"/>
      <c r="AB130" s="55"/>
      <c r="AC130" s="82"/>
      <c r="AD130" s="55"/>
      <c r="AE130" s="82"/>
      <c r="AF130" s="55"/>
      <c r="AG130" s="55"/>
      <c r="AH130" s="55"/>
      <c r="AI130" s="82"/>
      <c r="AJ130" s="55"/>
      <c r="AK130" s="82"/>
      <c r="AL130" s="55"/>
      <c r="AM130" s="55"/>
      <c r="AN130" s="55"/>
      <c r="AO130" s="82"/>
      <c r="AP130" s="55"/>
      <c r="AQ130" s="82"/>
      <c r="AR130" s="55"/>
      <c r="AS130" s="55"/>
      <c r="AT130" s="55"/>
      <c r="AU130" s="82"/>
      <c r="AV130" s="55"/>
      <c r="AW130" s="82"/>
      <c r="AX130" s="55"/>
      <c r="AY130" s="55"/>
      <c r="AZ130" s="55"/>
      <c r="BA130" s="55"/>
      <c r="BB130" s="55"/>
      <c r="BC130" s="76"/>
      <c r="BD130" s="55"/>
      <c r="BE130" s="82"/>
      <c r="BF130" s="55"/>
      <c r="BG130" s="82"/>
      <c r="BH130" s="55"/>
      <c r="BI130" s="55"/>
      <c r="BJ130" s="55"/>
      <c r="BK130" s="82"/>
      <c r="BL130" s="55"/>
      <c r="BM130" s="82"/>
      <c r="BN130" s="55"/>
      <c r="BO130" s="76"/>
      <c r="BP130" s="78"/>
      <c r="BQ130" s="55"/>
      <c r="BR130" s="78"/>
      <c r="BS130" s="59"/>
    </row>
    <row r="131" customFormat="false" ht="8.25" hidden="false" customHeight="true" outlineLevel="0" collapsed="false">
      <c r="A131" s="55" t="n">
        <v>36</v>
      </c>
      <c r="B131" s="70"/>
      <c r="C131" s="55" t="s">
        <v>171</v>
      </c>
      <c r="D131" s="78"/>
      <c r="E131" s="79" t="n">
        <v>29439918</v>
      </c>
      <c r="F131" s="76"/>
      <c r="G131" s="79" t="n">
        <v>984562</v>
      </c>
      <c r="H131" s="55"/>
      <c r="I131" s="79" t="n">
        <v>8632364</v>
      </c>
      <c r="J131" s="79"/>
      <c r="K131" s="79" t="n">
        <v>48973</v>
      </c>
      <c r="L131" s="55"/>
      <c r="M131" s="79" t="n">
        <v>243086</v>
      </c>
      <c r="N131" s="55"/>
      <c r="O131" s="79" t="n">
        <v>0</v>
      </c>
      <c r="P131" s="55"/>
      <c r="Q131" s="79" t="n">
        <v>343382</v>
      </c>
      <c r="R131" s="55"/>
      <c r="S131" s="79" t="n">
        <v>175728</v>
      </c>
      <c r="T131" s="55"/>
      <c r="U131" s="79" t="n">
        <f aca="false">SUM(E131:S131)</f>
        <v>39868013</v>
      </c>
      <c r="V131" s="55"/>
      <c r="W131" s="75" t="n">
        <f aca="false">(U131/$BS131)</f>
        <v>1078.00916637374</v>
      </c>
      <c r="X131" s="55"/>
      <c r="Y131" s="75" t="n">
        <f aca="false">IF($BO131,U131/$BO131*100,0)</f>
        <v>68.8994347165108</v>
      </c>
      <c r="Z131" s="55"/>
      <c r="AA131" s="79" t="n">
        <v>10168207</v>
      </c>
      <c r="AB131" s="55"/>
      <c r="AC131" s="75" t="n">
        <f aca="false">(AA131/$BS131)</f>
        <v>274.942730443717</v>
      </c>
      <c r="AD131" s="55"/>
      <c r="AE131" s="75" t="n">
        <f aca="false">IF($BO131,AA131/$BO131*100,0)</f>
        <v>17.5725766513738</v>
      </c>
      <c r="AF131" s="55"/>
      <c r="AG131" s="80" t="n">
        <v>591346</v>
      </c>
      <c r="AH131" s="55"/>
      <c r="AI131" s="75" t="n">
        <f aca="false">(AG131/$BS131)</f>
        <v>15.9896709298867</v>
      </c>
      <c r="AJ131" s="55"/>
      <c r="AK131" s="75" t="n">
        <f aca="false">IF($BO131,AG131/$BO131*100,0)</f>
        <v>1.02195725485165</v>
      </c>
      <c r="AL131" s="55"/>
      <c r="AM131" s="80" t="n">
        <v>85667</v>
      </c>
      <c r="AN131" s="55"/>
      <c r="AO131" s="75" t="n">
        <f aca="false">(AM131/$BS131)</f>
        <v>2.31638861098342</v>
      </c>
      <c r="AP131" s="55"/>
      <c r="AQ131" s="75" t="n">
        <f aca="false">IF($BO131,AM131/$BO131*100,0)</f>
        <v>0.14804870947191</v>
      </c>
      <c r="AR131" s="55"/>
      <c r="AS131" s="80" t="n">
        <v>6132948</v>
      </c>
      <c r="AT131" s="55"/>
      <c r="AU131" s="75" t="n">
        <f aca="false">(AS131/$BS131)</f>
        <v>165.831544223021</v>
      </c>
      <c r="AV131" s="55"/>
      <c r="AW131" s="75" t="n">
        <f aca="false">IF($BO131,AS131/$BO131*100,0)</f>
        <v>10.5988891481939</v>
      </c>
      <c r="AX131" s="55"/>
      <c r="AY131" s="80" t="n">
        <v>90465</v>
      </c>
      <c r="AZ131" s="55"/>
      <c r="BA131" s="80" t="n">
        <v>124651</v>
      </c>
      <c r="BB131" s="55"/>
      <c r="BC131" s="79" t="n">
        <f aca="false">(AY131+BA131)</f>
        <v>215116</v>
      </c>
      <c r="BD131" s="55"/>
      <c r="BE131" s="75" t="n">
        <f aca="false">(BC131/$BS131)</f>
        <v>5.81661844631317</v>
      </c>
      <c r="BF131" s="55"/>
      <c r="BG131" s="75" t="n">
        <f aca="false">IF($BO131,BC131/$BO131*100,0)</f>
        <v>0.371760960308629</v>
      </c>
      <c r="BH131" s="55"/>
      <c r="BI131" s="80" t="n">
        <v>802767</v>
      </c>
      <c r="BJ131" s="55"/>
      <c r="BK131" s="75" t="n">
        <f aca="false">(BI131/$BS131)</f>
        <v>21.7063786063867</v>
      </c>
      <c r="BL131" s="55"/>
      <c r="BM131" s="75" t="n">
        <f aca="false">IF($BO131,BI131/$BO131*100,0)</f>
        <v>1.3873325592893</v>
      </c>
      <c r="BN131" s="55"/>
      <c r="BO131" s="79" t="n">
        <f aca="false">(U131+AA131+AG131+AM131+AS131+BC131+BI131)</f>
        <v>57864064</v>
      </c>
      <c r="BP131" s="78"/>
      <c r="BQ131" s="55" t="n">
        <v>36</v>
      </c>
      <c r="BR131" s="78"/>
      <c r="BS131" s="59" t="n">
        <v>36983</v>
      </c>
    </row>
    <row r="132" customFormat="false" ht="8.25" hidden="false" customHeight="true" outlineLevel="0" collapsed="false">
      <c r="A132" s="55" t="n">
        <v>37</v>
      </c>
      <c r="B132" s="70"/>
      <c r="C132" s="55" t="s">
        <v>172</v>
      </c>
      <c r="D132" s="78"/>
      <c r="E132" s="79" t="n">
        <v>23675995</v>
      </c>
      <c r="F132" s="76"/>
      <c r="G132" s="79" t="n">
        <v>701876</v>
      </c>
      <c r="H132" s="55"/>
      <c r="I132" s="79" t="n">
        <v>9749427</v>
      </c>
      <c r="J132" s="79"/>
      <c r="K132" s="79" t="n">
        <v>4898</v>
      </c>
      <c r="L132" s="55"/>
      <c r="M132" s="79" t="n">
        <v>383892</v>
      </c>
      <c r="N132" s="55"/>
      <c r="O132" s="79" t="n">
        <v>0</v>
      </c>
      <c r="P132" s="55"/>
      <c r="Q132" s="79" t="n">
        <v>243178</v>
      </c>
      <c r="R132" s="55"/>
      <c r="S132" s="79" t="n">
        <v>209571</v>
      </c>
      <c r="T132" s="55"/>
      <c r="U132" s="79" t="n">
        <f aca="false">SUM(E132:S132)</f>
        <v>34968837</v>
      </c>
      <c r="V132" s="55"/>
      <c r="W132" s="75" t="n">
        <f aca="false">(U132/$BS132)</f>
        <v>1567.26591072069</v>
      </c>
      <c r="X132" s="55"/>
      <c r="Y132" s="75" t="n">
        <f aca="false">IF($BO132,U132/$BO132*100,0)</f>
        <v>75.2876943542621</v>
      </c>
      <c r="Z132" s="55"/>
      <c r="AA132" s="79" t="n">
        <v>6622197</v>
      </c>
      <c r="AB132" s="55"/>
      <c r="AC132" s="75" t="n">
        <f aca="false">(AA132/$BS132)</f>
        <v>296.799793832915</v>
      </c>
      <c r="AD132" s="55"/>
      <c r="AE132" s="75" t="n">
        <f aca="false">IF($BO132,AA132/$BO132*100,0)</f>
        <v>14.257550049197</v>
      </c>
      <c r="AF132" s="55"/>
      <c r="AG132" s="79" t="n">
        <v>1435503</v>
      </c>
      <c r="AH132" s="55"/>
      <c r="AI132" s="75" t="n">
        <f aca="false">(AG132/$BS132)</f>
        <v>64.3377106489781</v>
      </c>
      <c r="AJ132" s="55"/>
      <c r="AK132" s="75" t="n">
        <f aca="false">IF($BO132,AG132/$BO132*100,0)</f>
        <v>3.09062926824322</v>
      </c>
      <c r="AL132" s="55"/>
      <c r="AM132" s="79" t="n">
        <v>114795</v>
      </c>
      <c r="AN132" s="55"/>
      <c r="AO132" s="75" t="n">
        <f aca="false">(AM132/$BS132)</f>
        <v>5.14498924345644</v>
      </c>
      <c r="AP132" s="55"/>
      <c r="AQ132" s="75" t="n">
        <f aca="false">IF($BO132,AM132/$BO132*100,0)</f>
        <v>0.247152940013347</v>
      </c>
      <c r="AR132" s="55"/>
      <c r="AS132" s="79" t="n">
        <v>2527069</v>
      </c>
      <c r="AT132" s="55"/>
      <c r="AU132" s="75" t="n">
        <f aca="false">(AS132/$BS132)</f>
        <v>113.260532448906</v>
      </c>
      <c r="AV132" s="55"/>
      <c r="AW132" s="75" t="n">
        <f aca="false">IF($BO132,AS132/$BO132*100,0)</f>
        <v>5.44076425773413</v>
      </c>
      <c r="AX132" s="55"/>
      <c r="AY132" s="79" t="n">
        <v>289410</v>
      </c>
      <c r="AZ132" s="55"/>
      <c r="BA132" s="79" t="n">
        <v>71062</v>
      </c>
      <c r="BB132" s="55"/>
      <c r="BC132" s="79" t="n">
        <f aca="false">(AY132+BA132)</f>
        <v>360472</v>
      </c>
      <c r="BD132" s="55"/>
      <c r="BE132" s="75" t="n">
        <f aca="false">(BC132/$BS132)</f>
        <v>16.155969881678</v>
      </c>
      <c r="BF132" s="55"/>
      <c r="BG132" s="75" t="n">
        <f aca="false">IF($BO132,BC132/$BO132*100,0)</f>
        <v>0.77609403364686</v>
      </c>
      <c r="BH132" s="55"/>
      <c r="BI132" s="79" t="n">
        <v>418076</v>
      </c>
      <c r="BJ132" s="55"/>
      <c r="BK132" s="75" t="n">
        <f aca="false">(BI132/$BS132)</f>
        <v>18.7377196127644</v>
      </c>
      <c r="BL132" s="55"/>
      <c r="BM132" s="75" t="n">
        <f aca="false">IF($BO132,BI132/$BO132*100,0)</f>
        <v>0.900115096903351</v>
      </c>
      <c r="BN132" s="55"/>
      <c r="BO132" s="79" t="n">
        <f aca="false">(U132+AA132+AG132+AM132+AS132+BC132+BI132)</f>
        <v>46446949</v>
      </c>
      <c r="BP132" s="78"/>
      <c r="BQ132" s="55" t="n">
        <v>37</v>
      </c>
      <c r="BR132" s="78"/>
      <c r="BS132" s="59" t="n">
        <v>22312</v>
      </c>
    </row>
    <row r="133" customFormat="false" ht="8.25" hidden="false" customHeight="true" outlineLevel="0" collapsed="false">
      <c r="A133" s="55" t="n">
        <v>38</v>
      </c>
      <c r="B133" s="70"/>
      <c r="C133" s="55" t="s">
        <v>173</v>
      </c>
      <c r="D133" s="78"/>
      <c r="E133" s="79" t="n">
        <v>8206373</v>
      </c>
      <c r="F133" s="76"/>
      <c r="G133" s="79" t="n">
        <v>240690</v>
      </c>
      <c r="H133" s="55"/>
      <c r="I133" s="79" t="n">
        <v>1358223</v>
      </c>
      <c r="J133" s="79"/>
      <c r="K133" s="79" t="n">
        <v>20615</v>
      </c>
      <c r="L133" s="55"/>
      <c r="M133" s="79" t="n">
        <v>201140</v>
      </c>
      <c r="N133" s="55"/>
      <c r="O133" s="79" t="n">
        <v>27469</v>
      </c>
      <c r="P133" s="55"/>
      <c r="Q133" s="79" t="n">
        <v>83179</v>
      </c>
      <c r="R133" s="55"/>
      <c r="S133" s="79" t="n">
        <v>137141</v>
      </c>
      <c r="T133" s="55"/>
      <c r="U133" s="79" t="n">
        <f aca="false">SUM(E133:S133)</f>
        <v>10274830</v>
      </c>
      <c r="V133" s="55"/>
      <c r="W133" s="75" t="n">
        <f aca="false">(U133/$BS133)</f>
        <v>645.160743438403</v>
      </c>
      <c r="X133" s="55"/>
      <c r="Y133" s="75" t="n">
        <f aca="false">IF($BO133,U133/$BO133*100,0)</f>
        <v>58.823674221259</v>
      </c>
      <c r="Z133" s="55"/>
      <c r="AA133" s="79" t="n">
        <v>1251842</v>
      </c>
      <c r="AB133" s="55"/>
      <c r="AC133" s="75" t="n">
        <f aca="false">(AA133/$BS133)</f>
        <v>78.6036669596886</v>
      </c>
      <c r="AD133" s="55"/>
      <c r="AE133" s="75" t="n">
        <f aca="false">IF($BO133,AA133/$BO133*100,0)</f>
        <v>7.16682864675029</v>
      </c>
      <c r="AF133" s="55"/>
      <c r="AG133" s="79" t="n">
        <v>78610</v>
      </c>
      <c r="AH133" s="55"/>
      <c r="AI133" s="75" t="n">
        <f aca="false">(AG133/$BS133)</f>
        <v>4.93595378626146</v>
      </c>
      <c r="AJ133" s="55"/>
      <c r="AK133" s="75" t="n">
        <f aca="false">IF($BO133,AG133/$BO133*100,0)</f>
        <v>0.450044334605358</v>
      </c>
      <c r="AL133" s="55"/>
      <c r="AM133" s="79" t="n">
        <v>19792</v>
      </c>
      <c r="AN133" s="55"/>
      <c r="AO133" s="75" t="n">
        <f aca="false">(AM133/$BS133)</f>
        <v>1.24274770815019</v>
      </c>
      <c r="AP133" s="55"/>
      <c r="AQ133" s="75" t="n">
        <f aca="false">IF($BO133,AM133/$BO133*100,0)</f>
        <v>0.113309724850646</v>
      </c>
      <c r="AR133" s="55"/>
      <c r="AS133" s="79" t="n">
        <v>5285405</v>
      </c>
      <c r="AT133" s="55"/>
      <c r="AU133" s="75" t="n">
        <f aca="false">(AS133/$BS133)</f>
        <v>331.872723847796</v>
      </c>
      <c r="AV133" s="55"/>
      <c r="AW133" s="75" t="n">
        <f aca="false">IF($BO133,AS133/$BO133*100,0)</f>
        <v>30.2590837850761</v>
      </c>
      <c r="AX133" s="55"/>
      <c r="AY133" s="79" t="n">
        <v>92655</v>
      </c>
      <c r="AZ133" s="55"/>
      <c r="BA133" s="79" t="n">
        <v>42625</v>
      </c>
      <c r="BB133" s="55"/>
      <c r="BC133" s="79" t="n">
        <f aca="false">(AY133+BA133)</f>
        <v>135280</v>
      </c>
      <c r="BD133" s="55"/>
      <c r="BE133" s="75" t="n">
        <f aca="false">(BC133/$BS133)</f>
        <v>8.49428607308803</v>
      </c>
      <c r="BF133" s="55"/>
      <c r="BG133" s="75" t="n">
        <f aca="false">IF($BO133,BC133/$BO133*100,0)</f>
        <v>0.774481587398713</v>
      </c>
      <c r="BH133" s="55"/>
      <c r="BI133" s="79" t="n">
        <v>421409</v>
      </c>
      <c r="BJ133" s="55"/>
      <c r="BK133" s="75" t="n">
        <f aca="false">(BI133/$BS133)</f>
        <v>26.4604420444556</v>
      </c>
      <c r="BL133" s="55"/>
      <c r="BM133" s="75" t="n">
        <f aca="false">IF($BO133,BI133/$BO133*100,0)</f>
        <v>2.41257770005991</v>
      </c>
      <c r="BN133" s="55"/>
      <c r="BO133" s="79" t="n">
        <f aca="false">(U133+AA133+AG133+AM133+AS133+BC133+BI133)</f>
        <v>17467168</v>
      </c>
      <c r="BP133" s="78"/>
      <c r="BQ133" s="55" t="n">
        <v>38</v>
      </c>
      <c r="BR133" s="78"/>
      <c r="BS133" s="59" t="n">
        <v>15926</v>
      </c>
    </row>
    <row r="134" customFormat="false" ht="8.25" hidden="false" customHeight="true" outlineLevel="0" collapsed="false">
      <c r="A134" s="55" t="n">
        <v>39</v>
      </c>
      <c r="B134" s="70"/>
      <c r="C134" s="55" t="s">
        <v>174</v>
      </c>
      <c r="D134" s="78"/>
      <c r="E134" s="79" t="n">
        <v>14560674</v>
      </c>
      <c r="F134" s="76"/>
      <c r="G134" s="79" t="n">
        <v>491559</v>
      </c>
      <c r="H134" s="55"/>
      <c r="I134" s="79" t="n">
        <v>4155337</v>
      </c>
      <c r="J134" s="79"/>
      <c r="K134" s="79" t="n">
        <v>0</v>
      </c>
      <c r="L134" s="55"/>
      <c r="M134" s="79" t="n">
        <v>181860</v>
      </c>
      <c r="N134" s="55"/>
      <c r="O134" s="79" t="n">
        <v>0</v>
      </c>
      <c r="P134" s="55"/>
      <c r="Q134" s="79" t="n">
        <v>229050</v>
      </c>
      <c r="R134" s="55"/>
      <c r="S134" s="79" t="n">
        <v>107170</v>
      </c>
      <c r="T134" s="55"/>
      <c r="U134" s="79" t="n">
        <f aca="false">SUM(E134:S134)</f>
        <v>19725650</v>
      </c>
      <c r="V134" s="55"/>
      <c r="W134" s="75" t="n">
        <f aca="false">(U134/$BS134)</f>
        <v>997.000252716705</v>
      </c>
      <c r="X134" s="55"/>
      <c r="Y134" s="75" t="n">
        <f aca="false">IF($BO134,U134/$BO134*100,0)</f>
        <v>67.0116164928414</v>
      </c>
      <c r="Z134" s="55"/>
      <c r="AA134" s="79" t="n">
        <v>4656707</v>
      </c>
      <c r="AB134" s="55"/>
      <c r="AC134" s="75" t="n">
        <f aca="false">(AA134/$BS134)</f>
        <v>235.365529441496</v>
      </c>
      <c r="AD134" s="55"/>
      <c r="AE134" s="75" t="n">
        <f aca="false">IF($BO134,AA134/$BO134*100,0)</f>
        <v>15.8196796355775</v>
      </c>
      <c r="AF134" s="55"/>
      <c r="AG134" s="79" t="n">
        <v>230840</v>
      </c>
      <c r="AH134" s="55"/>
      <c r="AI134" s="75" t="n">
        <f aca="false">(AG134/$BS134)</f>
        <v>11.6674248167804</v>
      </c>
      <c r="AJ134" s="55"/>
      <c r="AK134" s="75" t="n">
        <f aca="false">IF($BO134,AG134/$BO134*100,0)</f>
        <v>0.784205415345375</v>
      </c>
      <c r="AL134" s="55"/>
      <c r="AM134" s="79" t="n">
        <v>169249</v>
      </c>
      <c r="AN134" s="55"/>
      <c r="AO134" s="75" t="n">
        <f aca="false">(AM134/$BS134)</f>
        <v>8.55440990649482</v>
      </c>
      <c r="AP134" s="55"/>
      <c r="AQ134" s="75" t="n">
        <f aca="false">IF($BO134,AM134/$BO134*100,0)</f>
        <v>0.574969599470583</v>
      </c>
      <c r="AR134" s="55"/>
      <c r="AS134" s="79" t="n">
        <v>3826193</v>
      </c>
      <c r="AT134" s="55"/>
      <c r="AU134" s="75" t="n">
        <f aca="false">(AS134/$BS134)</f>
        <v>193.388577204953</v>
      </c>
      <c r="AV134" s="55"/>
      <c r="AW134" s="75" t="n">
        <f aca="false">IF($BO134,AS134/$BO134*100,0)</f>
        <v>12.9982727029829</v>
      </c>
      <c r="AX134" s="55"/>
      <c r="AY134" s="79" t="n">
        <v>15331</v>
      </c>
      <c r="AZ134" s="55"/>
      <c r="BA134" s="79" t="n">
        <v>100381</v>
      </c>
      <c r="BB134" s="55"/>
      <c r="BC134" s="79" t="n">
        <f aca="false">(AY134+BA134)</f>
        <v>115712</v>
      </c>
      <c r="BD134" s="55"/>
      <c r="BE134" s="75" t="n">
        <f aca="false">(BC134/$BS134)</f>
        <v>5.84847106393733</v>
      </c>
      <c r="BF134" s="55"/>
      <c r="BG134" s="75" t="n">
        <f aca="false">IF($BO134,BC134/$BO134*100,0)</f>
        <v>0.393094684718611</v>
      </c>
      <c r="BH134" s="55"/>
      <c r="BI134" s="79" t="n">
        <v>711814</v>
      </c>
      <c r="BJ134" s="55"/>
      <c r="BK134" s="75" t="n">
        <f aca="false">(BI134/$BS134)</f>
        <v>35.977457669952</v>
      </c>
      <c r="BL134" s="55"/>
      <c r="BM134" s="75" t="n">
        <f aca="false">IF($BO134,BI134/$BO134*100,0)</f>
        <v>2.41816146906365</v>
      </c>
      <c r="BN134" s="55"/>
      <c r="BO134" s="79" t="n">
        <f aca="false">(U134+AA134+AG134+AM134+AS134+BC134+BI134)</f>
        <v>29436165</v>
      </c>
      <c r="BP134" s="78"/>
      <c r="BQ134" s="55" t="n">
        <v>39</v>
      </c>
      <c r="BR134" s="78"/>
      <c r="BS134" s="59" t="n">
        <v>19785</v>
      </c>
    </row>
    <row r="135" customFormat="false" ht="8.25" hidden="false" customHeight="true" outlineLevel="0" collapsed="false">
      <c r="A135" s="55" t="n">
        <v>40</v>
      </c>
      <c r="B135" s="70"/>
      <c r="C135" s="55" t="s">
        <v>175</v>
      </c>
      <c r="D135" s="78"/>
      <c r="E135" s="79" t="n">
        <v>4128908</v>
      </c>
      <c r="F135" s="76"/>
      <c r="G135" s="79" t="n">
        <v>434658</v>
      </c>
      <c r="H135" s="55"/>
      <c r="I135" s="79" t="n">
        <v>1934456</v>
      </c>
      <c r="J135" s="79"/>
      <c r="K135" s="79" t="n">
        <v>34172</v>
      </c>
      <c r="L135" s="55"/>
      <c r="M135" s="79" t="n">
        <v>986778</v>
      </c>
      <c r="N135" s="55"/>
      <c r="O135" s="79" t="n">
        <v>0</v>
      </c>
      <c r="P135" s="55"/>
      <c r="Q135" s="79" t="n">
        <v>165774</v>
      </c>
      <c r="R135" s="55"/>
      <c r="S135" s="79" t="n">
        <v>56576</v>
      </c>
      <c r="T135" s="55"/>
      <c r="U135" s="79" t="n">
        <f aca="false">SUM(E135:S135)</f>
        <v>7741322</v>
      </c>
      <c r="V135" s="55"/>
      <c r="W135" s="75" t="n">
        <f aca="false">(U135/$BS135)</f>
        <v>665.920172043011</v>
      </c>
      <c r="X135" s="55"/>
      <c r="Y135" s="75" t="n">
        <f aca="false">IF($BO135,U135/$BO135*100,0)</f>
        <v>44.3711611027434</v>
      </c>
      <c r="Z135" s="55"/>
      <c r="AA135" s="79" t="n">
        <v>4834302</v>
      </c>
      <c r="AB135" s="55"/>
      <c r="AC135" s="75" t="n">
        <f aca="false">(AA135/$BS135)</f>
        <v>415.853935483871</v>
      </c>
      <c r="AD135" s="55"/>
      <c r="AE135" s="75" t="n">
        <f aca="false">IF($BO135,AA135/$BO135*100,0)</f>
        <v>27.7089097781122</v>
      </c>
      <c r="AF135" s="55"/>
      <c r="AG135" s="80" t="n">
        <v>96288</v>
      </c>
      <c r="AH135" s="55"/>
      <c r="AI135" s="75" t="n">
        <f aca="false">(AG135/$BS135)</f>
        <v>8.28283870967742</v>
      </c>
      <c r="AJ135" s="55"/>
      <c r="AK135" s="75" t="n">
        <f aca="false">IF($BO135,AG135/$BO135*100,0)</f>
        <v>0.551896738084394</v>
      </c>
      <c r="AL135" s="55"/>
      <c r="AM135" s="80" t="n">
        <v>1582348</v>
      </c>
      <c r="AN135" s="55"/>
      <c r="AO135" s="75" t="n">
        <f aca="false">(AM135/$BS135)</f>
        <v>136.115956989247</v>
      </c>
      <c r="AP135" s="55"/>
      <c r="AQ135" s="75" t="n">
        <f aca="false">IF($BO135,AM135/$BO135*100,0)</f>
        <v>9.06959018480356</v>
      </c>
      <c r="AR135" s="55"/>
      <c r="AS135" s="80" t="n">
        <v>2046479</v>
      </c>
      <c r="AT135" s="55"/>
      <c r="AU135" s="75" t="n">
        <f aca="false">(AS135/$BS135)</f>
        <v>176.041204301075</v>
      </c>
      <c r="AV135" s="55"/>
      <c r="AW135" s="75" t="n">
        <f aca="false">IF($BO135,AS135/$BO135*100,0)</f>
        <v>11.7298633750645</v>
      </c>
      <c r="AX135" s="55"/>
      <c r="AY135" s="80" t="n">
        <v>37327</v>
      </c>
      <c r="AZ135" s="55"/>
      <c r="BA135" s="80" t="n">
        <v>624843</v>
      </c>
      <c r="BB135" s="55"/>
      <c r="BC135" s="79" t="n">
        <f aca="false">(AY135+BA135)</f>
        <v>662170</v>
      </c>
      <c r="BD135" s="55"/>
      <c r="BE135" s="75" t="n">
        <f aca="false">(BC135/$BS135)</f>
        <v>56.9608602150538</v>
      </c>
      <c r="BF135" s="55"/>
      <c r="BG135" s="75" t="n">
        <f aca="false">IF($BO135,BC135/$BO135*100,0)</f>
        <v>3.79537910287204</v>
      </c>
      <c r="BH135" s="55"/>
      <c r="BI135" s="80" t="n">
        <v>483833</v>
      </c>
      <c r="BJ135" s="55"/>
      <c r="BK135" s="75" t="n">
        <f aca="false">(BI135/$BS135)</f>
        <v>41.6200430107527</v>
      </c>
      <c r="BL135" s="55"/>
      <c r="BM135" s="75" t="n">
        <f aca="false">IF($BO135,BI135/$BO135*100,0)</f>
        <v>2.7731997183199</v>
      </c>
      <c r="BN135" s="55"/>
      <c r="BO135" s="79" t="n">
        <f aca="false">(U135+AA135+AG135+AM135+AS135+BC135+BI135)</f>
        <v>17446742</v>
      </c>
      <c r="BP135" s="78"/>
      <c r="BQ135" s="55" t="n">
        <v>40</v>
      </c>
      <c r="BR135" s="78"/>
      <c r="BS135" s="59" t="n">
        <v>11625</v>
      </c>
    </row>
    <row r="136" customFormat="false" ht="8.25" hidden="false" customHeight="true" outlineLevel="0" collapsed="false">
      <c r="A136" s="81"/>
      <c r="B136" s="70"/>
      <c r="C136" s="55"/>
      <c r="D136" s="78"/>
      <c r="E136" s="76"/>
      <c r="F136" s="55"/>
      <c r="G136" s="76"/>
      <c r="H136" s="55"/>
      <c r="I136" s="76"/>
      <c r="J136" s="76"/>
      <c r="K136" s="76"/>
      <c r="L136" s="55"/>
      <c r="M136" s="76"/>
      <c r="N136" s="55"/>
      <c r="O136" s="76"/>
      <c r="P136" s="55"/>
      <c r="Q136" s="76"/>
      <c r="R136" s="55"/>
      <c r="S136" s="76"/>
      <c r="T136" s="55"/>
      <c r="U136" s="76"/>
      <c r="V136" s="55"/>
      <c r="W136" s="82"/>
      <c r="X136" s="55"/>
      <c r="Y136" s="82"/>
      <c r="Z136" s="55"/>
      <c r="AA136" s="76"/>
      <c r="AB136" s="55"/>
      <c r="AC136" s="82"/>
      <c r="AD136" s="55"/>
      <c r="AE136" s="82"/>
      <c r="AF136" s="55"/>
      <c r="AG136" s="76"/>
      <c r="AH136" s="55"/>
      <c r="AI136" s="82"/>
      <c r="AJ136" s="55"/>
      <c r="AK136" s="82"/>
      <c r="AL136" s="55"/>
      <c r="AM136" s="76"/>
      <c r="AN136" s="55"/>
      <c r="AO136" s="82"/>
      <c r="AP136" s="55"/>
      <c r="AQ136" s="82"/>
      <c r="AR136" s="55"/>
      <c r="AS136" s="76"/>
      <c r="AT136" s="55"/>
      <c r="AU136" s="82"/>
      <c r="AV136" s="55"/>
      <c r="AW136" s="82"/>
      <c r="AX136" s="55"/>
      <c r="AY136" s="76"/>
      <c r="AZ136" s="55"/>
      <c r="BA136" s="76"/>
      <c r="BB136" s="55"/>
      <c r="BC136" s="76"/>
      <c r="BD136" s="55"/>
      <c r="BE136" s="82"/>
      <c r="BF136" s="55"/>
      <c r="BG136" s="82"/>
      <c r="BH136" s="55"/>
      <c r="BI136" s="76"/>
      <c r="BJ136" s="55"/>
      <c r="BK136" s="82"/>
      <c r="BL136" s="55"/>
      <c r="BM136" s="82"/>
      <c r="BN136" s="55"/>
      <c r="BO136" s="76"/>
      <c r="BP136" s="78"/>
      <c r="BQ136" s="83"/>
      <c r="BR136" s="78"/>
      <c r="BS136" s="54"/>
    </row>
    <row r="137" customFormat="false" ht="8.25" hidden="false" customHeight="true" outlineLevel="0" collapsed="false">
      <c r="A137" s="55" t="n">
        <v>41</v>
      </c>
      <c r="B137" s="70"/>
      <c r="C137" s="55" t="s">
        <v>176</v>
      </c>
      <c r="D137" s="78"/>
      <c r="E137" s="79" t="n">
        <v>12610635</v>
      </c>
      <c r="F137" s="76"/>
      <c r="G137" s="79" t="n">
        <v>5408221</v>
      </c>
      <c r="H137" s="55"/>
      <c r="I137" s="79" t="n">
        <v>6529117</v>
      </c>
      <c r="J137" s="79"/>
      <c r="K137" s="79" t="n">
        <v>73448</v>
      </c>
      <c r="L137" s="55"/>
      <c r="M137" s="79" t="n">
        <v>1367162</v>
      </c>
      <c r="N137" s="55"/>
      <c r="O137" s="79" t="n">
        <v>0</v>
      </c>
      <c r="P137" s="55"/>
      <c r="Q137" s="79" t="n">
        <v>542309</v>
      </c>
      <c r="R137" s="55"/>
      <c r="S137" s="79" t="n">
        <v>287135</v>
      </c>
      <c r="T137" s="55"/>
      <c r="U137" s="79" t="n">
        <f aca="false">SUM(E137:S137)</f>
        <v>26818027</v>
      </c>
      <c r="V137" s="55"/>
      <c r="W137" s="75" t="n">
        <f aca="false">(U137/$BS137)</f>
        <v>753.654086106115</v>
      </c>
      <c r="X137" s="55"/>
      <c r="Y137" s="75" t="n">
        <f aca="false">IF($BO137,U137/$BO137*100,0)</f>
        <v>63.3664382353526</v>
      </c>
      <c r="Z137" s="55"/>
      <c r="AA137" s="79" t="n">
        <v>6680061</v>
      </c>
      <c r="AB137" s="55"/>
      <c r="AC137" s="75" t="n">
        <f aca="false">(AA137/$BS137)</f>
        <v>187.726534397482</v>
      </c>
      <c r="AD137" s="55"/>
      <c r="AE137" s="75" t="n">
        <f aca="false">IF($BO137,AA137/$BO137*100,0)</f>
        <v>15.7838484078224</v>
      </c>
      <c r="AF137" s="55"/>
      <c r="AG137" s="80" t="n">
        <v>173170</v>
      </c>
      <c r="AH137" s="55"/>
      <c r="AI137" s="75" t="n">
        <f aca="false">(AG137/$BS137)</f>
        <v>4.86651303956835</v>
      </c>
      <c r="AJ137" s="55"/>
      <c r="AK137" s="75" t="n">
        <f aca="false">IF($BO137,AG137/$BO137*100,0)</f>
        <v>0.40917126786456</v>
      </c>
      <c r="AL137" s="55"/>
      <c r="AM137" s="80" t="n">
        <v>111148</v>
      </c>
      <c r="AN137" s="55"/>
      <c r="AO137" s="75" t="n">
        <f aca="false">(AM137/$BS137)</f>
        <v>3.12353866906475</v>
      </c>
      <c r="AP137" s="55"/>
      <c r="AQ137" s="75" t="n">
        <f aca="false">IF($BO137,AM137/$BO137*100,0)</f>
        <v>0.262623826763355</v>
      </c>
      <c r="AR137" s="55"/>
      <c r="AS137" s="80" t="n">
        <v>6791391</v>
      </c>
      <c r="AT137" s="55"/>
      <c r="AU137" s="75" t="n">
        <f aca="false">(AS137/$BS137)</f>
        <v>190.85518772482</v>
      </c>
      <c r="AV137" s="55"/>
      <c r="AW137" s="75" t="n">
        <f aca="false">IF($BO137,AS137/$BO137*100,0)</f>
        <v>16.0469022696423</v>
      </c>
      <c r="AX137" s="55"/>
      <c r="AY137" s="80" t="n">
        <v>48988</v>
      </c>
      <c r="AZ137" s="55"/>
      <c r="BA137" s="80" t="n">
        <v>282058</v>
      </c>
      <c r="BB137" s="55"/>
      <c r="BC137" s="79" t="n">
        <f aca="false">(AY137+BA137)</f>
        <v>331046</v>
      </c>
      <c r="BD137" s="55"/>
      <c r="BE137" s="75" t="n">
        <f aca="false">(BC137/$BS137)</f>
        <v>9.30322616906475</v>
      </c>
      <c r="BF137" s="55"/>
      <c r="BG137" s="75" t="n">
        <f aca="false">IF($BO137,BC137/$BO137*100,0)</f>
        <v>0.782205413994867</v>
      </c>
      <c r="BH137" s="55"/>
      <c r="BI137" s="80" t="n">
        <v>1417288</v>
      </c>
      <c r="BJ137" s="55"/>
      <c r="BK137" s="75" t="n">
        <f aca="false">(BI137/$BS137)</f>
        <v>39.8293615107914</v>
      </c>
      <c r="BL137" s="55"/>
      <c r="BM137" s="75" t="n">
        <f aca="false">IF($BO137,BI137/$BO137*100,0)</f>
        <v>3.34881057855995</v>
      </c>
      <c r="BN137" s="55"/>
      <c r="BO137" s="79" t="n">
        <f aca="false">(U137+AA137+AG137+AM137+AS137+BC137+BI137)</f>
        <v>42322131</v>
      </c>
      <c r="BP137" s="78"/>
      <c r="BQ137" s="55" t="n">
        <v>41</v>
      </c>
      <c r="BR137" s="78"/>
      <c r="BS137" s="59" t="n">
        <v>35584</v>
      </c>
    </row>
    <row r="138" customFormat="false" ht="8.25" hidden="false" customHeight="true" outlineLevel="0" collapsed="false">
      <c r="A138" s="55" t="n">
        <v>42</v>
      </c>
      <c r="B138" s="70"/>
      <c r="C138" s="55" t="s">
        <v>177</v>
      </c>
      <c r="D138" s="78"/>
      <c r="E138" s="79" t="n">
        <v>103255531</v>
      </c>
      <c r="F138" s="76"/>
      <c r="G138" s="79" t="n">
        <v>4960952</v>
      </c>
      <c r="H138" s="55"/>
      <c r="I138" s="79" t="n">
        <v>32185026</v>
      </c>
      <c r="J138" s="79"/>
      <c r="K138" s="79" t="n">
        <v>28763</v>
      </c>
      <c r="L138" s="55"/>
      <c r="M138" s="79" t="n">
        <v>1751925</v>
      </c>
      <c r="N138" s="55"/>
      <c r="O138" s="79" t="n">
        <v>1363232</v>
      </c>
      <c r="P138" s="55"/>
      <c r="Q138" s="79" t="n">
        <v>676138</v>
      </c>
      <c r="R138" s="55"/>
      <c r="S138" s="79" t="n">
        <v>376835</v>
      </c>
      <c r="T138" s="55"/>
      <c r="U138" s="79" t="n">
        <f aca="false">SUM(E138:S138)</f>
        <v>144598402</v>
      </c>
      <c r="V138" s="55"/>
      <c r="W138" s="75" t="n">
        <f aca="false">(U138/$BS138)</f>
        <v>1374.37888033457</v>
      </c>
      <c r="X138" s="55"/>
      <c r="Y138" s="75" t="n">
        <f aca="false">IF($BO138,U138/$BO138*100,0)</f>
        <v>75.0147452812454</v>
      </c>
      <c r="Z138" s="55"/>
      <c r="AA138" s="79" t="n">
        <v>28081976</v>
      </c>
      <c r="AB138" s="55"/>
      <c r="AC138" s="75" t="n">
        <f aca="false">(AA138/$BS138)</f>
        <v>266.913563349491</v>
      </c>
      <c r="AD138" s="55"/>
      <c r="AE138" s="75" t="n">
        <f aca="false">IF($BO138,AA138/$BO138*100,0)</f>
        <v>14.5683648470337</v>
      </c>
      <c r="AF138" s="55"/>
      <c r="AG138" s="79" t="n">
        <v>2361276</v>
      </c>
      <c r="AH138" s="55"/>
      <c r="AI138" s="75" t="n">
        <f aca="false">(AG138/$BS138)</f>
        <v>22.4434559452524</v>
      </c>
      <c r="AJ138" s="55"/>
      <c r="AK138" s="75" t="n">
        <f aca="false">IF($BO138,AG138/$BO138*100,0)</f>
        <v>1.22498253942473</v>
      </c>
      <c r="AL138" s="55"/>
      <c r="AM138" s="79" t="n">
        <v>1033165</v>
      </c>
      <c r="AN138" s="55"/>
      <c r="AO138" s="75" t="n">
        <f aca="false">(AM138/$BS138)</f>
        <v>9.82002661343979</v>
      </c>
      <c r="AP138" s="55"/>
      <c r="AQ138" s="75" t="n">
        <f aca="false">IF($BO138,AM138/$BO138*100,0)</f>
        <v>0.5359852407532</v>
      </c>
      <c r="AR138" s="55"/>
      <c r="AS138" s="79" t="n">
        <v>13988769</v>
      </c>
      <c r="AT138" s="55"/>
      <c r="AU138" s="75" t="n">
        <f aca="false">(AS138/$BS138)</f>
        <v>132.960450527516</v>
      </c>
      <c r="AV138" s="55"/>
      <c r="AW138" s="75" t="n">
        <f aca="false">IF($BO138,AS138/$BO138*100,0)</f>
        <v>7.25709225564735</v>
      </c>
      <c r="AX138" s="55"/>
      <c r="AY138" s="79" t="n">
        <v>132419</v>
      </c>
      <c r="AZ138" s="55"/>
      <c r="BA138" s="79" t="n">
        <v>482558</v>
      </c>
      <c r="BB138" s="55"/>
      <c r="BC138" s="79" t="n">
        <f aca="false">(AY138+BA138)</f>
        <v>614977</v>
      </c>
      <c r="BD138" s="55"/>
      <c r="BE138" s="75" t="n">
        <f aca="false">(BC138/$BS138)</f>
        <v>5.84523334283813</v>
      </c>
      <c r="BF138" s="55"/>
      <c r="BG138" s="75" t="n">
        <f aca="false">IF($BO138,BC138/$BO138*100,0)</f>
        <v>0.319037709758538</v>
      </c>
      <c r="BH138" s="55"/>
      <c r="BI138" s="79" t="n">
        <v>2081407</v>
      </c>
      <c r="BJ138" s="55"/>
      <c r="BK138" s="75" t="n">
        <f aca="false">(BI138/$BS138)</f>
        <v>19.7833570953331</v>
      </c>
      <c r="BL138" s="55"/>
      <c r="BM138" s="75" t="n">
        <f aca="false">IF($BO138,BI138/$BO138*100,0)</f>
        <v>1.07979212613706</v>
      </c>
      <c r="BN138" s="55"/>
      <c r="BO138" s="79" t="n">
        <f aca="false">(U138+AA138+AG138+AM138+AS138+BC138+BI138)</f>
        <v>192759972</v>
      </c>
      <c r="BP138" s="78"/>
      <c r="BQ138" s="55" t="n">
        <v>42</v>
      </c>
      <c r="BR138" s="78"/>
      <c r="BS138" s="59" t="n">
        <v>105210</v>
      </c>
    </row>
    <row r="139" customFormat="false" ht="8.25" hidden="false" customHeight="true" outlineLevel="0" collapsed="false">
      <c r="A139" s="55" t="n">
        <v>43</v>
      </c>
      <c r="B139" s="70"/>
      <c r="C139" s="55" t="s">
        <v>178</v>
      </c>
      <c r="D139" s="78"/>
      <c r="E139" s="79" t="n">
        <v>306161042</v>
      </c>
      <c r="F139" s="76"/>
      <c r="G139" s="79" t="n">
        <v>8972498</v>
      </c>
      <c r="H139" s="55"/>
      <c r="I139" s="79" t="n">
        <v>83989498</v>
      </c>
      <c r="J139" s="79"/>
      <c r="K139" s="79" t="n">
        <v>673076</v>
      </c>
      <c r="L139" s="55"/>
      <c r="M139" s="79" t="n">
        <v>861904</v>
      </c>
      <c r="N139" s="55"/>
      <c r="O139" s="79" t="n">
        <v>0</v>
      </c>
      <c r="P139" s="55"/>
      <c r="Q139" s="79" t="n">
        <v>1368367</v>
      </c>
      <c r="R139" s="55"/>
      <c r="S139" s="79" t="n">
        <v>1</v>
      </c>
      <c r="T139" s="55"/>
      <c r="U139" s="79" t="n">
        <f aca="false">SUM(E139:S139)</f>
        <v>402026386</v>
      </c>
      <c r="V139" s="55"/>
      <c r="W139" s="75" t="n">
        <f aca="false">(U139/$BS139)</f>
        <v>1251.5102308916</v>
      </c>
      <c r="X139" s="55"/>
      <c r="Y139" s="75" t="n">
        <f aca="false">IF($BO139,U139/$BO139*100,0)</f>
        <v>62.5555235832748</v>
      </c>
      <c r="Z139" s="55"/>
      <c r="AA139" s="79" t="n">
        <v>175572403</v>
      </c>
      <c r="AB139" s="55"/>
      <c r="AC139" s="75" t="n">
        <f aca="false">(AA139/$BS139)</f>
        <v>546.55780383709</v>
      </c>
      <c r="AD139" s="55"/>
      <c r="AE139" s="75" t="n">
        <f aca="false">IF($BO139,AA139/$BO139*100,0)</f>
        <v>27.3191610772501</v>
      </c>
      <c r="AF139" s="55"/>
      <c r="AG139" s="79" t="n">
        <v>5770212</v>
      </c>
      <c r="AH139" s="55"/>
      <c r="AI139" s="75" t="n">
        <f aca="false">(AG139/$BS139)</f>
        <v>17.9626999716717</v>
      </c>
      <c r="AJ139" s="55"/>
      <c r="AK139" s="75" t="n">
        <f aca="false">IF($BO139,AG139/$BO139*100,0)</f>
        <v>0.897848114990381</v>
      </c>
      <c r="AL139" s="55"/>
      <c r="AM139" s="79" t="n">
        <v>2110351</v>
      </c>
      <c r="AN139" s="55"/>
      <c r="AO139" s="75" t="n">
        <f aca="false">(AM139/$BS139)</f>
        <v>6.56953364069071</v>
      </c>
      <c r="AP139" s="55"/>
      <c r="AQ139" s="75" t="n">
        <f aca="false">IF($BO139,AM139/$BO139*100,0)</f>
        <v>0.328371759532937</v>
      </c>
      <c r="AR139" s="55"/>
      <c r="AS139" s="79" t="n">
        <v>39566877</v>
      </c>
      <c r="AT139" s="55"/>
      <c r="AU139" s="75" t="n">
        <f aca="false">(AS139/$BS139)</f>
        <v>123.171893921235</v>
      </c>
      <c r="AV139" s="55"/>
      <c r="AW139" s="75" t="n">
        <f aca="false">IF($BO139,AS139/$BO139*100,0)</f>
        <v>6.15662750874773</v>
      </c>
      <c r="AX139" s="55"/>
      <c r="AY139" s="79" t="n">
        <v>1627719</v>
      </c>
      <c r="AZ139" s="55"/>
      <c r="BA139" s="79" t="n">
        <v>1359921</v>
      </c>
      <c r="BB139" s="55"/>
      <c r="BC139" s="79" t="n">
        <f aca="false">(AY139+BA139)</f>
        <v>2987640</v>
      </c>
      <c r="BD139" s="55"/>
      <c r="BE139" s="75" t="n">
        <f aca="false">(BC139/$BS139)</f>
        <v>9.30053886120044</v>
      </c>
      <c r="BF139" s="55"/>
      <c r="BG139" s="75" t="n">
        <f aca="false">IF($BO139,BC139/$BO139*100,0)</f>
        <v>0.46487840347458</v>
      </c>
      <c r="BH139" s="55"/>
      <c r="BI139" s="79" t="n">
        <v>14637414</v>
      </c>
      <c r="BJ139" s="55"/>
      <c r="BK139" s="75" t="n">
        <f aca="false">(BI139/$BS139)</f>
        <v>45.566345923364</v>
      </c>
      <c r="BL139" s="55"/>
      <c r="BM139" s="75" t="n">
        <f aca="false">IF($BO139,BI139/$BO139*100,0)</f>
        <v>2.2775895527294</v>
      </c>
      <c r="BN139" s="55"/>
      <c r="BO139" s="79" t="n">
        <f aca="false">(U139+AA139+AG139+AM139+AS139+BC139+BI139)</f>
        <v>642671283</v>
      </c>
      <c r="BP139" s="78"/>
      <c r="BQ139" s="55" t="n">
        <v>43</v>
      </c>
      <c r="BR139" s="78"/>
      <c r="BS139" s="59" t="n">
        <v>321233</v>
      </c>
    </row>
    <row r="140" customFormat="false" ht="8.25" hidden="false" customHeight="true" outlineLevel="0" collapsed="false">
      <c r="A140" s="55" t="n">
        <v>44</v>
      </c>
      <c r="B140" s="70"/>
      <c r="C140" s="55" t="s">
        <v>179</v>
      </c>
      <c r="D140" s="78"/>
      <c r="E140" s="79" t="n">
        <v>14316883</v>
      </c>
      <c r="F140" s="76"/>
      <c r="G140" s="79" t="n">
        <v>856303</v>
      </c>
      <c r="H140" s="55"/>
      <c r="I140" s="79" t="n">
        <v>4011639</v>
      </c>
      <c r="J140" s="79"/>
      <c r="K140" s="79" t="n">
        <v>116662</v>
      </c>
      <c r="L140" s="55"/>
      <c r="M140" s="79" t="n">
        <v>4608734</v>
      </c>
      <c r="N140" s="55"/>
      <c r="O140" s="79" t="n">
        <v>0</v>
      </c>
      <c r="P140" s="55"/>
      <c r="Q140" s="79" t="n">
        <v>259655</v>
      </c>
      <c r="R140" s="55"/>
      <c r="S140" s="79" t="n">
        <v>174674</v>
      </c>
      <c r="T140" s="55"/>
      <c r="U140" s="79" t="n">
        <f aca="false">SUM(E140:S140)</f>
        <v>24344550</v>
      </c>
      <c r="V140" s="55"/>
      <c r="W140" s="75" t="n">
        <f aca="false">(U140/$BS140)</f>
        <v>465.016618276284</v>
      </c>
      <c r="X140" s="55"/>
      <c r="Y140" s="75" t="n">
        <f aca="false">IF($BO140,U140/$BO140*100,0)</f>
        <v>52.1922265911286</v>
      </c>
      <c r="Z140" s="55"/>
      <c r="AA140" s="79" t="n">
        <v>12323201</v>
      </c>
      <c r="AB140" s="55"/>
      <c r="AC140" s="75" t="n">
        <f aca="false">(AA140/$BS140)</f>
        <v>235.391217145477</v>
      </c>
      <c r="AD140" s="55"/>
      <c r="AE140" s="75" t="n">
        <f aca="false">IF($BO140,AA140/$BO140*100,0)</f>
        <v>26.419683211233</v>
      </c>
      <c r="AF140" s="55"/>
      <c r="AG140" s="79" t="n">
        <v>63792</v>
      </c>
      <c r="AH140" s="55"/>
      <c r="AI140" s="75" t="n">
        <f aca="false">(AG140/$BS140)</f>
        <v>1.21852078239609</v>
      </c>
      <c r="AJ140" s="55"/>
      <c r="AK140" s="75" t="n">
        <f aca="false">IF($BO140,AG140/$BO140*100,0)</f>
        <v>0.136763526896216</v>
      </c>
      <c r="AL140" s="55"/>
      <c r="AM140" s="79" t="n">
        <v>214626</v>
      </c>
      <c r="AN140" s="55"/>
      <c r="AO140" s="75" t="n">
        <f aca="false">(AM140/$BS140)</f>
        <v>4.09967145476773</v>
      </c>
      <c r="AP140" s="55"/>
      <c r="AQ140" s="75" t="n">
        <f aca="false">IF($BO140,AM140/$BO140*100,0)</f>
        <v>0.460136203969577</v>
      </c>
      <c r="AR140" s="55"/>
      <c r="AS140" s="79" t="n">
        <v>6817700</v>
      </c>
      <c r="AT140" s="55"/>
      <c r="AU140" s="75" t="n">
        <f aca="false">(AS140/$BS140)</f>
        <v>130.228071515892</v>
      </c>
      <c r="AV140" s="55"/>
      <c r="AW140" s="75" t="n">
        <f aca="false">IF($BO140,AS140/$BO140*100,0)</f>
        <v>14.6164518641888</v>
      </c>
      <c r="AX140" s="55"/>
      <c r="AY140" s="79" t="n">
        <v>453304</v>
      </c>
      <c r="AZ140" s="55"/>
      <c r="BA140" s="79" t="n">
        <v>323120</v>
      </c>
      <c r="BB140" s="55"/>
      <c r="BC140" s="79" t="n">
        <f aca="false">(AY140+BA140)</f>
        <v>776424</v>
      </c>
      <c r="BD140" s="55"/>
      <c r="BE140" s="75" t="n">
        <f aca="false">(BC140/$BS140)</f>
        <v>14.830837408313</v>
      </c>
      <c r="BF140" s="55"/>
      <c r="BG140" s="75" t="n">
        <f aca="false">IF($BO140,BC140/$BO140*100,0)</f>
        <v>1.66457368646331</v>
      </c>
      <c r="BH140" s="55"/>
      <c r="BI140" s="79" t="n">
        <v>2103722</v>
      </c>
      <c r="BJ140" s="55"/>
      <c r="BK140" s="75" t="n">
        <f aca="false">(BI140/$BS140)</f>
        <v>40.1841763447433</v>
      </c>
      <c r="BL140" s="55"/>
      <c r="BM140" s="75" t="n">
        <f aca="false">IF($BO140,BI140/$BO140*100,0)</f>
        <v>4.51016491612054</v>
      </c>
      <c r="BN140" s="55"/>
      <c r="BO140" s="79" t="n">
        <f aca="false">(U140+AA140+AG140+AM140+AS140+BC140+BI140)</f>
        <v>46644015</v>
      </c>
      <c r="BP140" s="78"/>
      <c r="BQ140" s="55" t="n">
        <v>44</v>
      </c>
      <c r="BR140" s="78"/>
      <c r="BS140" s="59" t="n">
        <v>52352</v>
      </c>
    </row>
    <row r="141" customFormat="false" ht="8.25" hidden="false" customHeight="true" outlineLevel="0" collapsed="false">
      <c r="A141" s="55" t="n">
        <v>45</v>
      </c>
      <c r="B141" s="70"/>
      <c r="C141" s="55" t="s">
        <v>180</v>
      </c>
      <c r="D141" s="78"/>
      <c r="E141" s="79" t="n">
        <v>2907613</v>
      </c>
      <c r="F141" s="76"/>
      <c r="G141" s="79" t="n">
        <v>91070</v>
      </c>
      <c r="H141" s="55"/>
      <c r="I141" s="79" t="n">
        <v>386784</v>
      </c>
      <c r="J141" s="79"/>
      <c r="K141" s="79" t="n">
        <v>2149</v>
      </c>
      <c r="L141" s="55"/>
      <c r="M141" s="79" t="n">
        <v>1261</v>
      </c>
      <c r="N141" s="55"/>
      <c r="O141" s="79" t="n">
        <v>4429</v>
      </c>
      <c r="P141" s="55"/>
      <c r="Q141" s="79" t="n">
        <v>18483</v>
      </c>
      <c r="R141" s="55"/>
      <c r="S141" s="79" t="n">
        <v>12616</v>
      </c>
      <c r="T141" s="55"/>
      <c r="U141" s="79" t="n">
        <f aca="false">SUM(E141:S141)</f>
        <v>3424405</v>
      </c>
      <c r="V141" s="55"/>
      <c r="W141" s="75" t="n">
        <f aca="false">(U141/$BS141)</f>
        <v>1488.87173913044</v>
      </c>
      <c r="X141" s="55"/>
      <c r="Y141" s="75" t="n">
        <f aca="false">IF($BO141,U141/$BO141*100,0)</f>
        <v>74.0165916753719</v>
      </c>
      <c r="Z141" s="55"/>
      <c r="AA141" s="79" t="n">
        <v>300385</v>
      </c>
      <c r="AB141" s="55"/>
      <c r="AC141" s="75" t="n">
        <f aca="false">(AA141/$BS141)</f>
        <v>130.602173913044</v>
      </c>
      <c r="AD141" s="55"/>
      <c r="AE141" s="75" t="n">
        <f aca="false">IF($BO141,AA141/$BO141*100,0)</f>
        <v>6.49265314424158</v>
      </c>
      <c r="AF141" s="55"/>
      <c r="AG141" s="79" t="n">
        <v>11111</v>
      </c>
      <c r="AH141" s="55"/>
      <c r="AI141" s="75" t="n">
        <f aca="false">(AG141/$BS141)</f>
        <v>4.83086956521739</v>
      </c>
      <c r="AJ141" s="55"/>
      <c r="AK141" s="75" t="n">
        <f aca="false">IF($BO141,AG141/$BO141*100,0)</f>
        <v>0.240158027483623</v>
      </c>
      <c r="AL141" s="55"/>
      <c r="AM141" s="79" t="n">
        <v>3130</v>
      </c>
      <c r="AN141" s="55"/>
      <c r="AO141" s="75" t="n">
        <f aca="false">(AM141/$BS141)</f>
        <v>1.36086956521739</v>
      </c>
      <c r="AP141" s="55"/>
      <c r="AQ141" s="75" t="n">
        <f aca="false">IF($BO141,AM141/$BO141*100,0)</f>
        <v>0.0676531928740654</v>
      </c>
      <c r="AR141" s="55"/>
      <c r="AS141" s="79" t="n">
        <v>739528</v>
      </c>
      <c r="AT141" s="55"/>
      <c r="AU141" s="75" t="n">
        <f aca="false">(AS141/$BS141)</f>
        <v>321.533913043478</v>
      </c>
      <c r="AV141" s="55"/>
      <c r="AW141" s="75" t="n">
        <f aca="false">IF($BO141,AS141/$BO141*100,0)</f>
        <v>15.9844825622274</v>
      </c>
      <c r="AX141" s="55"/>
      <c r="AY141" s="79" t="n">
        <v>27850</v>
      </c>
      <c r="AZ141" s="55"/>
      <c r="BA141" s="79" t="n">
        <v>11807</v>
      </c>
      <c r="BB141" s="55"/>
      <c r="BC141" s="79" t="n">
        <f aca="false">(AY141+BA141)</f>
        <v>39657</v>
      </c>
      <c r="BD141" s="55"/>
      <c r="BE141" s="75" t="n">
        <f aca="false">(BC141/$BS141)</f>
        <v>17.2421739130435</v>
      </c>
      <c r="BF141" s="55"/>
      <c r="BG141" s="75" t="n">
        <f aca="false">IF($BO141,BC141/$BO141*100,0)</f>
        <v>0.857163792270547</v>
      </c>
      <c r="BH141" s="55"/>
      <c r="BI141" s="79" t="n">
        <v>108321</v>
      </c>
      <c r="BJ141" s="55"/>
      <c r="BK141" s="75" t="n">
        <f aca="false">(BI141/$BS141)</f>
        <v>47.0960869565217</v>
      </c>
      <c r="BL141" s="55"/>
      <c r="BM141" s="75" t="n">
        <f aca="false">IF($BO141,BI141/$BO141*100,0)</f>
        <v>2.34129760553088</v>
      </c>
      <c r="BN141" s="55"/>
      <c r="BO141" s="79" t="n">
        <f aca="false">(U141+AA141+AG141+AM141+AS141+BC141+BI141)</f>
        <v>4626537</v>
      </c>
      <c r="BP141" s="78"/>
      <c r="BQ141" s="55" t="n">
        <v>45</v>
      </c>
      <c r="BR141" s="78"/>
      <c r="BS141" s="59" t="n">
        <v>2300</v>
      </c>
    </row>
    <row r="142" customFormat="false" ht="8.25" hidden="false" customHeight="true" outlineLevel="0" collapsed="false">
      <c r="A142" s="81"/>
      <c r="B142" s="70"/>
      <c r="C142" s="55"/>
      <c r="D142" s="78"/>
      <c r="E142" s="55"/>
      <c r="F142" s="55"/>
      <c r="G142" s="55"/>
      <c r="H142" s="55"/>
      <c r="I142" s="55"/>
      <c r="J142" s="55"/>
      <c r="K142" s="55"/>
      <c r="L142" s="55"/>
      <c r="M142" s="55"/>
      <c r="N142" s="55"/>
      <c r="O142" s="55"/>
      <c r="P142" s="55"/>
      <c r="Q142" s="55"/>
      <c r="R142" s="55"/>
      <c r="S142" s="55"/>
      <c r="T142" s="55"/>
      <c r="U142" s="76"/>
      <c r="V142" s="55"/>
      <c r="W142" s="82"/>
      <c r="X142" s="55"/>
      <c r="Y142" s="82"/>
      <c r="Z142" s="55"/>
      <c r="AA142" s="55"/>
      <c r="AB142" s="55"/>
      <c r="AC142" s="82"/>
      <c r="AD142" s="55"/>
      <c r="AE142" s="82"/>
      <c r="AF142" s="55"/>
      <c r="AG142" s="55"/>
      <c r="AH142" s="55"/>
      <c r="AI142" s="82"/>
      <c r="AJ142" s="55"/>
      <c r="AK142" s="82"/>
      <c r="AL142" s="55"/>
      <c r="AM142" s="55"/>
      <c r="AN142" s="55"/>
      <c r="AO142" s="82"/>
      <c r="AP142" s="55"/>
      <c r="AQ142" s="82"/>
      <c r="AR142" s="55"/>
      <c r="AS142" s="55"/>
      <c r="AT142" s="55"/>
      <c r="AU142" s="82"/>
      <c r="AV142" s="55"/>
      <c r="AW142" s="82"/>
      <c r="AX142" s="55"/>
      <c r="AY142" s="55"/>
      <c r="AZ142" s="55"/>
      <c r="BA142" s="55"/>
      <c r="BB142" s="55"/>
      <c r="BC142" s="76"/>
      <c r="BD142" s="55"/>
      <c r="BE142" s="82"/>
      <c r="BF142" s="55"/>
      <c r="BG142" s="82"/>
      <c r="BH142" s="55"/>
      <c r="BI142" s="55"/>
      <c r="BJ142" s="55"/>
      <c r="BK142" s="82"/>
      <c r="BL142" s="55"/>
      <c r="BM142" s="82"/>
      <c r="BN142" s="55"/>
      <c r="BO142" s="76"/>
      <c r="BP142" s="78"/>
      <c r="BQ142" s="83"/>
      <c r="BR142" s="78"/>
      <c r="BS142" s="54"/>
    </row>
    <row r="143" customFormat="false" ht="8.25" hidden="false" customHeight="true" outlineLevel="0" collapsed="false">
      <c r="A143" s="55" t="n">
        <v>46</v>
      </c>
      <c r="B143" s="70"/>
      <c r="C143" s="55" t="s">
        <v>181</v>
      </c>
      <c r="D143" s="78"/>
      <c r="E143" s="79" t="n">
        <v>36399787</v>
      </c>
      <c r="F143" s="76"/>
      <c r="G143" s="79" t="n">
        <v>1483961</v>
      </c>
      <c r="H143" s="55"/>
      <c r="I143" s="79" t="n">
        <v>12367838</v>
      </c>
      <c r="J143" s="79"/>
      <c r="K143" s="79" t="n">
        <v>191034</v>
      </c>
      <c r="L143" s="55"/>
      <c r="M143" s="79" t="n">
        <v>-262246</v>
      </c>
      <c r="N143" s="55"/>
      <c r="O143" s="79" t="n">
        <v>0</v>
      </c>
      <c r="P143" s="55"/>
      <c r="Q143" s="79" t="n">
        <v>421687</v>
      </c>
      <c r="R143" s="55"/>
      <c r="S143" s="79" t="n">
        <v>-766975</v>
      </c>
      <c r="T143" s="55"/>
      <c r="U143" s="79" t="n">
        <f aca="false">SUM(E143:S143)</f>
        <v>49835086</v>
      </c>
      <c r="V143" s="55"/>
      <c r="W143" s="75" t="n">
        <f aca="false">(U143/$BS143)</f>
        <v>1344.205804607</v>
      </c>
      <c r="X143" s="55"/>
      <c r="Y143" s="75" t="n">
        <f aca="false">IF($BO143,U143/$BO143*100,0)</f>
        <v>69.5976536351063</v>
      </c>
      <c r="Z143" s="55"/>
      <c r="AA143" s="79" t="n">
        <v>7130568</v>
      </c>
      <c r="AB143" s="55"/>
      <c r="AC143" s="75" t="n">
        <f aca="false">(AA143/$BS143)</f>
        <v>192.333387279495</v>
      </c>
      <c r="AD143" s="55"/>
      <c r="AE143" s="75" t="n">
        <f aca="false">IF($BO143,AA143/$BO143*100,0)</f>
        <v>9.95826117136776</v>
      </c>
      <c r="AF143" s="55"/>
      <c r="AG143" s="80" t="n">
        <v>538016</v>
      </c>
      <c r="AH143" s="55"/>
      <c r="AI143" s="75" t="n">
        <f aca="false">(AG143/$BS143)</f>
        <v>14.5119490748233</v>
      </c>
      <c r="AJ143" s="55"/>
      <c r="AK143" s="75" t="n">
        <f aca="false">IF($BO143,AG143/$BO143*100,0)</f>
        <v>0.75137125715295</v>
      </c>
      <c r="AL143" s="55"/>
      <c r="AM143" s="80" t="n">
        <v>151318</v>
      </c>
      <c r="AN143" s="55"/>
      <c r="AO143" s="75" t="n">
        <f aca="false">(AM143/$BS143)</f>
        <v>4.08151265037493</v>
      </c>
      <c r="AP143" s="55"/>
      <c r="AQ143" s="75" t="n">
        <f aca="false">IF($BO143,AM143/$BO143*100,0)</f>
        <v>0.211324562633584</v>
      </c>
      <c r="AR143" s="55"/>
      <c r="AS143" s="80" t="n">
        <v>11290734</v>
      </c>
      <c r="AT143" s="55"/>
      <c r="AU143" s="75" t="n">
        <f aca="false">(AS143/$BS143)</f>
        <v>304.545881210552</v>
      </c>
      <c r="AV143" s="55"/>
      <c r="AW143" s="75" t="n">
        <f aca="false">IF($BO143,AS143/$BO143*100,0)</f>
        <v>15.7681797562889</v>
      </c>
      <c r="AX143" s="55"/>
      <c r="AY143" s="80" t="n">
        <v>-140041</v>
      </c>
      <c r="AZ143" s="55"/>
      <c r="BA143" s="80" t="n">
        <v>220754</v>
      </c>
      <c r="BB143" s="55"/>
      <c r="BC143" s="79" t="n">
        <f aca="false">(AY143+BA143)</f>
        <v>80713</v>
      </c>
      <c r="BD143" s="55"/>
      <c r="BE143" s="75" t="n">
        <f aca="false">(BC143/$BS143)</f>
        <v>2.17707827588067</v>
      </c>
      <c r="BF143" s="55"/>
      <c r="BG143" s="75" t="n">
        <f aca="false">IF($BO143,BC143/$BO143*100,0)</f>
        <v>0.112720492101696</v>
      </c>
      <c r="BH143" s="55"/>
      <c r="BI143" s="80" t="n">
        <v>2578114</v>
      </c>
      <c r="BJ143" s="55"/>
      <c r="BK143" s="75" t="n">
        <f aca="false">(BI143/$BS143)</f>
        <v>69.5396774019529</v>
      </c>
      <c r="BL143" s="55"/>
      <c r="BM143" s="75" t="n">
        <f aca="false">IF($BO143,BI143/$BO143*100,0)</f>
        <v>3.60048912534873</v>
      </c>
      <c r="BN143" s="55"/>
      <c r="BO143" s="79" t="n">
        <f aca="false">(U143+AA143+AG143+AM143+AS143+BC143+BI143)</f>
        <v>71604549</v>
      </c>
      <c r="BP143" s="78"/>
      <c r="BQ143" s="55" t="n">
        <v>46</v>
      </c>
      <c r="BR143" s="78"/>
      <c r="BS143" s="59" t="n">
        <v>37074</v>
      </c>
    </row>
    <row r="144" customFormat="false" ht="8.25" hidden="false" customHeight="true" outlineLevel="0" collapsed="false">
      <c r="A144" s="55" t="n">
        <v>47</v>
      </c>
      <c r="B144" s="70"/>
      <c r="C144" s="55" t="s">
        <v>182</v>
      </c>
      <c r="D144" s="78"/>
      <c r="E144" s="79" t="n">
        <v>98153629</v>
      </c>
      <c r="F144" s="76"/>
      <c r="G144" s="79" t="n">
        <v>2093504</v>
      </c>
      <c r="H144" s="55"/>
      <c r="I144" s="79" t="n">
        <v>22091826</v>
      </c>
      <c r="J144" s="79"/>
      <c r="K144" s="79" t="n">
        <v>0</v>
      </c>
      <c r="L144" s="55"/>
      <c r="M144" s="79" t="n">
        <v>5922084</v>
      </c>
      <c r="N144" s="55"/>
      <c r="O144" s="79" t="n">
        <v>0</v>
      </c>
      <c r="P144" s="55"/>
      <c r="Q144" s="79" t="n">
        <v>661879</v>
      </c>
      <c r="R144" s="55"/>
      <c r="S144" s="79" t="n">
        <v>326986</v>
      </c>
      <c r="T144" s="55"/>
      <c r="U144" s="79" t="n">
        <f aca="false">SUM(E144:S144)</f>
        <v>129249908</v>
      </c>
      <c r="V144" s="55"/>
      <c r="W144" s="75" t="n">
        <f aca="false">(U144/$BS144)</f>
        <v>1755.75504992189</v>
      </c>
      <c r="X144" s="55"/>
      <c r="Y144" s="75" t="n">
        <f aca="false">IF($BO144,U144/$BO144*100,0)</f>
        <v>71.7914492740421</v>
      </c>
      <c r="Z144" s="55"/>
      <c r="AA144" s="79" t="n">
        <v>31813024</v>
      </c>
      <c r="AB144" s="55"/>
      <c r="AC144" s="75" t="n">
        <f aca="false">(AA144/$BS144)</f>
        <v>432.154099028731</v>
      </c>
      <c r="AD144" s="55"/>
      <c r="AE144" s="75" t="n">
        <f aca="false">IF($BO144,AA144/$BO144*100,0)</f>
        <v>17.6704427422098</v>
      </c>
      <c r="AF144" s="55"/>
      <c r="AG144" s="79" t="n">
        <v>1791547</v>
      </c>
      <c r="AH144" s="55"/>
      <c r="AI144" s="75" t="n">
        <f aca="false">(AG144/$BS144)</f>
        <v>24.3367112680839</v>
      </c>
      <c r="AJ144" s="55"/>
      <c r="AK144" s="75" t="n">
        <f aca="false">IF($BO144,AG144/$BO144*100,0)</f>
        <v>0.995109068646783</v>
      </c>
      <c r="AL144" s="55"/>
      <c r="AM144" s="79" t="n">
        <v>270716</v>
      </c>
      <c r="AN144" s="55"/>
      <c r="AO144" s="75" t="n">
        <f aca="false">(AM144/$BS144)</f>
        <v>3.67745704000543</v>
      </c>
      <c r="AP144" s="55"/>
      <c r="AQ144" s="75" t="n">
        <f aca="false">IF($BO144,AM144/$BO144*100,0)</f>
        <v>0.150368338998521</v>
      </c>
      <c r="AR144" s="55"/>
      <c r="AS144" s="79" t="n">
        <v>12206704</v>
      </c>
      <c r="AT144" s="55"/>
      <c r="AU144" s="75" t="n">
        <f aca="false">(AS144/$BS144)</f>
        <v>165.818162059363</v>
      </c>
      <c r="AV144" s="55"/>
      <c r="AW144" s="75" t="n">
        <f aca="false">IF($BO144,AS144/$BO144*100,0)</f>
        <v>6.78017481466406</v>
      </c>
      <c r="AX144" s="55"/>
      <c r="AY144" s="79" t="n">
        <v>25789</v>
      </c>
      <c r="AZ144" s="55"/>
      <c r="BA144" s="79" t="n">
        <v>219518</v>
      </c>
      <c r="BB144" s="55"/>
      <c r="BC144" s="79" t="n">
        <f aca="false">(AY144+BA144)</f>
        <v>245307</v>
      </c>
      <c r="BD144" s="55"/>
      <c r="BE144" s="75" t="n">
        <f aca="false">(BC144/$BS144)</f>
        <v>3.33229640698227</v>
      </c>
      <c r="BF144" s="55"/>
      <c r="BG144" s="75" t="n">
        <f aca="false">IF($BO144,BC144/$BO144*100,0)</f>
        <v>0.136254990967324</v>
      </c>
      <c r="BH144" s="55"/>
      <c r="BI144" s="79" t="n">
        <v>4458034</v>
      </c>
      <c r="BJ144" s="55"/>
      <c r="BK144" s="75" t="n">
        <f aca="false">(BI144/$BS144)</f>
        <v>60.5587719894043</v>
      </c>
      <c r="BL144" s="55"/>
      <c r="BM144" s="75" t="n">
        <f aca="false">IF($BO144,BI144/$BO144*100,0)</f>
        <v>2.47620077047138</v>
      </c>
      <c r="BN144" s="55"/>
      <c r="BO144" s="79" t="n">
        <f aca="false">(U144+AA144+AG144+AM144+AS144+BC144+BI144)</f>
        <v>180035240</v>
      </c>
      <c r="BP144" s="78"/>
      <c r="BQ144" s="55" t="n">
        <v>47</v>
      </c>
      <c r="BR144" s="78"/>
      <c r="BS144" s="59" t="n">
        <v>73615</v>
      </c>
    </row>
    <row r="145" customFormat="false" ht="8.25" hidden="false" customHeight="true" outlineLevel="0" collapsed="false">
      <c r="A145" s="55" t="n">
        <v>48</v>
      </c>
      <c r="B145" s="70"/>
      <c r="C145" s="55" t="s">
        <v>183</v>
      </c>
      <c r="D145" s="78"/>
      <c r="E145" s="79" t="n">
        <v>4706321</v>
      </c>
      <c r="F145" s="76"/>
      <c r="G145" s="79" t="n">
        <v>162992</v>
      </c>
      <c r="H145" s="55"/>
      <c r="I145" s="79" t="n">
        <v>1737982</v>
      </c>
      <c r="J145" s="79"/>
      <c r="K145" s="79" t="n">
        <v>27999</v>
      </c>
      <c r="L145" s="55"/>
      <c r="M145" s="79" t="n">
        <v>252469</v>
      </c>
      <c r="N145" s="55"/>
      <c r="O145" s="79" t="n">
        <v>55022</v>
      </c>
      <c r="P145" s="55"/>
      <c r="Q145" s="79" t="n">
        <v>80814</v>
      </c>
      <c r="R145" s="55"/>
      <c r="S145" s="79" t="n">
        <v>47813</v>
      </c>
      <c r="T145" s="55"/>
      <c r="U145" s="79" t="n">
        <f aca="false">SUM(E145:S145)</f>
        <v>7071412</v>
      </c>
      <c r="V145" s="55"/>
      <c r="W145" s="75" t="n">
        <f aca="false">(U145/$BS145)</f>
        <v>988.179429849078</v>
      </c>
      <c r="X145" s="55"/>
      <c r="Y145" s="75" t="n">
        <f aca="false">IF($BO145,U145/$BO145*100,0)</f>
        <v>59.1561351569081</v>
      </c>
      <c r="Z145" s="55"/>
      <c r="AA145" s="79" t="n">
        <v>626359</v>
      </c>
      <c r="AB145" s="55"/>
      <c r="AC145" s="75" t="n">
        <f aca="false">(AA145/$BS145)</f>
        <v>87.5292062604807</v>
      </c>
      <c r="AD145" s="55"/>
      <c r="AE145" s="75" t="n">
        <f aca="false">IF($BO145,AA145/$BO145*100,0)</f>
        <v>5.23982730192299</v>
      </c>
      <c r="AF145" s="55"/>
      <c r="AG145" s="79" t="n">
        <v>75492</v>
      </c>
      <c r="AH145" s="55"/>
      <c r="AI145" s="75" t="n">
        <f aca="false">(AG145/$BS145)</f>
        <v>10.5494689770822</v>
      </c>
      <c r="AJ145" s="55"/>
      <c r="AK145" s="75" t="n">
        <f aca="false">IF($BO145,AG145/$BO145*100,0)</f>
        <v>0.6315308675644</v>
      </c>
      <c r="AL145" s="55"/>
      <c r="AM145" s="79" t="n">
        <v>126345</v>
      </c>
      <c r="AN145" s="55"/>
      <c r="AO145" s="75" t="n">
        <f aca="false">(AM145/$BS145)</f>
        <v>17.6558133035215</v>
      </c>
      <c r="AP145" s="55"/>
      <c r="AQ145" s="75" t="n">
        <f aca="false">IF($BO145,AM145/$BO145*100,0)</f>
        <v>1.05694335111567</v>
      </c>
      <c r="AR145" s="55"/>
      <c r="AS145" s="79" t="n">
        <v>3440843</v>
      </c>
      <c r="AT145" s="55"/>
      <c r="AU145" s="75" t="n">
        <f aca="false">(AS145/$BS145)</f>
        <v>480.833286752376</v>
      </c>
      <c r="AV145" s="55"/>
      <c r="AW145" s="75" t="n">
        <f aca="false">IF($BO145,AS145/$BO145*100,0)</f>
        <v>28.7844879582326</v>
      </c>
      <c r="AX145" s="55"/>
      <c r="AY145" s="79" t="n">
        <v>164206</v>
      </c>
      <c r="AZ145" s="55"/>
      <c r="BA145" s="79" t="n">
        <v>66222</v>
      </c>
      <c r="BB145" s="55"/>
      <c r="BC145" s="79" t="n">
        <f aca="false">(AY145+BA145)</f>
        <v>230428</v>
      </c>
      <c r="BD145" s="55"/>
      <c r="BE145" s="75" t="n">
        <f aca="false">(BC145/$BS145)</f>
        <v>32.2006707657909</v>
      </c>
      <c r="BF145" s="55"/>
      <c r="BG145" s="75" t="n">
        <f aca="false">IF($BO145,BC145/$BO145*100,0)</f>
        <v>1.92765319174389</v>
      </c>
      <c r="BH145" s="55"/>
      <c r="BI145" s="79" t="n">
        <v>382931</v>
      </c>
      <c r="BJ145" s="55"/>
      <c r="BK145" s="75" t="n">
        <f aca="false">(BI145/$BS145)</f>
        <v>53.5118781442147</v>
      </c>
      <c r="BL145" s="55"/>
      <c r="BM145" s="75" t="n">
        <f aca="false">IF($BO145,BI145/$BO145*100,0)</f>
        <v>3.20342217251236</v>
      </c>
      <c r="BN145" s="55"/>
      <c r="BO145" s="79" t="n">
        <f aca="false">(U145+AA145+AG145+AM145+AS145+BC145+BI145)</f>
        <v>11953810</v>
      </c>
      <c r="BP145" s="78"/>
      <c r="BQ145" s="55" t="n">
        <v>48</v>
      </c>
      <c r="BR145" s="78"/>
      <c r="BS145" s="59" t="n">
        <v>7156</v>
      </c>
    </row>
    <row r="146" customFormat="false" ht="8.25" hidden="false" customHeight="true" outlineLevel="0" collapsed="false">
      <c r="A146" s="55" t="n">
        <v>49</v>
      </c>
      <c r="B146" s="70"/>
      <c r="C146" s="55" t="s">
        <v>184</v>
      </c>
      <c r="D146" s="78"/>
      <c r="E146" s="79" t="n">
        <v>17815793</v>
      </c>
      <c r="F146" s="76"/>
      <c r="G146" s="79" t="n">
        <v>1754373</v>
      </c>
      <c r="H146" s="55"/>
      <c r="I146" s="79" t="n">
        <v>5921376</v>
      </c>
      <c r="J146" s="79"/>
      <c r="K146" s="79" t="n">
        <v>28278</v>
      </c>
      <c r="L146" s="55"/>
      <c r="M146" s="79" t="n">
        <v>174162</v>
      </c>
      <c r="N146" s="55"/>
      <c r="O146" s="79" t="n">
        <v>0</v>
      </c>
      <c r="P146" s="55"/>
      <c r="Q146" s="79" t="n">
        <v>260526</v>
      </c>
      <c r="R146" s="55"/>
      <c r="S146" s="79" t="n">
        <v>165050</v>
      </c>
      <c r="T146" s="55"/>
      <c r="U146" s="79" t="n">
        <f aca="false">SUM(E146:S146)</f>
        <v>26119558</v>
      </c>
      <c r="V146" s="55"/>
      <c r="W146" s="75" t="n">
        <f aca="false">(U146/$BS146)</f>
        <v>1056.44547807798</v>
      </c>
      <c r="X146" s="55"/>
      <c r="Y146" s="75" t="n">
        <f aca="false">IF($BO146,U146/$BO146*100,0)</f>
        <v>55.8557059322672</v>
      </c>
      <c r="Z146" s="55"/>
      <c r="AA146" s="79" t="n">
        <v>7271043</v>
      </c>
      <c r="AB146" s="55"/>
      <c r="AC146" s="75" t="n">
        <f aca="false">(AA146/$BS146)</f>
        <v>294.088456560427</v>
      </c>
      <c r="AD146" s="55"/>
      <c r="AE146" s="75" t="n">
        <f aca="false">IF($BO146,AA146/$BO146*100,0)</f>
        <v>15.5488557512677</v>
      </c>
      <c r="AF146" s="55"/>
      <c r="AG146" s="79" t="n">
        <v>8533108</v>
      </c>
      <c r="AH146" s="55"/>
      <c r="AI146" s="75" t="n">
        <f aca="false">(AG146/$BS146)</f>
        <v>345.134606050801</v>
      </c>
      <c r="AJ146" s="55"/>
      <c r="AK146" s="75" t="n">
        <f aca="false">IF($BO146,AG146/$BO146*100,0)</f>
        <v>18.2477349400888</v>
      </c>
      <c r="AL146" s="55"/>
      <c r="AM146" s="79" t="n">
        <v>197883</v>
      </c>
      <c r="AN146" s="55"/>
      <c r="AO146" s="75" t="n">
        <f aca="false">(AM146/$BS146)</f>
        <v>8.00368063420159</v>
      </c>
      <c r="AP146" s="55"/>
      <c r="AQ146" s="75" t="n">
        <f aca="false">IF($BO146,AM146/$BO146*100,0)</f>
        <v>0.423165455441276</v>
      </c>
      <c r="AR146" s="55"/>
      <c r="AS146" s="79" t="n">
        <v>3747030</v>
      </c>
      <c r="AT146" s="55"/>
      <c r="AU146" s="75" t="n">
        <f aca="false">(AS146/$BS146)</f>
        <v>151.5543601359</v>
      </c>
      <c r="AV146" s="55"/>
      <c r="AW146" s="75" t="n">
        <f aca="false">IF($BO146,AS146/$BO146*100,0)</f>
        <v>8.01288466670773</v>
      </c>
      <c r="AX146" s="55"/>
      <c r="AY146" s="79" t="n">
        <v>134534</v>
      </c>
      <c r="AZ146" s="55"/>
      <c r="BA146" s="79" t="n">
        <v>72835</v>
      </c>
      <c r="BB146" s="55"/>
      <c r="BC146" s="79" t="n">
        <f aca="false">(AY146+BA146)</f>
        <v>207369</v>
      </c>
      <c r="BD146" s="55"/>
      <c r="BE146" s="75" t="n">
        <f aca="false">(BC146/$BS146)</f>
        <v>8.38735641481961</v>
      </c>
      <c r="BF146" s="55"/>
      <c r="BG146" s="75" t="n">
        <f aca="false">IF($BO146,BC146/$BO146*100,0)</f>
        <v>0.443450914577816</v>
      </c>
      <c r="BH146" s="55"/>
      <c r="BI146" s="79" t="n">
        <v>686569</v>
      </c>
      <c r="BJ146" s="55"/>
      <c r="BK146" s="75" t="n">
        <f aca="false">(BI146/$BS146)</f>
        <v>27.7693334411907</v>
      </c>
      <c r="BL146" s="55"/>
      <c r="BM146" s="75" t="n">
        <f aca="false">IF($BO146,BI146/$BO146*100,0)</f>
        <v>1.4682023396495</v>
      </c>
      <c r="BN146" s="55"/>
      <c r="BO146" s="79" t="n">
        <f aca="false">(U146+AA146+AG146+AM146+AS146+BC146+BI146)</f>
        <v>46762560</v>
      </c>
      <c r="BP146" s="78"/>
      <c r="BQ146" s="55" t="n">
        <v>49</v>
      </c>
      <c r="BR146" s="78"/>
      <c r="BS146" s="59" t="n">
        <v>24724</v>
      </c>
    </row>
    <row r="147" customFormat="false" ht="8.25" hidden="false" customHeight="true" outlineLevel="0" collapsed="false">
      <c r="A147" s="55" t="n">
        <v>50</v>
      </c>
      <c r="B147" s="70"/>
      <c r="C147" s="55" t="s">
        <v>185</v>
      </c>
      <c r="D147" s="78"/>
      <c r="E147" s="79" t="n">
        <v>12397915</v>
      </c>
      <c r="F147" s="76"/>
      <c r="G147" s="79" t="n">
        <v>442468</v>
      </c>
      <c r="H147" s="55"/>
      <c r="I147" s="79" t="n">
        <v>2899008</v>
      </c>
      <c r="J147" s="79"/>
      <c r="K147" s="79" t="n">
        <v>6182</v>
      </c>
      <c r="L147" s="55"/>
      <c r="M147" s="79" t="n">
        <v>1547493</v>
      </c>
      <c r="N147" s="55"/>
      <c r="O147" s="79" t="n">
        <v>0</v>
      </c>
      <c r="P147" s="55"/>
      <c r="Q147" s="79" t="n">
        <v>170634</v>
      </c>
      <c r="R147" s="55"/>
      <c r="S147" s="79" t="n">
        <v>155973</v>
      </c>
      <c r="T147" s="55"/>
      <c r="U147" s="79" t="n">
        <f aca="false">SUM(E147:S147)</f>
        <v>17619673</v>
      </c>
      <c r="V147" s="55"/>
      <c r="W147" s="75" t="n">
        <f aca="false">(U147/$BS147)</f>
        <v>1078.77750566338</v>
      </c>
      <c r="X147" s="55"/>
      <c r="Y147" s="75" t="n">
        <f aca="false">IF($BO147,U147/$BO147*100,0)</f>
        <v>70.8736481616374</v>
      </c>
      <c r="Z147" s="55"/>
      <c r="AA147" s="79" t="n">
        <v>2651241</v>
      </c>
      <c r="AB147" s="55"/>
      <c r="AC147" s="75" t="n">
        <f aca="false">(AA147/$BS147)</f>
        <v>162.324190289598</v>
      </c>
      <c r="AD147" s="55"/>
      <c r="AE147" s="75" t="n">
        <f aca="false">IF($BO147,AA147/$BO147*100,0)</f>
        <v>10.6643932509819</v>
      </c>
      <c r="AF147" s="55"/>
      <c r="AG147" s="80" t="n">
        <v>326669</v>
      </c>
      <c r="AH147" s="55"/>
      <c r="AI147" s="75" t="n">
        <f aca="false">(AG147/$BS147)</f>
        <v>20.0005510316537</v>
      </c>
      <c r="AJ147" s="55"/>
      <c r="AK147" s="75" t="n">
        <f aca="false">IF($BO147,AG147/$BO147*100,0)</f>
        <v>1.31399849312265</v>
      </c>
      <c r="AL147" s="55"/>
      <c r="AM147" s="80" t="n">
        <v>88376</v>
      </c>
      <c r="AN147" s="55"/>
      <c r="AO147" s="75" t="n">
        <f aca="false">(AM147/$BS147)</f>
        <v>5.41088593644768</v>
      </c>
      <c r="AP147" s="55"/>
      <c r="AQ147" s="75" t="n">
        <f aca="false">IF($BO147,AM147/$BO147*100,0)</f>
        <v>0.355485004173055</v>
      </c>
      <c r="AR147" s="55"/>
      <c r="AS147" s="80" t="n">
        <v>3758208</v>
      </c>
      <c r="AT147" s="55"/>
      <c r="AU147" s="75" t="n">
        <f aca="false">(AS147/$BS147)</f>
        <v>230.099063246189</v>
      </c>
      <c r="AV147" s="55"/>
      <c r="AW147" s="75" t="n">
        <f aca="false">IF($BO147,AS147/$BO147*100,0)</f>
        <v>15.11707461939</v>
      </c>
      <c r="AX147" s="55"/>
      <c r="AY147" s="80" t="n">
        <v>59223</v>
      </c>
      <c r="AZ147" s="55"/>
      <c r="BA147" s="80" t="n">
        <v>56173</v>
      </c>
      <c r="BB147" s="55"/>
      <c r="BC147" s="79" t="n">
        <f aca="false">(AY147+BA147)</f>
        <v>115396</v>
      </c>
      <c r="BD147" s="55"/>
      <c r="BE147" s="75" t="n">
        <f aca="false">(BC147/$BS147)</f>
        <v>7.06520541235535</v>
      </c>
      <c r="BF147" s="55"/>
      <c r="BG147" s="75" t="n">
        <f aca="false">IF($BO147,BC147/$BO147*100,0)</f>
        <v>0.464170674635126</v>
      </c>
      <c r="BH147" s="55"/>
      <c r="BI147" s="80" t="n">
        <v>301120</v>
      </c>
      <c r="BJ147" s="55"/>
      <c r="BK147" s="75" t="n">
        <f aca="false">(BI147/$BS147)</f>
        <v>18.4362946182575</v>
      </c>
      <c r="BL147" s="55"/>
      <c r="BM147" s="75" t="n">
        <f aca="false">IF($BO147,BI147/$BO147*100,0)</f>
        <v>1.21122979605991</v>
      </c>
      <c r="BN147" s="55"/>
      <c r="BO147" s="79" t="n">
        <f aca="false">(U147+AA147+AG147+AM147+AS147+BC147+BI147)</f>
        <v>24860683</v>
      </c>
      <c r="BP147" s="78"/>
      <c r="BQ147" s="55" t="n">
        <v>50</v>
      </c>
      <c r="BR147" s="78"/>
      <c r="BS147" s="59" t="n">
        <v>16333</v>
      </c>
    </row>
    <row r="148" customFormat="false" ht="8.25" hidden="false" customHeight="true" outlineLevel="0" collapsed="false">
      <c r="A148" s="70"/>
      <c r="B148" s="70"/>
      <c r="C148" s="55"/>
      <c r="D148" s="78"/>
      <c r="E148" s="90"/>
      <c r="F148" s="78"/>
      <c r="G148" s="90"/>
      <c r="H148" s="78"/>
      <c r="I148" s="90"/>
      <c r="J148" s="90"/>
      <c r="K148" s="90"/>
      <c r="L148" s="78"/>
      <c r="M148" s="90"/>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55"/>
      <c r="BR148" s="78"/>
      <c r="BS148" s="54"/>
    </row>
    <row r="149" customFormat="false" ht="12.8" hidden="false" customHeight="false" outlineLevel="0" collapsed="false">
      <c r="A149" s="70"/>
      <c r="B149" s="70"/>
      <c r="C149" s="55"/>
      <c r="D149" s="78"/>
      <c r="E149" s="90"/>
      <c r="F149" s="78"/>
      <c r="G149" s="90"/>
      <c r="H149" s="78"/>
      <c r="I149" s="90"/>
      <c r="J149" s="90"/>
      <c r="K149" s="90"/>
      <c r="L149" s="78"/>
      <c r="M149" s="90"/>
      <c r="N149" s="78"/>
      <c r="O149" s="78"/>
      <c r="P149" s="78"/>
      <c r="Q149" s="78"/>
      <c r="R149" s="78"/>
      <c r="S149" s="78"/>
      <c r="T149" s="78"/>
      <c r="U149" s="78"/>
      <c r="V149" s="78"/>
      <c r="W149" s="78"/>
      <c r="X149" s="78"/>
      <c r="Y149" s="78"/>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55"/>
      <c r="BR149" s="78"/>
      <c r="BS149" s="54"/>
    </row>
    <row r="150" customFormat="false" ht="12.8" hidden="false" customHeight="false" outlineLevel="0" collapsed="false">
      <c r="A150" s="70"/>
      <c r="B150" s="70"/>
      <c r="C150" s="55"/>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54"/>
    </row>
    <row r="151" s="53" customFormat="true" ht="10.5" hidden="false" customHeight="true" outlineLevel="0" collapsed="false">
      <c r="A151" s="54" t="s">
        <v>297</v>
      </c>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7" t="s">
        <v>298</v>
      </c>
      <c r="BR151" s="54"/>
      <c r="BS151" s="54"/>
    </row>
    <row r="152" s="53" customFormat="true" ht="10.5" hidden="false" customHeight="true" outlineLevel="0" collapsed="false">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6"/>
      <c r="AC152" s="56"/>
      <c r="AD152" s="56"/>
      <c r="AE152" s="57" t="s">
        <v>52</v>
      </c>
      <c r="AF152" s="56"/>
      <c r="AG152" s="58" t="s">
        <v>53</v>
      </c>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7" t="s">
        <v>266</v>
      </c>
      <c r="BR152" s="54"/>
      <c r="BS152" s="54"/>
    </row>
    <row r="153" s="53" customFormat="true" ht="10.5" hidden="false" customHeight="true" outlineLevel="0" collapsed="false">
      <c r="A153" s="59"/>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6"/>
      <c r="AC153" s="56"/>
      <c r="AD153" s="56"/>
      <c r="AE153" s="57" t="s">
        <v>267</v>
      </c>
      <c r="AF153" s="56"/>
      <c r="AG153" s="58" t="s">
        <v>268</v>
      </c>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7" t="s">
        <v>186</v>
      </c>
      <c r="BR153" s="54"/>
      <c r="BS153" s="54"/>
    </row>
    <row r="154" s="53" customFormat="true" ht="10.5" hidden="false" customHeight="true" outlineLevel="0" collapsed="false">
      <c r="A154" s="60"/>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6"/>
      <c r="AC154" s="56"/>
      <c r="AD154" s="56"/>
      <c r="AE154" s="57" t="s">
        <v>58</v>
      </c>
      <c r="AF154" s="56"/>
      <c r="AG154" s="58" t="s">
        <v>59</v>
      </c>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row>
    <row r="155" s="52" customFormat="true" ht="9" hidden="false" customHeight="true" outlineLevel="0" collapsed="false">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4"/>
    </row>
    <row r="156" s="52" customFormat="true" ht="9" hidden="false" customHeight="true" outlineLevel="0" collapsed="false">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61" t="s">
        <v>269</v>
      </c>
      <c r="AH156" s="61"/>
      <c r="AI156" s="61"/>
      <c r="AJ156" s="61"/>
      <c r="AK156" s="61"/>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4"/>
    </row>
    <row r="157" s="52" customFormat="true" ht="9" hidden="false" customHeight="true" outlineLevel="0" collapsed="false">
      <c r="A157" s="55"/>
      <c r="B157" s="55"/>
      <c r="C157" s="55"/>
      <c r="D157" s="55"/>
      <c r="E157" s="62" t="s">
        <v>270</v>
      </c>
      <c r="F157" s="62"/>
      <c r="G157" s="62"/>
      <c r="H157" s="62"/>
      <c r="I157" s="62"/>
      <c r="J157" s="62"/>
      <c r="K157" s="62"/>
      <c r="L157" s="62"/>
      <c r="M157" s="62"/>
      <c r="N157" s="62"/>
      <c r="O157" s="62"/>
      <c r="P157" s="62"/>
      <c r="Q157" s="62"/>
      <c r="R157" s="62"/>
      <c r="S157" s="62"/>
      <c r="T157" s="62"/>
      <c r="U157" s="62"/>
      <c r="V157" s="62"/>
      <c r="W157" s="62"/>
      <c r="X157" s="62"/>
      <c r="Y157" s="62"/>
      <c r="Z157" s="63"/>
      <c r="AA157" s="64" t="s">
        <v>271</v>
      </c>
      <c r="AB157" s="65"/>
      <c r="AC157" s="65"/>
      <c r="AD157" s="65"/>
      <c r="AE157" s="65"/>
      <c r="AF157" s="55"/>
      <c r="AG157" s="62" t="s">
        <v>272</v>
      </c>
      <c r="AH157" s="62"/>
      <c r="AI157" s="62"/>
      <c r="AJ157" s="62"/>
      <c r="AK157" s="62"/>
      <c r="AL157" s="55"/>
      <c r="AM157" s="62" t="s">
        <v>273</v>
      </c>
      <c r="AN157" s="62"/>
      <c r="AO157" s="62"/>
      <c r="AP157" s="62"/>
      <c r="AQ157" s="62"/>
      <c r="AR157" s="55"/>
      <c r="AS157" s="62" t="s">
        <v>274</v>
      </c>
      <c r="AT157" s="62"/>
      <c r="AU157" s="62"/>
      <c r="AV157" s="62"/>
      <c r="AW157" s="62"/>
      <c r="AX157" s="55"/>
      <c r="AY157" s="62" t="s">
        <v>275</v>
      </c>
      <c r="AZ157" s="62"/>
      <c r="BA157" s="62"/>
      <c r="BB157" s="62"/>
      <c r="BC157" s="62"/>
      <c r="BD157" s="62"/>
      <c r="BE157" s="62"/>
      <c r="BF157" s="62"/>
      <c r="BG157" s="62"/>
      <c r="BH157" s="55"/>
      <c r="BI157" s="62" t="s">
        <v>276</v>
      </c>
      <c r="BJ157" s="62"/>
      <c r="BK157" s="62"/>
      <c r="BL157" s="62"/>
      <c r="BM157" s="62"/>
      <c r="BN157" s="55"/>
      <c r="BO157" s="55"/>
      <c r="BP157" s="55"/>
      <c r="BQ157" s="55"/>
      <c r="BR157" s="55"/>
      <c r="BS157" s="54"/>
    </row>
    <row r="158" s="52" customFormat="true" ht="9" hidden="false" customHeight="true" outlineLevel="0" collapsed="false">
      <c r="A158" s="55"/>
      <c r="B158" s="55"/>
      <c r="C158" s="55"/>
      <c r="D158" s="55"/>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c r="AK158" s="66"/>
      <c r="AL158" s="66"/>
      <c r="AM158" s="66"/>
      <c r="AN158" s="66"/>
      <c r="AO158" s="66"/>
      <c r="AP158" s="66"/>
      <c r="AQ158" s="66"/>
      <c r="AR158" s="66"/>
      <c r="AS158" s="66"/>
      <c r="AT158" s="66"/>
      <c r="AU158" s="66"/>
      <c r="AV158" s="66"/>
      <c r="AW158" s="66"/>
      <c r="AX158" s="66"/>
      <c r="AY158" s="66"/>
      <c r="AZ158" s="66"/>
      <c r="BA158" s="66"/>
      <c r="BB158" s="66"/>
      <c r="BC158" s="66"/>
      <c r="BD158" s="66"/>
      <c r="BE158" s="66"/>
      <c r="BF158" s="66"/>
      <c r="BG158" s="66"/>
      <c r="BH158" s="66"/>
      <c r="BI158" s="66"/>
      <c r="BJ158" s="66"/>
      <c r="BK158" s="66"/>
      <c r="BL158" s="66"/>
      <c r="BM158" s="66"/>
      <c r="BN158" s="66"/>
      <c r="BO158" s="66"/>
      <c r="BP158" s="66"/>
      <c r="BQ158" s="66"/>
      <c r="BR158" s="55"/>
      <c r="BS158" s="54"/>
    </row>
    <row r="159" s="52" customFormat="true" ht="9" hidden="false" customHeight="true" outlineLevel="0" collapsed="false">
      <c r="A159" s="55"/>
      <c r="B159" s="55"/>
      <c r="C159" s="55"/>
      <c r="D159" s="55"/>
      <c r="E159" s="66"/>
      <c r="F159" s="66"/>
      <c r="G159" s="66"/>
      <c r="H159" s="66"/>
      <c r="I159" s="66"/>
      <c r="J159" s="66"/>
      <c r="K159" s="66"/>
      <c r="L159" s="66"/>
      <c r="M159" s="66"/>
      <c r="N159" s="66"/>
      <c r="O159" s="66"/>
      <c r="P159" s="66"/>
      <c r="Q159" s="66"/>
      <c r="R159" s="66"/>
      <c r="S159" s="66"/>
      <c r="T159" s="66"/>
      <c r="U159" s="67" t="s">
        <v>75</v>
      </c>
      <c r="V159" s="67"/>
      <c r="W159" s="67"/>
      <c r="X159" s="67"/>
      <c r="Y159" s="67"/>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7" t="s">
        <v>75</v>
      </c>
      <c r="BD159" s="67"/>
      <c r="BE159" s="67"/>
      <c r="BF159" s="67"/>
      <c r="BG159" s="67"/>
      <c r="BH159" s="66"/>
      <c r="BI159" s="66"/>
      <c r="BJ159" s="66"/>
      <c r="BK159" s="66"/>
      <c r="BL159" s="66"/>
      <c r="BM159" s="66"/>
      <c r="BN159" s="66"/>
      <c r="BO159" s="66"/>
      <c r="BP159" s="66"/>
      <c r="BQ159" s="66"/>
      <c r="BR159" s="55"/>
      <c r="BS159" s="54"/>
    </row>
    <row r="160" s="52" customFormat="true" ht="9" hidden="false" customHeight="true" outlineLevel="0" collapsed="false">
      <c r="A160" s="55"/>
      <c r="B160" s="55"/>
      <c r="C160" s="55"/>
      <c r="D160" s="55"/>
      <c r="E160" s="66"/>
      <c r="F160" s="66"/>
      <c r="G160" s="68" t="s">
        <v>277</v>
      </c>
      <c r="H160" s="66"/>
      <c r="I160" s="67" t="s">
        <v>278</v>
      </c>
      <c r="J160" s="67"/>
      <c r="K160" s="67"/>
      <c r="L160" s="66"/>
      <c r="M160" s="68" t="s">
        <v>279</v>
      </c>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8" t="s">
        <v>280</v>
      </c>
      <c r="BB160" s="66"/>
      <c r="BC160" s="66"/>
      <c r="BD160" s="66"/>
      <c r="BE160" s="66"/>
      <c r="BF160" s="66"/>
      <c r="BG160" s="66"/>
      <c r="BH160" s="66"/>
      <c r="BI160" s="66"/>
      <c r="BJ160" s="66"/>
      <c r="BK160" s="66"/>
      <c r="BL160" s="66"/>
      <c r="BM160" s="66"/>
      <c r="BN160" s="66"/>
      <c r="BO160" s="66"/>
      <c r="BP160" s="66"/>
      <c r="BQ160" s="66"/>
      <c r="BR160" s="55"/>
      <c r="BS160" s="54"/>
    </row>
    <row r="161" s="52" customFormat="true" ht="9" hidden="false" customHeight="true" outlineLevel="0" collapsed="false">
      <c r="A161" s="55"/>
      <c r="B161" s="55"/>
      <c r="C161" s="55"/>
      <c r="D161" s="55"/>
      <c r="E161" s="68" t="s">
        <v>281</v>
      </c>
      <c r="F161" s="66"/>
      <c r="G161" s="68" t="s">
        <v>282</v>
      </c>
      <c r="H161" s="66"/>
      <c r="I161" s="68"/>
      <c r="J161" s="68"/>
      <c r="K161" s="68"/>
      <c r="L161" s="66"/>
      <c r="M161" s="68" t="s">
        <v>283</v>
      </c>
      <c r="N161" s="66"/>
      <c r="O161" s="68" t="s">
        <v>284</v>
      </c>
      <c r="P161" s="66"/>
      <c r="Q161" s="66"/>
      <c r="R161" s="66"/>
      <c r="S161" s="66"/>
      <c r="T161" s="66"/>
      <c r="U161" s="66"/>
      <c r="V161" s="66"/>
      <c r="W161" s="68" t="s">
        <v>73</v>
      </c>
      <c r="X161" s="66"/>
      <c r="Y161" s="68" t="s">
        <v>285</v>
      </c>
      <c r="Z161" s="66"/>
      <c r="AA161" s="66"/>
      <c r="AB161" s="66"/>
      <c r="AC161" s="68" t="s">
        <v>73</v>
      </c>
      <c r="AD161" s="66"/>
      <c r="AE161" s="68" t="s">
        <v>285</v>
      </c>
      <c r="AF161" s="66"/>
      <c r="AG161" s="66"/>
      <c r="AH161" s="66"/>
      <c r="AI161" s="68" t="s">
        <v>73</v>
      </c>
      <c r="AJ161" s="66"/>
      <c r="AK161" s="68" t="s">
        <v>285</v>
      </c>
      <c r="AL161" s="66"/>
      <c r="AM161" s="66"/>
      <c r="AN161" s="66"/>
      <c r="AO161" s="68" t="s">
        <v>73</v>
      </c>
      <c r="AP161" s="66"/>
      <c r="AQ161" s="68" t="s">
        <v>285</v>
      </c>
      <c r="AR161" s="66"/>
      <c r="AS161" s="66"/>
      <c r="AT161" s="66"/>
      <c r="AU161" s="68" t="s">
        <v>73</v>
      </c>
      <c r="AV161" s="66"/>
      <c r="AW161" s="68" t="s">
        <v>285</v>
      </c>
      <c r="AX161" s="66"/>
      <c r="AY161" s="66"/>
      <c r="AZ161" s="66"/>
      <c r="BA161" s="68" t="s">
        <v>286</v>
      </c>
      <c r="BB161" s="66"/>
      <c r="BC161" s="66"/>
      <c r="BD161" s="66"/>
      <c r="BE161" s="68" t="s">
        <v>73</v>
      </c>
      <c r="BF161" s="66"/>
      <c r="BG161" s="68" t="s">
        <v>285</v>
      </c>
      <c r="BH161" s="66"/>
      <c r="BI161" s="66"/>
      <c r="BJ161" s="66"/>
      <c r="BK161" s="68" t="s">
        <v>73</v>
      </c>
      <c r="BL161" s="66"/>
      <c r="BM161" s="68" t="s">
        <v>285</v>
      </c>
      <c r="BN161" s="66"/>
      <c r="BO161" s="68" t="s">
        <v>287</v>
      </c>
      <c r="BP161" s="66"/>
      <c r="BQ161" s="66"/>
      <c r="BR161" s="55"/>
      <c r="BS161" s="54"/>
    </row>
    <row r="162" s="52" customFormat="true" ht="9" hidden="false" customHeight="true" outlineLevel="0" collapsed="false">
      <c r="A162" s="62" t="s">
        <v>81</v>
      </c>
      <c r="B162" s="55"/>
      <c r="C162" s="62" t="s">
        <v>83</v>
      </c>
      <c r="D162" s="55"/>
      <c r="E162" s="67" t="s">
        <v>288</v>
      </c>
      <c r="F162" s="66"/>
      <c r="G162" s="67" t="s">
        <v>289</v>
      </c>
      <c r="H162" s="66"/>
      <c r="I162" s="67" t="s">
        <v>71</v>
      </c>
      <c r="J162" s="69"/>
      <c r="K162" s="67" t="s">
        <v>290</v>
      </c>
      <c r="L162" s="66"/>
      <c r="M162" s="67" t="s">
        <v>291</v>
      </c>
      <c r="N162" s="66"/>
      <c r="O162" s="67" t="s">
        <v>292</v>
      </c>
      <c r="P162" s="66"/>
      <c r="Q162" s="67" t="s">
        <v>293</v>
      </c>
      <c r="R162" s="66"/>
      <c r="S162" s="67" t="s">
        <v>294</v>
      </c>
      <c r="T162" s="66"/>
      <c r="U162" s="67" t="s">
        <v>84</v>
      </c>
      <c r="V162" s="66"/>
      <c r="W162" s="67" t="s">
        <v>85</v>
      </c>
      <c r="X162" s="66"/>
      <c r="Y162" s="67" t="s">
        <v>60</v>
      </c>
      <c r="Z162" s="66"/>
      <c r="AA162" s="67" t="s">
        <v>84</v>
      </c>
      <c r="AB162" s="66"/>
      <c r="AC162" s="67" t="s">
        <v>85</v>
      </c>
      <c r="AD162" s="66"/>
      <c r="AE162" s="67" t="s">
        <v>60</v>
      </c>
      <c r="AF162" s="66"/>
      <c r="AG162" s="67" t="s">
        <v>84</v>
      </c>
      <c r="AH162" s="66"/>
      <c r="AI162" s="67" t="s">
        <v>85</v>
      </c>
      <c r="AJ162" s="66"/>
      <c r="AK162" s="67" t="s">
        <v>60</v>
      </c>
      <c r="AL162" s="66"/>
      <c r="AM162" s="67" t="s">
        <v>84</v>
      </c>
      <c r="AN162" s="66"/>
      <c r="AO162" s="67" t="s">
        <v>85</v>
      </c>
      <c r="AP162" s="66"/>
      <c r="AQ162" s="67" t="s">
        <v>60</v>
      </c>
      <c r="AR162" s="66"/>
      <c r="AS162" s="67" t="s">
        <v>84</v>
      </c>
      <c r="AT162" s="66"/>
      <c r="AU162" s="67" t="s">
        <v>85</v>
      </c>
      <c r="AV162" s="66"/>
      <c r="AW162" s="67" t="s">
        <v>60</v>
      </c>
      <c r="AX162" s="66"/>
      <c r="AY162" s="67" t="s">
        <v>294</v>
      </c>
      <c r="AZ162" s="66"/>
      <c r="BA162" s="67" t="s">
        <v>288</v>
      </c>
      <c r="BB162" s="66"/>
      <c r="BC162" s="67" t="s">
        <v>84</v>
      </c>
      <c r="BD162" s="66"/>
      <c r="BE162" s="67" t="s">
        <v>85</v>
      </c>
      <c r="BF162" s="66"/>
      <c r="BG162" s="67" t="s">
        <v>60</v>
      </c>
      <c r="BH162" s="66"/>
      <c r="BI162" s="67" t="s">
        <v>84</v>
      </c>
      <c r="BJ162" s="66"/>
      <c r="BK162" s="67" t="s">
        <v>85</v>
      </c>
      <c r="BL162" s="66"/>
      <c r="BM162" s="67" t="s">
        <v>60</v>
      </c>
      <c r="BN162" s="66"/>
      <c r="BO162" s="67" t="s">
        <v>60</v>
      </c>
      <c r="BP162" s="66"/>
      <c r="BQ162" s="67" t="s">
        <v>81</v>
      </c>
      <c r="BR162" s="55"/>
      <c r="BS162" s="54"/>
    </row>
    <row r="163" s="52" customFormat="true" ht="8.25" hidden="false" customHeight="true" outlineLevel="0" collapsed="false">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4"/>
    </row>
    <row r="164" s="52" customFormat="true" ht="8.25" hidden="false" customHeight="true" outlineLevel="0" collapsed="false">
      <c r="A164" s="55"/>
      <c r="B164" s="55" t="s">
        <v>137</v>
      </c>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4"/>
    </row>
    <row r="165" customFormat="false" ht="8.25" hidden="false" customHeight="true" outlineLevel="0" collapsed="false">
      <c r="A165" s="55" t="n">
        <v>51</v>
      </c>
      <c r="B165" s="70"/>
      <c r="C165" s="55" t="s">
        <v>187</v>
      </c>
      <c r="D165" s="71"/>
      <c r="E165" s="72" t="n">
        <v>13550524</v>
      </c>
      <c r="F165" s="73"/>
      <c r="G165" s="72" t="n">
        <v>322149</v>
      </c>
      <c r="H165" s="73"/>
      <c r="I165" s="72" t="n">
        <v>1373844</v>
      </c>
      <c r="J165" s="72"/>
      <c r="K165" s="72" t="n">
        <v>30645</v>
      </c>
      <c r="L165" s="73"/>
      <c r="M165" s="72" t="n">
        <v>3903</v>
      </c>
      <c r="N165" s="73"/>
      <c r="O165" s="72" t="n">
        <v>116289</v>
      </c>
      <c r="P165" s="73"/>
      <c r="Q165" s="72" t="n">
        <v>217038</v>
      </c>
      <c r="R165" s="73"/>
      <c r="S165" s="72" t="n">
        <v>55210</v>
      </c>
      <c r="T165" s="73"/>
      <c r="U165" s="72" t="n">
        <f aca="false">SUM(E165:S165)</f>
        <v>15669602</v>
      </c>
      <c r="V165" s="73"/>
      <c r="W165" s="74" t="n">
        <f aca="false">(U165/$BS165)</f>
        <v>1394.588999644</v>
      </c>
      <c r="X165" s="55"/>
      <c r="Y165" s="75" t="n">
        <f aca="false">IF($BO165,U165/$BO165*100,0)</f>
        <v>78.8068946669562</v>
      </c>
      <c r="Z165" s="73"/>
      <c r="AA165" s="72" t="n">
        <v>2052020</v>
      </c>
      <c r="AB165" s="73"/>
      <c r="AC165" s="74" t="n">
        <f aca="false">(AA165/$BS165)</f>
        <v>182.629049483802</v>
      </c>
      <c r="AD165" s="55"/>
      <c r="AE165" s="75" t="n">
        <f aca="false">IF($BO165,AA165/$BO165*100,0)</f>
        <v>10.320193454466</v>
      </c>
      <c r="AF165" s="76"/>
      <c r="AG165" s="72" t="n">
        <v>137953</v>
      </c>
      <c r="AH165" s="73"/>
      <c r="AI165" s="74" t="n">
        <f aca="false">(AG165/$BS165)</f>
        <v>12.2777678889284</v>
      </c>
      <c r="AJ165" s="55"/>
      <c r="AK165" s="75" t="n">
        <f aca="false">IF($BO165,AG165/$BO165*100,0)</f>
        <v>0.693804956883437</v>
      </c>
      <c r="AL165" s="73"/>
      <c r="AM165" s="72" t="n">
        <v>24333</v>
      </c>
      <c r="AN165" s="73"/>
      <c r="AO165" s="74" t="n">
        <f aca="false">(AM165/$BS165)</f>
        <v>2.16562833748665</v>
      </c>
      <c r="AP165" s="55"/>
      <c r="AQ165" s="75" t="n">
        <f aca="false">IF($BO165,AM165/$BO165*100,0)</f>
        <v>0.122377592483271</v>
      </c>
      <c r="AR165" s="73"/>
      <c r="AS165" s="72" t="n">
        <v>1708338</v>
      </c>
      <c r="AT165" s="73"/>
      <c r="AU165" s="74" t="n">
        <f aca="false">(AS165/$BS165)</f>
        <v>152.041473834105</v>
      </c>
      <c r="AV165" s="55"/>
      <c r="AW165" s="75" t="n">
        <f aca="false">IF($BO165,AS165/$BO165*100,0)</f>
        <v>8.59171871892845</v>
      </c>
      <c r="AX165" s="73"/>
      <c r="AY165" s="72" t="n">
        <v>45085</v>
      </c>
      <c r="AZ165" s="73"/>
      <c r="BA165" s="72" t="n">
        <v>73142</v>
      </c>
      <c r="BB165" s="73"/>
      <c r="BC165" s="72" t="n">
        <f aca="false">(AY165+BA165)</f>
        <v>118227</v>
      </c>
      <c r="BD165" s="73"/>
      <c r="BE165" s="74" t="n">
        <f aca="false">(BC165/$BS165)</f>
        <v>10.5221609113564</v>
      </c>
      <c r="BF165" s="55"/>
      <c r="BG165" s="75" t="n">
        <f aca="false">IF($BO165,BC165/$BO165*100,0)</f>
        <v>0.594597280504651</v>
      </c>
      <c r="BH165" s="73"/>
      <c r="BI165" s="72" t="n">
        <v>173069</v>
      </c>
      <c r="BJ165" s="73"/>
      <c r="BK165" s="74" t="n">
        <f aca="false">(BI165/$BS165)</f>
        <v>15.4030793876825</v>
      </c>
      <c r="BL165" s="55"/>
      <c r="BM165" s="75" t="n">
        <f aca="false">IF($BO165,BI165/$BO165*100,0)</f>
        <v>0.870413329777964</v>
      </c>
      <c r="BN165" s="73"/>
      <c r="BO165" s="72" t="n">
        <f aca="false">(U165+AA165+AG165+AM165+AS165+BC165+BI165)</f>
        <v>19883542</v>
      </c>
      <c r="BP165" s="78"/>
      <c r="BQ165" s="55" t="n">
        <v>51</v>
      </c>
      <c r="BR165" s="78"/>
      <c r="BS165" s="59" t="n">
        <v>11236</v>
      </c>
    </row>
    <row r="166" customFormat="false" ht="8.25" hidden="false" customHeight="true" outlineLevel="0" collapsed="false">
      <c r="A166" s="55" t="n">
        <v>52</v>
      </c>
      <c r="B166" s="70"/>
      <c r="C166" s="55" t="s">
        <v>188</v>
      </c>
      <c r="D166" s="78"/>
      <c r="E166" s="79" t="n">
        <v>5879674</v>
      </c>
      <c r="F166" s="76"/>
      <c r="G166" s="79" t="n">
        <v>556261</v>
      </c>
      <c r="H166" s="55"/>
      <c r="I166" s="79" t="n">
        <v>2131231</v>
      </c>
      <c r="J166" s="79"/>
      <c r="K166" s="79" t="n">
        <v>90960</v>
      </c>
      <c r="L166" s="55"/>
      <c r="M166" s="79" t="n">
        <v>682745</v>
      </c>
      <c r="N166" s="55"/>
      <c r="O166" s="79" t="n">
        <v>69131</v>
      </c>
      <c r="P166" s="55"/>
      <c r="Q166" s="79" t="n">
        <v>169936</v>
      </c>
      <c r="R166" s="55"/>
      <c r="S166" s="79" t="n">
        <v>213832</v>
      </c>
      <c r="T166" s="55"/>
      <c r="U166" s="79" t="n">
        <f aca="false">SUM(E166:S166)</f>
        <v>9793770</v>
      </c>
      <c r="V166" s="55"/>
      <c r="W166" s="75" t="n">
        <f aca="false">(U166/$BS166)</f>
        <v>397.264835922606</v>
      </c>
      <c r="X166" s="55"/>
      <c r="Y166" s="75" t="n">
        <f aca="false">IF($BO166,U166/$BO166*100,0)</f>
        <v>64.0182717170778</v>
      </c>
      <c r="Z166" s="55"/>
      <c r="AA166" s="79" t="n">
        <v>2348716</v>
      </c>
      <c r="AB166" s="55"/>
      <c r="AC166" s="75" t="n">
        <f aca="false">(AA166/$BS166)</f>
        <v>95.2710015008315</v>
      </c>
      <c r="AD166" s="55"/>
      <c r="AE166" s="75" t="n">
        <f aca="false">IF($BO166,AA166/$BO166*100,0)</f>
        <v>15.3526924845333</v>
      </c>
      <c r="AF166" s="55"/>
      <c r="AG166" s="79" t="n">
        <v>60884</v>
      </c>
      <c r="AH166" s="55"/>
      <c r="AI166" s="75" t="n">
        <f aca="false">(AG166/$BS166)</f>
        <v>2.46963858353953</v>
      </c>
      <c r="AJ166" s="55"/>
      <c r="AK166" s="75" t="n">
        <f aca="false">IF($BO166,AG166/$BO166*100,0)</f>
        <v>0.397976310983673</v>
      </c>
      <c r="AL166" s="55"/>
      <c r="AM166" s="79" t="n">
        <v>1065</v>
      </c>
      <c r="AN166" s="55"/>
      <c r="AO166" s="75" t="n">
        <f aca="false">(AM166/$BS166)</f>
        <v>0.0431996105950594</v>
      </c>
      <c r="AP166" s="55"/>
      <c r="AQ166" s="75" t="n">
        <f aca="false">IF($BO166,AM166/$BO166*100,0)</f>
        <v>0.00696151322511024</v>
      </c>
      <c r="AR166" s="55"/>
      <c r="AS166" s="79" t="n">
        <v>2263968</v>
      </c>
      <c r="AT166" s="55"/>
      <c r="AU166" s="75" t="n">
        <f aca="false">(AS166/$BS166)</f>
        <v>91.8333671358455</v>
      </c>
      <c r="AV166" s="55"/>
      <c r="AW166" s="75" t="n">
        <f aca="false">IF($BO166,AS166/$BO166*100,0)</f>
        <v>14.7987259842501</v>
      </c>
      <c r="AX166" s="55"/>
      <c r="AY166" s="79" t="n">
        <v>57999</v>
      </c>
      <c r="AZ166" s="55"/>
      <c r="BA166" s="79" t="n">
        <v>61916</v>
      </c>
      <c r="BB166" s="55"/>
      <c r="BC166" s="79" t="n">
        <f aca="false">(AY166+BA166)</f>
        <v>119915</v>
      </c>
      <c r="BD166" s="55"/>
      <c r="BE166" s="75" t="n">
        <f aca="false">(BC166/$BS166)</f>
        <v>4.86411390094512</v>
      </c>
      <c r="BF166" s="55"/>
      <c r="BG166" s="75" t="n">
        <f aca="false">IF($BO166,BC166/$BO166*100,0)</f>
        <v>0.783840242618868</v>
      </c>
      <c r="BH166" s="55"/>
      <c r="BI166" s="80" t="n">
        <v>710080</v>
      </c>
      <c r="BJ166" s="55"/>
      <c r="BK166" s="75" t="n">
        <f aca="false">(BI166/$BS166)</f>
        <v>28.8029854378777</v>
      </c>
      <c r="BL166" s="55"/>
      <c r="BM166" s="75" t="n">
        <f aca="false">IF($BO166,BI166/$BO166*100,0)</f>
        <v>4.64153174731106</v>
      </c>
      <c r="BN166" s="55"/>
      <c r="BO166" s="79" t="n">
        <f aca="false">(U166+AA166+AG166+AM166+AS166+BC166+BI166)</f>
        <v>15298398</v>
      </c>
      <c r="BP166" s="78"/>
      <c r="BQ166" s="55" t="n">
        <v>52</v>
      </c>
      <c r="BR166" s="78"/>
      <c r="BS166" s="59" t="n">
        <v>24653</v>
      </c>
    </row>
    <row r="167" customFormat="false" ht="8.25" hidden="false" customHeight="true" outlineLevel="0" collapsed="false">
      <c r="A167" s="55" t="n">
        <v>53</v>
      </c>
      <c r="B167" s="70"/>
      <c r="C167" s="55" t="s">
        <v>189</v>
      </c>
      <c r="D167" s="78"/>
      <c r="E167" s="79" t="n">
        <v>817644187</v>
      </c>
      <c r="F167" s="76"/>
      <c r="G167" s="79" t="n">
        <v>23948534</v>
      </c>
      <c r="H167" s="55"/>
      <c r="I167" s="79" t="n">
        <v>289142076</v>
      </c>
      <c r="J167" s="79"/>
      <c r="K167" s="79" t="n">
        <v>13579</v>
      </c>
      <c r="L167" s="55"/>
      <c r="M167" s="79" t="n">
        <v>1627470</v>
      </c>
      <c r="N167" s="55"/>
      <c r="O167" s="79" t="n">
        <v>0</v>
      </c>
      <c r="P167" s="55"/>
      <c r="Q167" s="79" t="n">
        <v>7373214</v>
      </c>
      <c r="R167" s="55"/>
      <c r="S167" s="79" t="n">
        <v>5348117</v>
      </c>
      <c r="T167" s="55"/>
      <c r="U167" s="79" t="n">
        <f aca="false">SUM(E167:S167)</f>
        <v>1145097177</v>
      </c>
      <c r="V167" s="55"/>
      <c r="W167" s="75" t="n">
        <f aca="false">(U167/$BS167)</f>
        <v>2971.75432035648</v>
      </c>
      <c r="X167" s="55"/>
      <c r="Y167" s="75" t="n">
        <f aca="false">IF($BO167,U167/$BO167*100,0)</f>
        <v>77.3862376892002</v>
      </c>
      <c r="Z167" s="55"/>
      <c r="AA167" s="79" t="n">
        <v>200630375</v>
      </c>
      <c r="AB167" s="55"/>
      <c r="AC167" s="75" t="n">
        <f aca="false">(AA167/$BS167)</f>
        <v>520.675620966089</v>
      </c>
      <c r="AD167" s="55"/>
      <c r="AE167" s="75" t="n">
        <f aca="false">IF($BO167,AA167/$BO167*100,0)</f>
        <v>13.5587006930709</v>
      </c>
      <c r="AF167" s="55"/>
      <c r="AG167" s="79" t="n">
        <v>24158503</v>
      </c>
      <c r="AH167" s="55"/>
      <c r="AI167" s="75" t="n">
        <f aca="false">(AG167/$BS167)</f>
        <v>62.6961074619739</v>
      </c>
      <c r="AJ167" s="55"/>
      <c r="AK167" s="75" t="n">
        <f aca="false">IF($BO167,AG167/$BO167*100,0)</f>
        <v>1.63264366808692</v>
      </c>
      <c r="AL167" s="55"/>
      <c r="AM167" s="79" t="n">
        <v>2068578</v>
      </c>
      <c r="AN167" s="55"/>
      <c r="AO167" s="75" t="n">
        <f aca="false">(AM167/$BS167)</f>
        <v>5.3683702413794</v>
      </c>
      <c r="AP167" s="55"/>
      <c r="AQ167" s="75" t="n">
        <f aca="false">IF($BO167,AM167/$BO167*100,0)</f>
        <v>0.139795531769659</v>
      </c>
      <c r="AR167" s="55"/>
      <c r="AS167" s="79" t="n">
        <v>54438538</v>
      </c>
      <c r="AT167" s="55"/>
      <c r="AU167" s="75" t="n">
        <f aca="false">(AS167/$BS167)</f>
        <v>141.278804755441</v>
      </c>
      <c r="AV167" s="55"/>
      <c r="AW167" s="75" t="n">
        <f aca="false">IF($BO167,AS167/$BO167*100,0)</f>
        <v>3.67898351837484</v>
      </c>
      <c r="AX167" s="55"/>
      <c r="AY167" s="79" t="n">
        <v>6867123</v>
      </c>
      <c r="AZ167" s="55"/>
      <c r="BA167" s="79" t="n">
        <v>4856910</v>
      </c>
      <c r="BB167" s="55"/>
      <c r="BC167" s="79" t="n">
        <f aca="false">(AY167+BA167)</f>
        <v>11724033</v>
      </c>
      <c r="BD167" s="55"/>
      <c r="BE167" s="75" t="n">
        <f aca="false">(BC167/$BS167)</f>
        <v>30.426191260929</v>
      </c>
      <c r="BF167" s="55"/>
      <c r="BG167" s="75" t="n">
        <f aca="false">IF($BO167,BC167/$BO167*100,0)</f>
        <v>0.792315990849768</v>
      </c>
      <c r="BH167" s="55"/>
      <c r="BI167" s="80" t="n">
        <v>41599618</v>
      </c>
      <c r="BJ167" s="55"/>
      <c r="BK167" s="75" t="n">
        <f aca="false">(BI167/$BS167)</f>
        <v>107.959260576082</v>
      </c>
      <c r="BL167" s="55"/>
      <c r="BM167" s="75" t="n">
        <f aca="false">IF($BO167,BI167/$BO167*100,0)</f>
        <v>2.81132290864772</v>
      </c>
      <c r="BN167" s="55"/>
      <c r="BO167" s="79" t="n">
        <f aca="false">(U167+AA167+AG167+AM167+AS167+BC167+BI167)</f>
        <v>1479716822</v>
      </c>
      <c r="BP167" s="78"/>
      <c r="BQ167" s="55" t="n">
        <v>53</v>
      </c>
      <c r="BR167" s="78"/>
      <c r="BS167" s="59" t="n">
        <v>385327</v>
      </c>
    </row>
    <row r="168" customFormat="false" ht="8.25" hidden="false" customHeight="true" outlineLevel="0" collapsed="false">
      <c r="A168" s="55" t="n">
        <v>54</v>
      </c>
      <c r="B168" s="70"/>
      <c r="C168" s="55" t="s">
        <v>190</v>
      </c>
      <c r="D168" s="78"/>
      <c r="E168" s="79" t="n">
        <v>32036005</v>
      </c>
      <c r="F168" s="76"/>
      <c r="G168" s="79" t="n">
        <v>17643864</v>
      </c>
      <c r="H168" s="55"/>
      <c r="I168" s="79" t="n">
        <v>7407077</v>
      </c>
      <c r="J168" s="79"/>
      <c r="K168" s="79" t="n">
        <v>69078</v>
      </c>
      <c r="L168" s="55"/>
      <c r="M168" s="79" t="n">
        <v>307749</v>
      </c>
      <c r="N168" s="55"/>
      <c r="O168" s="79" t="n">
        <v>509026</v>
      </c>
      <c r="P168" s="55"/>
      <c r="Q168" s="79" t="n">
        <v>360002</v>
      </c>
      <c r="R168" s="55"/>
      <c r="S168" s="79" t="n">
        <v>467089</v>
      </c>
      <c r="T168" s="55"/>
      <c r="U168" s="79" t="n">
        <f aca="false">SUM(E168:S168)</f>
        <v>58799890</v>
      </c>
      <c r="V168" s="55"/>
      <c r="W168" s="75" t="n">
        <f aca="false">(U168/$BS168)</f>
        <v>1713.4832148269</v>
      </c>
      <c r="X168" s="55"/>
      <c r="Y168" s="75" t="n">
        <f aca="false">IF($BO168,U168/$BO168*100,0)</f>
        <v>79.9557974153452</v>
      </c>
      <c r="Z168" s="55"/>
      <c r="AA168" s="79" t="n">
        <v>7642740</v>
      </c>
      <c r="AB168" s="55"/>
      <c r="AC168" s="75" t="n">
        <f aca="false">(AA168/$BS168)</f>
        <v>222.716517076582</v>
      </c>
      <c r="AD168" s="55"/>
      <c r="AE168" s="75" t="n">
        <f aca="false">IF($BO168,AA168/$BO168*100,0)</f>
        <v>10.3925597673423</v>
      </c>
      <c r="AF168" s="55"/>
      <c r="AG168" s="79" t="n">
        <v>506821</v>
      </c>
      <c r="AH168" s="55"/>
      <c r="AI168" s="75" t="n">
        <f aca="false">(AG168/$BS168)</f>
        <v>14.7692330108404</v>
      </c>
      <c r="AJ168" s="55"/>
      <c r="AK168" s="75" t="n">
        <f aca="false">IF($BO168,AG168/$BO168*100,0)</f>
        <v>0.689172670252319</v>
      </c>
      <c r="AL168" s="55"/>
      <c r="AM168" s="79" t="n">
        <v>29299</v>
      </c>
      <c r="AN168" s="55"/>
      <c r="AO168" s="75" t="n">
        <f aca="false">(AM168/$BS168)</f>
        <v>0.85379997668726</v>
      </c>
      <c r="AP168" s="55"/>
      <c r="AQ168" s="75" t="n">
        <f aca="false">IF($BO168,AM168/$BO168*100,0)</f>
        <v>0.0398406341996932</v>
      </c>
      <c r="AR168" s="55"/>
      <c r="AS168" s="79" t="n">
        <v>5452930</v>
      </c>
      <c r="AT168" s="55"/>
      <c r="AU168" s="75" t="n">
        <f aca="false">(AS168/$BS168)</f>
        <v>158.903426972841</v>
      </c>
      <c r="AV168" s="55"/>
      <c r="AW168" s="75" t="n">
        <f aca="false">IF($BO168,AS168/$BO168*100,0)</f>
        <v>7.41486704141892</v>
      </c>
      <c r="AX168" s="55"/>
      <c r="AY168" s="79" t="n">
        <v>376320</v>
      </c>
      <c r="AZ168" s="55"/>
      <c r="BA168" s="79" t="n">
        <v>45211</v>
      </c>
      <c r="BB168" s="55"/>
      <c r="BC168" s="79" t="n">
        <f aca="false">(AY168+BA168)</f>
        <v>421531</v>
      </c>
      <c r="BD168" s="55"/>
      <c r="BE168" s="75" t="n">
        <f aca="false">(BC168/$BS168)</f>
        <v>12.2838034735983</v>
      </c>
      <c r="BF168" s="55"/>
      <c r="BG168" s="75" t="n">
        <f aca="false">IF($BO168,BC168/$BO168*100,0)</f>
        <v>0.573195753262257</v>
      </c>
      <c r="BH168" s="55"/>
      <c r="BI168" s="80" t="n">
        <v>687285</v>
      </c>
      <c r="BJ168" s="55"/>
      <c r="BK168" s="75" t="n">
        <f aca="false">(BI168/$BS168)</f>
        <v>20.0281209931227</v>
      </c>
      <c r="BL168" s="55"/>
      <c r="BM168" s="75" t="n">
        <f aca="false">IF($BO168,BI168/$BO168*100,0)</f>
        <v>0.934566718179328</v>
      </c>
      <c r="BN168" s="55"/>
      <c r="BO168" s="79" t="n">
        <f aca="false">(U168+AA168+AG168+AM168+AS168+BC168+BI168)</f>
        <v>73540496</v>
      </c>
      <c r="BP168" s="78"/>
      <c r="BQ168" s="55" t="n">
        <v>54</v>
      </c>
      <c r="BR168" s="78"/>
      <c r="BS168" s="59" t="n">
        <v>34316</v>
      </c>
    </row>
    <row r="169" customFormat="false" ht="8.25" hidden="false" customHeight="true" outlineLevel="0" collapsed="false">
      <c r="A169" s="55" t="n">
        <v>55</v>
      </c>
      <c r="B169" s="70"/>
      <c r="C169" s="55" t="s">
        <v>191</v>
      </c>
      <c r="D169" s="78"/>
      <c r="E169" s="79" t="n">
        <v>3222797</v>
      </c>
      <c r="F169" s="76"/>
      <c r="G169" s="79" t="n">
        <v>269509</v>
      </c>
      <c r="H169" s="55"/>
      <c r="I169" s="79" t="n">
        <v>1882660</v>
      </c>
      <c r="J169" s="79"/>
      <c r="K169" s="79" t="n">
        <v>23625</v>
      </c>
      <c r="L169" s="55"/>
      <c r="M169" s="79" t="n">
        <v>296107</v>
      </c>
      <c r="N169" s="55"/>
      <c r="O169" s="79" t="n">
        <v>76804</v>
      </c>
      <c r="P169" s="55"/>
      <c r="Q169" s="79" t="n">
        <v>76001</v>
      </c>
      <c r="R169" s="55"/>
      <c r="S169" s="79" t="n">
        <v>35737</v>
      </c>
      <c r="T169" s="55"/>
      <c r="U169" s="79" t="n">
        <f aca="false">SUM(E169:S169)</f>
        <v>5883240</v>
      </c>
      <c r="V169" s="55"/>
      <c r="W169" s="75" t="n">
        <f aca="false">(U169/$BS169)</f>
        <v>475.797816417307</v>
      </c>
      <c r="X169" s="55"/>
      <c r="Y169" s="75" t="n">
        <f aca="false">IF($BO169,U169/$BO169*100,0)</f>
        <v>56.3551299276159</v>
      </c>
      <c r="Z169" s="55"/>
      <c r="AA169" s="79" t="n">
        <v>920475</v>
      </c>
      <c r="AB169" s="55"/>
      <c r="AC169" s="75" t="n">
        <f aca="false">(AA169/$BS169)</f>
        <v>74.4419733117671</v>
      </c>
      <c r="AD169" s="55"/>
      <c r="AE169" s="75" t="n">
        <f aca="false">IF($BO169,AA169/$BO169*100,0)</f>
        <v>8.81716336918471</v>
      </c>
      <c r="AF169" s="55"/>
      <c r="AG169" s="79" t="n">
        <v>33376</v>
      </c>
      <c r="AH169" s="55"/>
      <c r="AI169" s="75" t="n">
        <f aca="false">(AG169/$BS169)</f>
        <v>2.69923170238577</v>
      </c>
      <c r="AJ169" s="55"/>
      <c r="AK169" s="75" t="n">
        <f aca="false">IF($BO169,AG169/$BO169*100,0)</f>
        <v>0.319706287090805</v>
      </c>
      <c r="AL169" s="55"/>
      <c r="AM169" s="79" t="n">
        <v>23544</v>
      </c>
      <c r="AN169" s="55"/>
      <c r="AO169" s="75" t="n">
        <f aca="false">(AM169/$BS169)</f>
        <v>1.9040841083704</v>
      </c>
      <c r="AP169" s="55"/>
      <c r="AQ169" s="75" t="n">
        <f aca="false">IF($BO169,AM169/$BO169*100,0)</f>
        <v>0.225526271071006</v>
      </c>
      <c r="AR169" s="55"/>
      <c r="AS169" s="79" t="n">
        <v>3234878</v>
      </c>
      <c r="AT169" s="55"/>
      <c r="AU169" s="75" t="n">
        <f aca="false">(AS169/$BS169)</f>
        <v>261.615689446017</v>
      </c>
      <c r="AV169" s="55"/>
      <c r="AW169" s="75" t="n">
        <f aca="false">IF($BO169,AS169/$BO169*100,0)</f>
        <v>30.9866621096515</v>
      </c>
      <c r="AX169" s="55"/>
      <c r="AY169" s="79" t="n">
        <v>34954</v>
      </c>
      <c r="AZ169" s="55"/>
      <c r="BA169" s="79" t="n">
        <v>44122</v>
      </c>
      <c r="BB169" s="55"/>
      <c r="BC169" s="79" t="n">
        <f aca="false">(AY169+BA169)</f>
        <v>79076</v>
      </c>
      <c r="BD169" s="55"/>
      <c r="BE169" s="75" t="n">
        <f aca="false">(BC169/$BS169)</f>
        <v>6.39514759401537</v>
      </c>
      <c r="BF169" s="55"/>
      <c r="BG169" s="75" t="n">
        <f aca="false">IF($BO169,BC169/$BO169*100,0)</f>
        <v>0.757463277744262</v>
      </c>
      <c r="BH169" s="55"/>
      <c r="BI169" s="80" t="n">
        <v>264993</v>
      </c>
      <c r="BJ169" s="55"/>
      <c r="BK169" s="75" t="n">
        <f aca="false">(BI169/$BS169)</f>
        <v>21.4308936514355</v>
      </c>
      <c r="BL169" s="55"/>
      <c r="BM169" s="75" t="n">
        <f aca="false">IF($BO169,BI169/$BO169*100,0)</f>
        <v>2.53834875764183</v>
      </c>
      <c r="BN169" s="55"/>
      <c r="BO169" s="79" t="n">
        <f aca="false">(U169+AA169+AG169+AM169+AS169+BC169+BI169)</f>
        <v>10439582</v>
      </c>
      <c r="BP169" s="78"/>
      <c r="BQ169" s="55" t="n">
        <v>55</v>
      </c>
      <c r="BR169" s="78"/>
      <c r="BS169" s="59" t="n">
        <v>12365</v>
      </c>
    </row>
    <row r="170" customFormat="false" ht="8.25" hidden="false" customHeight="true" outlineLevel="0" collapsed="false">
      <c r="A170" s="81"/>
      <c r="B170" s="70"/>
      <c r="C170" s="55"/>
      <c r="D170" s="78"/>
      <c r="E170" s="55"/>
      <c r="F170" s="55"/>
      <c r="G170" s="55"/>
      <c r="H170" s="55"/>
      <c r="I170" s="55"/>
      <c r="J170" s="55"/>
      <c r="K170" s="55"/>
      <c r="L170" s="55"/>
      <c r="M170" s="55"/>
      <c r="N170" s="55"/>
      <c r="O170" s="55"/>
      <c r="P170" s="55"/>
      <c r="Q170" s="55"/>
      <c r="R170" s="55"/>
      <c r="S170" s="55"/>
      <c r="T170" s="55"/>
      <c r="U170" s="55"/>
      <c r="V170" s="55"/>
      <c r="W170" s="82"/>
      <c r="X170" s="55"/>
      <c r="Y170" s="82"/>
      <c r="Z170" s="55"/>
      <c r="AA170" s="55"/>
      <c r="AB170" s="55"/>
      <c r="AC170" s="82"/>
      <c r="AD170" s="55"/>
      <c r="AE170" s="82"/>
      <c r="AF170" s="55"/>
      <c r="AG170" s="55"/>
      <c r="AH170" s="55"/>
      <c r="AI170" s="82"/>
      <c r="AJ170" s="55"/>
      <c r="AK170" s="82"/>
      <c r="AL170" s="55"/>
      <c r="AM170" s="55"/>
      <c r="AN170" s="55"/>
      <c r="AO170" s="82"/>
      <c r="AP170" s="55"/>
      <c r="AQ170" s="82"/>
      <c r="AR170" s="55"/>
      <c r="AS170" s="55"/>
      <c r="AT170" s="55"/>
      <c r="AU170" s="82"/>
      <c r="AV170" s="55"/>
      <c r="AW170" s="82"/>
      <c r="AX170" s="55"/>
      <c r="AY170" s="55"/>
      <c r="AZ170" s="55"/>
      <c r="BA170" s="55"/>
      <c r="BB170" s="55"/>
      <c r="BC170" s="55"/>
      <c r="BD170" s="55"/>
      <c r="BE170" s="82"/>
      <c r="BF170" s="55"/>
      <c r="BG170" s="82"/>
      <c r="BH170" s="55"/>
      <c r="BI170" s="55"/>
      <c r="BJ170" s="55"/>
      <c r="BK170" s="82"/>
      <c r="BL170" s="55"/>
      <c r="BM170" s="82"/>
      <c r="BN170" s="55"/>
      <c r="BO170" s="55"/>
      <c r="BP170" s="78"/>
      <c r="BQ170" s="83"/>
      <c r="BR170" s="78"/>
      <c r="BS170" s="54"/>
    </row>
    <row r="171" customFormat="false" ht="8.25" hidden="false" customHeight="true" outlineLevel="0" collapsed="false">
      <c r="A171" s="55" t="n">
        <v>56</v>
      </c>
      <c r="B171" s="70"/>
      <c r="C171" s="55" t="s">
        <v>192</v>
      </c>
      <c r="D171" s="78"/>
      <c r="E171" s="79" t="n">
        <v>11180007</v>
      </c>
      <c r="F171" s="76"/>
      <c r="G171" s="79" t="n">
        <v>310708</v>
      </c>
      <c r="H171" s="55"/>
      <c r="I171" s="79" t="n">
        <v>3093225</v>
      </c>
      <c r="J171" s="79"/>
      <c r="K171" s="79" t="n">
        <v>8030</v>
      </c>
      <c r="L171" s="55"/>
      <c r="M171" s="79" t="n">
        <v>74131</v>
      </c>
      <c r="N171" s="55"/>
      <c r="O171" s="79" t="n">
        <v>241297</v>
      </c>
      <c r="P171" s="55"/>
      <c r="Q171" s="79" t="n">
        <v>276120</v>
      </c>
      <c r="R171" s="55"/>
      <c r="S171" s="79" t="n">
        <v>98860</v>
      </c>
      <c r="T171" s="55"/>
      <c r="U171" s="79" t="n">
        <f aca="false">SUM(E171:S171)</f>
        <v>15282378</v>
      </c>
      <c r="V171" s="55"/>
      <c r="W171" s="75" t="n">
        <f aca="false">(U171/$BS171)</f>
        <v>1166.68280021376</v>
      </c>
      <c r="X171" s="55"/>
      <c r="Y171" s="75" t="n">
        <f aca="false">IF($BO171,U171/$BO171*100,0)</f>
        <v>70.0985644369083</v>
      </c>
      <c r="Z171" s="55"/>
      <c r="AA171" s="79" t="n">
        <v>2725666</v>
      </c>
      <c r="AB171" s="55"/>
      <c r="AC171" s="75" t="n">
        <f aca="false">(AA171/$BS171)</f>
        <v>208.081990991679</v>
      </c>
      <c r="AD171" s="55"/>
      <c r="AE171" s="75" t="n">
        <f aca="false">IF($BO171,AA171/$BO171*100,0)</f>
        <v>12.5023261258484</v>
      </c>
      <c r="AF171" s="55"/>
      <c r="AG171" s="80" t="n">
        <v>222790</v>
      </c>
      <c r="AH171" s="55"/>
      <c r="AI171" s="75" t="n">
        <f aca="false">(AG171/$BS171)</f>
        <v>17.0081685624857</v>
      </c>
      <c r="AJ171" s="55"/>
      <c r="AK171" s="75" t="n">
        <f aca="false">IF($BO171,AG171/$BO171*100,0)</f>
        <v>1.02191289672974</v>
      </c>
      <c r="AL171" s="55"/>
      <c r="AM171" s="80" t="n">
        <v>170298</v>
      </c>
      <c r="AN171" s="55"/>
      <c r="AO171" s="75" t="n">
        <f aca="false">(AM171/$BS171)</f>
        <v>13.0008397587602</v>
      </c>
      <c r="AP171" s="55"/>
      <c r="AQ171" s="75" t="n">
        <f aca="false">IF($BO171,AM171/$BO171*100,0)</f>
        <v>0.781137943746491</v>
      </c>
      <c r="AR171" s="55"/>
      <c r="AS171" s="80" t="n">
        <v>1824230</v>
      </c>
      <c r="AT171" s="55"/>
      <c r="AU171" s="75" t="n">
        <f aca="false">(AS171/$BS171)</f>
        <v>139.264829376288</v>
      </c>
      <c r="AV171" s="55"/>
      <c r="AW171" s="75" t="n">
        <f aca="false">IF($BO171,AS171/$BO171*100,0)</f>
        <v>8.36753967234296</v>
      </c>
      <c r="AX171" s="55"/>
      <c r="AY171" s="80" t="n">
        <v>49783</v>
      </c>
      <c r="AZ171" s="55"/>
      <c r="BA171" s="80" t="n">
        <v>83467</v>
      </c>
      <c r="BB171" s="55"/>
      <c r="BC171" s="79" t="n">
        <f aca="false">(AY171+BA171)</f>
        <v>133250</v>
      </c>
      <c r="BD171" s="55"/>
      <c r="BE171" s="75" t="n">
        <f aca="false">(BC171/$BS171)</f>
        <v>10.1725322543706</v>
      </c>
      <c r="BF171" s="55"/>
      <c r="BG171" s="75" t="n">
        <f aca="false">IF($BO171,BC171/$BO171*100,0)</f>
        <v>0.611202897298969</v>
      </c>
      <c r="BH171" s="55"/>
      <c r="BI171" s="80" t="n">
        <v>1442659</v>
      </c>
      <c r="BJ171" s="55"/>
      <c r="BK171" s="75" t="n">
        <f aca="false">(BI171/$BS171)</f>
        <v>110.135048476983</v>
      </c>
      <c r="BL171" s="55"/>
      <c r="BM171" s="75" t="n">
        <f aca="false">IF($BO171,BI171/$BO171*100,0)</f>
        <v>6.61731602712521</v>
      </c>
      <c r="BN171" s="55"/>
      <c r="BO171" s="79" t="n">
        <f aca="false">(U171+AA171+AG171+AM171+AS171+BC171+BI171)</f>
        <v>21801271</v>
      </c>
      <c r="BP171" s="78"/>
      <c r="BQ171" s="55" t="n">
        <v>56</v>
      </c>
      <c r="BR171" s="78"/>
      <c r="BS171" s="59" t="n">
        <v>13099</v>
      </c>
    </row>
    <row r="172" customFormat="false" ht="8.25" hidden="false" customHeight="true" outlineLevel="0" collapsed="false">
      <c r="A172" s="55" t="n">
        <v>57</v>
      </c>
      <c r="B172" s="70"/>
      <c r="C172" s="55" t="s">
        <v>193</v>
      </c>
      <c r="D172" s="78"/>
      <c r="E172" s="79" t="n">
        <v>9242992</v>
      </c>
      <c r="F172" s="76"/>
      <c r="G172" s="79" t="n">
        <v>218023</v>
      </c>
      <c r="H172" s="55"/>
      <c r="I172" s="79" t="n">
        <v>2315704</v>
      </c>
      <c r="J172" s="79"/>
      <c r="K172" s="79" t="n">
        <v>34234</v>
      </c>
      <c r="L172" s="55"/>
      <c r="M172" s="79" t="n">
        <v>106366</v>
      </c>
      <c r="N172" s="55"/>
      <c r="O172" s="79" t="n">
        <v>0</v>
      </c>
      <c r="P172" s="55"/>
      <c r="Q172" s="79" t="n">
        <v>108180</v>
      </c>
      <c r="R172" s="55"/>
      <c r="S172" s="79" t="n">
        <v>55892</v>
      </c>
      <c r="T172" s="55"/>
      <c r="U172" s="79" t="n">
        <f aca="false">SUM(E172:S172)</f>
        <v>12081391</v>
      </c>
      <c r="V172" s="55"/>
      <c r="W172" s="75" t="n">
        <f aca="false">(U172/$BS172)</f>
        <v>1397.17717127327</v>
      </c>
      <c r="X172" s="55"/>
      <c r="Y172" s="75" t="n">
        <f aca="false">IF($BO172,U172/$BO172*100,0)</f>
        <v>74.7137256997313</v>
      </c>
      <c r="Z172" s="55"/>
      <c r="AA172" s="79" t="n">
        <v>1467082</v>
      </c>
      <c r="AB172" s="55"/>
      <c r="AC172" s="75" t="n">
        <f aca="false">(AA172/$BS172)</f>
        <v>169.663698392506</v>
      </c>
      <c r="AD172" s="55"/>
      <c r="AE172" s="75" t="n">
        <f aca="false">IF($BO172,AA172/$BO172*100,0)</f>
        <v>9.07272698375652</v>
      </c>
      <c r="AF172" s="55"/>
      <c r="AG172" s="80" t="n">
        <v>94182</v>
      </c>
      <c r="AH172" s="55"/>
      <c r="AI172" s="75" t="n">
        <f aca="false">(AG172/$BS172)</f>
        <v>10.8918700127212</v>
      </c>
      <c r="AJ172" s="55"/>
      <c r="AK172" s="75" t="n">
        <f aca="false">IF($BO172,AG172/$BO172*100,0)</f>
        <v>0.582440226779523</v>
      </c>
      <c r="AL172" s="55"/>
      <c r="AM172" s="80" t="n">
        <v>46665</v>
      </c>
      <c r="AN172" s="55"/>
      <c r="AO172" s="75" t="n">
        <f aca="false">(AM172/$BS172)</f>
        <v>5.39666936509772</v>
      </c>
      <c r="AP172" s="55"/>
      <c r="AQ172" s="75" t="n">
        <f aca="false">IF($BO172,AM172/$BO172*100,0)</f>
        <v>0.288585644631314</v>
      </c>
      <c r="AR172" s="55"/>
      <c r="AS172" s="80" t="n">
        <v>2088797</v>
      </c>
      <c r="AT172" s="55"/>
      <c r="AU172" s="75" t="n">
        <f aca="false">(AS172/$BS172)</f>
        <v>241.563201110212</v>
      </c>
      <c r="AV172" s="55"/>
      <c r="AW172" s="75" t="n">
        <f aca="false">IF($BO172,AS172/$BO172*100,0)</f>
        <v>12.9175362423434</v>
      </c>
      <c r="AX172" s="55"/>
      <c r="AY172" s="80" t="n">
        <v>32833</v>
      </c>
      <c r="AZ172" s="55"/>
      <c r="BA172" s="80" t="n">
        <v>51337</v>
      </c>
      <c r="BB172" s="55"/>
      <c r="BC172" s="79" t="n">
        <f aca="false">(AY172+BA172)</f>
        <v>84170</v>
      </c>
      <c r="BD172" s="55"/>
      <c r="BE172" s="75" t="n">
        <f aca="false">(BC172/$BS172)</f>
        <v>9.73401179599861</v>
      </c>
      <c r="BF172" s="55"/>
      <c r="BG172" s="75" t="n">
        <f aca="false">IF($BO172,BC172/$BO172*100,0)</f>
        <v>0.52052402675705</v>
      </c>
      <c r="BH172" s="55"/>
      <c r="BI172" s="80" t="n">
        <v>307956</v>
      </c>
      <c r="BJ172" s="55"/>
      <c r="BK172" s="75" t="n">
        <f aca="false">(BI172/$BS172)</f>
        <v>35.6142014571528</v>
      </c>
      <c r="BL172" s="55"/>
      <c r="BM172" s="75" t="n">
        <f aca="false">IF($BO172,BI172/$BO172*100,0)</f>
        <v>1.90446117600088</v>
      </c>
      <c r="BN172" s="55"/>
      <c r="BO172" s="79" t="n">
        <f aca="false">(U172+AA172+AG172+AM172+AS172+BC172+BI172)</f>
        <v>16170243</v>
      </c>
      <c r="BP172" s="78"/>
      <c r="BQ172" s="55" t="n">
        <v>57</v>
      </c>
      <c r="BR172" s="78"/>
      <c r="BS172" s="59" t="n">
        <v>8647</v>
      </c>
    </row>
    <row r="173" customFormat="false" ht="8.25" hidden="false" customHeight="true" outlineLevel="0" collapsed="false">
      <c r="A173" s="55" t="n">
        <v>58</v>
      </c>
      <c r="B173" s="70"/>
      <c r="C173" s="55" t="s">
        <v>194</v>
      </c>
      <c r="D173" s="78"/>
      <c r="E173" s="79" t="n">
        <v>16931691</v>
      </c>
      <c r="F173" s="76"/>
      <c r="G173" s="79" t="n">
        <v>1448971</v>
      </c>
      <c r="H173" s="55"/>
      <c r="I173" s="79" t="n">
        <v>34125420</v>
      </c>
      <c r="J173" s="79"/>
      <c r="K173" s="79" t="n">
        <v>72519</v>
      </c>
      <c r="L173" s="55"/>
      <c r="M173" s="79" t="n">
        <v>709766</v>
      </c>
      <c r="N173" s="55"/>
      <c r="O173" s="79" t="n">
        <v>454333</v>
      </c>
      <c r="P173" s="55"/>
      <c r="Q173" s="79" t="n">
        <v>245462</v>
      </c>
      <c r="R173" s="55"/>
      <c r="S173" s="79" t="n">
        <v>177242</v>
      </c>
      <c r="T173" s="55"/>
      <c r="U173" s="79" t="n">
        <f aca="false">SUM(E173:S173)</f>
        <v>54165404</v>
      </c>
      <c r="V173" s="55"/>
      <c r="W173" s="75" t="n">
        <f aca="false">(U173/$BS173)</f>
        <v>1727.92943503366</v>
      </c>
      <c r="X173" s="55"/>
      <c r="Y173" s="75" t="n">
        <f aca="false">IF($BO173,U173/$BO173*100,0)</f>
        <v>80.2610785319271</v>
      </c>
      <c r="Z173" s="55"/>
      <c r="AA173" s="79" t="n">
        <v>6352391</v>
      </c>
      <c r="AB173" s="55"/>
      <c r="AC173" s="75" t="n">
        <f aca="false">(AA173/$BS173)</f>
        <v>202.647494178071</v>
      </c>
      <c r="AD173" s="55"/>
      <c r="AE173" s="75" t="n">
        <f aca="false">IF($BO173,AA173/$BO173*100,0)</f>
        <v>9.41283024338759</v>
      </c>
      <c r="AF173" s="55"/>
      <c r="AG173" s="80" t="n">
        <v>581433</v>
      </c>
      <c r="AH173" s="55"/>
      <c r="AI173" s="75" t="n">
        <f aca="false">(AG173/$BS173)</f>
        <v>18.5482821322615</v>
      </c>
      <c r="AJ173" s="55"/>
      <c r="AK173" s="75" t="n">
        <f aca="false">IF($BO173,AG173/$BO173*100,0)</f>
        <v>0.861554354400347</v>
      </c>
      <c r="AL173" s="55"/>
      <c r="AM173" s="80" t="n">
        <v>199817</v>
      </c>
      <c r="AN173" s="55"/>
      <c r="AO173" s="75" t="n">
        <f aca="false">(AM173/$BS173)</f>
        <v>6.37435799279038</v>
      </c>
      <c r="AP173" s="55"/>
      <c r="AQ173" s="75" t="n">
        <f aca="false">IF($BO173,AM173/$BO173*100,0)</f>
        <v>0.296084340643228</v>
      </c>
      <c r="AR173" s="55"/>
      <c r="AS173" s="80" t="n">
        <v>4812080</v>
      </c>
      <c r="AT173" s="55"/>
      <c r="AU173" s="75" t="n">
        <f aca="false">(AS173/$BS173)</f>
        <v>153.510064758988</v>
      </c>
      <c r="AV173" s="55"/>
      <c r="AW173" s="75" t="n">
        <f aca="false">IF($BO173,AS173/$BO173*100,0)</f>
        <v>7.13043201490597</v>
      </c>
      <c r="AX173" s="55"/>
      <c r="AY173" s="80" t="n">
        <v>198971</v>
      </c>
      <c r="AZ173" s="55"/>
      <c r="BA173" s="80" t="n">
        <v>89382</v>
      </c>
      <c r="BB173" s="55"/>
      <c r="BC173" s="79" t="n">
        <f aca="false">(AY173+BA173)</f>
        <v>288353</v>
      </c>
      <c r="BD173" s="55"/>
      <c r="BE173" s="75" t="n">
        <f aca="false">(BC173/$BS173)</f>
        <v>9.19874310141321</v>
      </c>
      <c r="BF173" s="55"/>
      <c r="BG173" s="75" t="n">
        <f aca="false">IF($BO173,BC173/$BO173*100,0)</f>
        <v>0.427274996008832</v>
      </c>
      <c r="BH173" s="55"/>
      <c r="BI173" s="80" t="n">
        <v>1087036</v>
      </c>
      <c r="BJ173" s="55"/>
      <c r="BK173" s="75" t="n">
        <f aca="false">(BI173/$BS173)</f>
        <v>34.6775129996491</v>
      </c>
      <c r="BL173" s="55"/>
      <c r="BM173" s="75" t="n">
        <f aca="false">IF($BO173,BI173/$BO173*100,0)</f>
        <v>1.6107455187269</v>
      </c>
      <c r="BN173" s="55"/>
      <c r="BO173" s="79" t="n">
        <f aca="false">(U173+AA173+AG173+AM173+AS173+BC173+BI173)</f>
        <v>67486514</v>
      </c>
      <c r="BP173" s="78"/>
      <c r="BQ173" s="55" t="n">
        <v>58</v>
      </c>
      <c r="BR173" s="78"/>
      <c r="BS173" s="59" t="n">
        <v>31347</v>
      </c>
    </row>
    <row r="174" customFormat="false" ht="8.25" hidden="false" customHeight="true" outlineLevel="0" collapsed="false">
      <c r="A174" s="55" t="n">
        <v>59</v>
      </c>
      <c r="B174" s="70"/>
      <c r="C174" s="55" t="s">
        <v>195</v>
      </c>
      <c r="D174" s="78"/>
      <c r="E174" s="79" t="n">
        <v>11849732</v>
      </c>
      <c r="F174" s="76"/>
      <c r="G174" s="79" t="n">
        <v>265308</v>
      </c>
      <c r="H174" s="55"/>
      <c r="I174" s="79" t="n">
        <v>2295710</v>
      </c>
      <c r="J174" s="79"/>
      <c r="K174" s="79" t="n">
        <v>54992</v>
      </c>
      <c r="L174" s="55"/>
      <c r="M174" s="79" t="n">
        <v>0</v>
      </c>
      <c r="N174" s="55"/>
      <c r="O174" s="79" t="n">
        <v>0</v>
      </c>
      <c r="P174" s="55"/>
      <c r="Q174" s="79" t="n">
        <v>128129</v>
      </c>
      <c r="R174" s="55"/>
      <c r="S174" s="79" t="n">
        <v>122287</v>
      </c>
      <c r="T174" s="55"/>
      <c r="U174" s="79" t="n">
        <f aca="false">SUM(E174:S174)</f>
        <v>14716158</v>
      </c>
      <c r="V174" s="55"/>
      <c r="W174" s="75" t="n">
        <f aca="false">(U174/$BS174)</f>
        <v>1331.89953841977</v>
      </c>
      <c r="X174" s="55"/>
      <c r="Y174" s="75" t="n">
        <f aca="false">IF($BO174,U174/$BO174*100,0)</f>
        <v>73.2606118220927</v>
      </c>
      <c r="Z174" s="55"/>
      <c r="AA174" s="79" t="n">
        <v>2472290</v>
      </c>
      <c r="AB174" s="55"/>
      <c r="AC174" s="75" t="n">
        <f aca="false">(AA174/$BS174)</f>
        <v>223.756901077021</v>
      </c>
      <c r="AD174" s="55"/>
      <c r="AE174" s="75" t="n">
        <f aca="false">IF($BO174,AA174/$BO174*100,0)</f>
        <v>12.3076606001133</v>
      </c>
      <c r="AF174" s="55"/>
      <c r="AG174" s="80" t="n">
        <v>110733</v>
      </c>
      <c r="AH174" s="55"/>
      <c r="AI174" s="75" t="n">
        <f aca="false">(AG174/$BS174)</f>
        <v>10.0219929405376</v>
      </c>
      <c r="AJ174" s="55"/>
      <c r="AK174" s="75" t="n">
        <f aca="false">IF($BO174,AG174/$BO174*100,0)</f>
        <v>0.551255791688007</v>
      </c>
      <c r="AL174" s="55"/>
      <c r="AM174" s="80" t="n">
        <v>23339</v>
      </c>
      <c r="AN174" s="55"/>
      <c r="AO174" s="75" t="n">
        <f aca="false">(AM174/$BS174)</f>
        <v>2.11231785681962</v>
      </c>
      <c r="AP174" s="55"/>
      <c r="AQ174" s="75" t="n">
        <f aca="false">IF($BO174,AM174/$BO174*100,0)</f>
        <v>0.116187215393843</v>
      </c>
      <c r="AR174" s="55"/>
      <c r="AS174" s="80" t="n">
        <v>2011702</v>
      </c>
      <c r="AT174" s="55"/>
      <c r="AU174" s="75" t="n">
        <f aca="false">(AS174/$BS174)</f>
        <v>182.07095664766</v>
      </c>
      <c r="AV174" s="55"/>
      <c r="AW174" s="75" t="n">
        <f aca="false">IF($BO174,AS174/$BO174*100,0)</f>
        <v>10.0147415734275</v>
      </c>
      <c r="AX174" s="55"/>
      <c r="AY174" s="80" t="n">
        <v>8183</v>
      </c>
      <c r="AZ174" s="55"/>
      <c r="BA174" s="80" t="n">
        <v>135159</v>
      </c>
      <c r="BB174" s="55"/>
      <c r="BC174" s="79" t="n">
        <f aca="false">(AY174+BA174)</f>
        <v>143342</v>
      </c>
      <c r="BD174" s="55"/>
      <c r="BE174" s="75" t="n">
        <f aca="false">(BC174/$BS174)</f>
        <v>12.9733007511992</v>
      </c>
      <c r="BF174" s="55"/>
      <c r="BG174" s="75" t="n">
        <f aca="false">IF($BO174,BC174/$BO174*100,0)</f>
        <v>0.713591320492918</v>
      </c>
      <c r="BH174" s="55"/>
      <c r="BI174" s="80" t="n">
        <v>609844</v>
      </c>
      <c r="BJ174" s="55"/>
      <c r="BK174" s="75" t="n">
        <f aca="false">(BI174/$BS174)</f>
        <v>55.1944972395692</v>
      </c>
      <c r="BL174" s="55"/>
      <c r="BM174" s="75" t="n">
        <f aca="false">IF($BO174,BI174/$BO174*100,0)</f>
        <v>3.03595167679175</v>
      </c>
      <c r="BN174" s="55"/>
      <c r="BO174" s="79" t="n">
        <f aca="false">(U174+AA174+AG174+AM174+AS174+BC174+BI174)</f>
        <v>20087408</v>
      </c>
      <c r="BP174" s="78"/>
      <c r="BQ174" s="55" t="n">
        <v>59</v>
      </c>
      <c r="BR174" s="78"/>
      <c r="BS174" s="59" t="n">
        <v>11049</v>
      </c>
    </row>
    <row r="175" customFormat="false" ht="8.25" hidden="false" customHeight="true" outlineLevel="0" collapsed="false">
      <c r="A175" s="55" t="n">
        <v>60</v>
      </c>
      <c r="B175" s="70"/>
      <c r="C175" s="55" t="s">
        <v>196</v>
      </c>
      <c r="D175" s="78"/>
      <c r="E175" s="79" t="n">
        <v>68364765</v>
      </c>
      <c r="F175" s="76"/>
      <c r="G175" s="79" t="n">
        <v>1612111</v>
      </c>
      <c r="H175" s="55"/>
      <c r="I175" s="79" t="n">
        <v>11994084</v>
      </c>
      <c r="J175" s="79"/>
      <c r="K175" s="79" t="n">
        <v>190888</v>
      </c>
      <c r="L175" s="55"/>
      <c r="M175" s="79" t="n">
        <v>2614503</v>
      </c>
      <c r="N175" s="55"/>
      <c r="O175" s="79" t="n">
        <v>1313298</v>
      </c>
      <c r="P175" s="55"/>
      <c r="Q175" s="79" t="n">
        <v>508988</v>
      </c>
      <c r="R175" s="55"/>
      <c r="S175" s="79" t="n">
        <v>384555</v>
      </c>
      <c r="T175" s="55"/>
      <c r="U175" s="79" t="n">
        <f aca="false">SUM(E175:S175)</f>
        <v>86983192</v>
      </c>
      <c r="V175" s="55"/>
      <c r="W175" s="75" t="n">
        <f aca="false">(U175/$BS175)</f>
        <v>882.997411404034</v>
      </c>
      <c r="X175" s="55"/>
      <c r="Y175" s="75" t="n">
        <f aca="false">IF($BO175,U175/$BO175*100,0)</f>
        <v>70.5541987920977</v>
      </c>
      <c r="Z175" s="55"/>
      <c r="AA175" s="79" t="n">
        <v>11658126</v>
      </c>
      <c r="AB175" s="55"/>
      <c r="AC175" s="75" t="n">
        <f aca="false">(AA175/$BS175)</f>
        <v>118.345795815611</v>
      </c>
      <c r="AD175" s="55"/>
      <c r="AE175" s="75" t="n">
        <f aca="false">IF($BO175,AA175/$BO175*100,0)</f>
        <v>9.45619171284635</v>
      </c>
      <c r="AF175" s="55"/>
      <c r="AG175" s="80" t="n">
        <v>579675</v>
      </c>
      <c r="AH175" s="55"/>
      <c r="AI175" s="75" t="n">
        <f aca="false">(AG175/$BS175)</f>
        <v>5.88448771178268</v>
      </c>
      <c r="AJ175" s="55"/>
      <c r="AK175" s="75" t="n">
        <f aca="false">IF($BO175,AG175/$BO175*100,0)</f>
        <v>0.470188599020478</v>
      </c>
      <c r="AL175" s="55"/>
      <c r="AM175" s="80" t="n">
        <v>31116</v>
      </c>
      <c r="AN175" s="55"/>
      <c r="AO175" s="75" t="n">
        <f aca="false">(AM175/$BS175)</f>
        <v>0.315869615974175</v>
      </c>
      <c r="AP175" s="55"/>
      <c r="AQ175" s="75" t="n">
        <f aca="false">IF($BO175,AM175/$BO175*100,0)</f>
        <v>0.0252389501826389</v>
      </c>
      <c r="AR175" s="55"/>
      <c r="AS175" s="80" t="n">
        <v>20763410</v>
      </c>
      <c r="AT175" s="55"/>
      <c r="AU175" s="75" t="n">
        <f aca="false">(AS175/$BS175)</f>
        <v>210.77678181689</v>
      </c>
      <c r="AV175" s="55"/>
      <c r="AW175" s="75" t="n">
        <f aca="false">IF($BO175,AS175/$BO175*100,0)</f>
        <v>16.841710715121</v>
      </c>
      <c r="AX175" s="55"/>
      <c r="AY175" s="80" t="n">
        <v>491535</v>
      </c>
      <c r="AZ175" s="55"/>
      <c r="BA175" s="80" t="n">
        <v>2268098</v>
      </c>
      <c r="BB175" s="55"/>
      <c r="BC175" s="79" t="n">
        <f aca="false">(AY175+BA175)</f>
        <v>2759633</v>
      </c>
      <c r="BD175" s="55"/>
      <c r="BE175" s="75" t="n">
        <f aca="false">(BC175/$BS175)</f>
        <v>28.0140190236425</v>
      </c>
      <c r="BF175" s="55"/>
      <c r="BG175" s="75" t="n">
        <f aca="false">IF($BO175,BC175/$BO175*100,0)</f>
        <v>2.23840595865041</v>
      </c>
      <c r="BH175" s="55"/>
      <c r="BI175" s="80" t="n">
        <v>510483</v>
      </c>
      <c r="BJ175" s="55"/>
      <c r="BK175" s="75" t="n">
        <f aca="false">(BI175/$BS175)</f>
        <v>5.1820950370017</v>
      </c>
      <c r="BL175" s="55"/>
      <c r="BM175" s="75" t="n">
        <f aca="false">IF($BO175,BI175/$BO175*100,0)</f>
        <v>0.414065272081374</v>
      </c>
      <c r="BN175" s="55"/>
      <c r="BO175" s="79" t="n">
        <f aca="false">(U175+AA175+AG175+AM175+AS175+BC175+BI175)</f>
        <v>123285635</v>
      </c>
      <c r="BP175" s="78"/>
      <c r="BQ175" s="55" t="n">
        <v>60</v>
      </c>
      <c r="BR175" s="78"/>
      <c r="BS175" s="59" t="n">
        <v>98509</v>
      </c>
    </row>
    <row r="176" customFormat="false" ht="8.25" hidden="false" customHeight="true" outlineLevel="0" collapsed="false">
      <c r="A176" s="81"/>
      <c r="B176" s="70"/>
      <c r="C176" s="55"/>
      <c r="D176" s="78"/>
      <c r="E176" s="55"/>
      <c r="F176" s="55"/>
      <c r="G176" s="55"/>
      <c r="H176" s="55"/>
      <c r="I176" s="55"/>
      <c r="J176" s="55"/>
      <c r="K176" s="55"/>
      <c r="L176" s="55"/>
      <c r="M176" s="55"/>
      <c r="N176" s="55"/>
      <c r="O176" s="55"/>
      <c r="P176" s="55"/>
      <c r="Q176" s="55"/>
      <c r="R176" s="55"/>
      <c r="S176" s="55"/>
      <c r="T176" s="55"/>
      <c r="U176" s="55"/>
      <c r="V176" s="55"/>
      <c r="W176" s="82"/>
      <c r="X176" s="55"/>
      <c r="Y176" s="82"/>
      <c r="Z176" s="55"/>
      <c r="AA176" s="55"/>
      <c r="AB176" s="55"/>
      <c r="AC176" s="82"/>
      <c r="AD176" s="55"/>
      <c r="AE176" s="82"/>
      <c r="AF176" s="55"/>
      <c r="AG176" s="55"/>
      <c r="AH176" s="55"/>
      <c r="AI176" s="82"/>
      <c r="AJ176" s="55"/>
      <c r="AK176" s="82"/>
      <c r="AL176" s="55"/>
      <c r="AM176" s="55"/>
      <c r="AN176" s="55"/>
      <c r="AO176" s="82"/>
      <c r="AP176" s="55"/>
      <c r="AQ176" s="82"/>
      <c r="AR176" s="55"/>
      <c r="AS176" s="55"/>
      <c r="AT176" s="55"/>
      <c r="AU176" s="82"/>
      <c r="AV176" s="55"/>
      <c r="AW176" s="82"/>
      <c r="AX176" s="55"/>
      <c r="AY176" s="55"/>
      <c r="AZ176" s="55"/>
      <c r="BA176" s="55"/>
      <c r="BB176" s="55"/>
      <c r="BC176" s="55"/>
      <c r="BD176" s="55"/>
      <c r="BE176" s="82"/>
      <c r="BF176" s="55"/>
      <c r="BG176" s="82"/>
      <c r="BH176" s="55"/>
      <c r="BI176" s="55"/>
      <c r="BJ176" s="55"/>
      <c r="BK176" s="82"/>
      <c r="BL176" s="55"/>
      <c r="BM176" s="82"/>
      <c r="BN176" s="55"/>
      <c r="BO176" s="55"/>
      <c r="BP176" s="78"/>
      <c r="BQ176" s="83"/>
      <c r="BR176" s="78"/>
      <c r="BS176" s="54"/>
    </row>
    <row r="177" customFormat="false" ht="8.25" hidden="false" customHeight="true" outlineLevel="0" collapsed="false">
      <c r="A177" s="55" t="n">
        <v>61</v>
      </c>
      <c r="B177" s="70"/>
      <c r="C177" s="55" t="s">
        <v>197</v>
      </c>
      <c r="D177" s="78"/>
      <c r="E177" s="79" t="n">
        <v>17862654</v>
      </c>
      <c r="F177" s="76"/>
      <c r="G177" s="79" t="n">
        <v>834046</v>
      </c>
      <c r="H177" s="55"/>
      <c r="I177" s="79" t="n">
        <v>3837921</v>
      </c>
      <c r="J177" s="79"/>
      <c r="K177" s="79" t="n">
        <v>30935</v>
      </c>
      <c r="L177" s="55"/>
      <c r="M177" s="79" t="n">
        <v>46547</v>
      </c>
      <c r="N177" s="55"/>
      <c r="O177" s="79" t="n">
        <v>0</v>
      </c>
      <c r="P177" s="55"/>
      <c r="Q177" s="79" t="n">
        <v>206840</v>
      </c>
      <c r="R177" s="55"/>
      <c r="S177" s="79" t="n">
        <v>146965</v>
      </c>
      <c r="T177" s="55"/>
      <c r="U177" s="79" t="n">
        <f aca="false">SUM(E177:S177)</f>
        <v>22965908</v>
      </c>
      <c r="V177" s="55"/>
      <c r="W177" s="75" t="n">
        <f aca="false">(U177/$BS177)</f>
        <v>1548.08951803168</v>
      </c>
      <c r="X177" s="55"/>
      <c r="Y177" s="75" t="n">
        <f aca="false">IF($BO177,U177/$BO177*100,0)</f>
        <v>73.3583605404418</v>
      </c>
      <c r="Z177" s="55"/>
      <c r="AA177" s="79" t="n">
        <v>4432849</v>
      </c>
      <c r="AB177" s="55"/>
      <c r="AC177" s="75" t="n">
        <f aca="false">(AA177/$BS177)</f>
        <v>298.810178631614</v>
      </c>
      <c r="AD177" s="55"/>
      <c r="AE177" s="75" t="n">
        <f aca="false">IF($BO177,AA177/$BO177*100,0)</f>
        <v>14.15953312899</v>
      </c>
      <c r="AF177" s="55"/>
      <c r="AG177" s="80" t="n">
        <v>225659</v>
      </c>
      <c r="AH177" s="55"/>
      <c r="AI177" s="75" t="n">
        <f aca="false">(AG177/$BS177)</f>
        <v>15.2112571621166</v>
      </c>
      <c r="AJ177" s="55"/>
      <c r="AK177" s="75" t="n">
        <f aca="false">IF($BO177,AG177/$BO177*100,0)</f>
        <v>0.720806435399617</v>
      </c>
      <c r="AL177" s="55"/>
      <c r="AM177" s="80" t="n">
        <v>247923</v>
      </c>
      <c r="AN177" s="55"/>
      <c r="AO177" s="75" t="n">
        <f aca="false">(AM177/$BS177)</f>
        <v>16.7120323559151</v>
      </c>
      <c r="AP177" s="55"/>
      <c r="AQ177" s="75" t="n">
        <f aca="false">IF($BO177,AM177/$BO177*100,0)</f>
        <v>0.791922741320219</v>
      </c>
      <c r="AR177" s="55"/>
      <c r="AS177" s="80" t="n">
        <v>2818872</v>
      </c>
      <c r="AT177" s="55"/>
      <c r="AU177" s="75" t="n">
        <f aca="false">(AS177/$BS177)</f>
        <v>190.014964610718</v>
      </c>
      <c r="AV177" s="55"/>
      <c r="AW177" s="75" t="n">
        <f aca="false">IF($BO177,AS177/$BO177*100,0)</f>
        <v>9.00412160901089</v>
      </c>
      <c r="AX177" s="55"/>
      <c r="AY177" s="80" t="n">
        <v>136470</v>
      </c>
      <c r="AZ177" s="55"/>
      <c r="BA177" s="80" t="n">
        <v>39392</v>
      </c>
      <c r="BB177" s="55"/>
      <c r="BC177" s="79" t="n">
        <f aca="false">(AY177+BA177)</f>
        <v>175862</v>
      </c>
      <c r="BD177" s="55"/>
      <c r="BE177" s="75" t="n">
        <f aca="false">(BC177/$BS177)</f>
        <v>11.854533198517</v>
      </c>
      <c r="BF177" s="55"/>
      <c r="BG177" s="75" t="n">
        <f aca="false">IF($BO177,BC177/$BO177*100,0)</f>
        <v>0.561743432977401</v>
      </c>
      <c r="BH177" s="55"/>
      <c r="BI177" s="80" t="n">
        <v>439390</v>
      </c>
      <c r="BJ177" s="55"/>
      <c r="BK177" s="75" t="n">
        <f aca="false">(BI177/$BS177)</f>
        <v>29.61846983485</v>
      </c>
      <c r="BL177" s="55"/>
      <c r="BM177" s="75" t="n">
        <f aca="false">IF($BO177,BI177/$BO177*100,0)</f>
        <v>1.4035121118601</v>
      </c>
      <c r="BN177" s="55"/>
      <c r="BO177" s="79" t="n">
        <f aca="false">(U177+AA177+AG177+AM177+AS177+BC177+BI177)</f>
        <v>31306463</v>
      </c>
      <c r="BP177" s="78"/>
      <c r="BQ177" s="55" t="n">
        <v>61</v>
      </c>
      <c r="BR177" s="78"/>
      <c r="BS177" s="59" t="n">
        <v>14835</v>
      </c>
    </row>
    <row r="178" customFormat="false" ht="8.25" hidden="false" customHeight="true" outlineLevel="0" collapsed="false">
      <c r="A178" s="55" t="n">
        <v>62</v>
      </c>
      <c r="B178" s="70"/>
      <c r="C178" s="55" t="s">
        <v>198</v>
      </c>
      <c r="D178" s="78"/>
      <c r="E178" s="79" t="n">
        <v>21761602</v>
      </c>
      <c r="F178" s="76"/>
      <c r="G178" s="79" t="n">
        <v>1120510</v>
      </c>
      <c r="H178" s="55"/>
      <c r="I178" s="79" t="n">
        <v>4929092</v>
      </c>
      <c r="J178" s="79"/>
      <c r="K178" s="79" t="n">
        <v>42264</v>
      </c>
      <c r="L178" s="55"/>
      <c r="M178" s="79" t="n">
        <v>141739</v>
      </c>
      <c r="N178" s="55"/>
      <c r="O178" s="79" t="n">
        <v>0</v>
      </c>
      <c r="P178" s="55"/>
      <c r="Q178" s="79" t="n">
        <v>246157</v>
      </c>
      <c r="R178" s="55"/>
      <c r="S178" s="79" t="n">
        <v>237167</v>
      </c>
      <c r="T178" s="55"/>
      <c r="U178" s="79" t="n">
        <f aca="false">SUM(E178:S178)</f>
        <v>28478531</v>
      </c>
      <c r="V178" s="55"/>
      <c r="W178" s="75" t="n">
        <f aca="false">(U178/$BS178)</f>
        <v>1362.93519980857</v>
      </c>
      <c r="X178" s="55"/>
      <c r="Y178" s="75" t="n">
        <f aca="false">IF($BO178,U178/$BO178*100,0)</f>
        <v>77.8990883421776</v>
      </c>
      <c r="Z178" s="55"/>
      <c r="AA178" s="79" t="n">
        <v>4551331</v>
      </c>
      <c r="AB178" s="55"/>
      <c r="AC178" s="75" t="n">
        <f aca="false">(AA178/$BS178)</f>
        <v>217.819143335726</v>
      </c>
      <c r="AD178" s="55"/>
      <c r="AE178" s="75" t="n">
        <f aca="false">IF($BO178,AA178/$BO178*100,0)</f>
        <v>12.4495373600377</v>
      </c>
      <c r="AF178" s="55"/>
      <c r="AG178" s="79" t="n">
        <v>706972</v>
      </c>
      <c r="AH178" s="55"/>
      <c r="AI178" s="75" t="n">
        <f aca="false">(AG178/$BS178)</f>
        <v>33.8345058626466</v>
      </c>
      <c r="AJ178" s="55"/>
      <c r="AK178" s="75" t="n">
        <f aca="false">IF($BO178,AG178/$BO178*100,0)</f>
        <v>1.93382426514366</v>
      </c>
      <c r="AL178" s="55"/>
      <c r="AM178" s="79" t="n">
        <v>230561</v>
      </c>
      <c r="AN178" s="55"/>
      <c r="AO178" s="75" t="n">
        <f aca="false">(AM178/$BS178)</f>
        <v>11.03426657095</v>
      </c>
      <c r="AP178" s="55"/>
      <c r="AQ178" s="75" t="n">
        <f aca="false">IF($BO178,AM178/$BO178*100,0)</f>
        <v>0.630667772409357</v>
      </c>
      <c r="AR178" s="55"/>
      <c r="AS178" s="79" t="n">
        <v>1472244</v>
      </c>
      <c r="AT178" s="55"/>
      <c r="AU178" s="75" t="n">
        <f aca="false">(AS178/$BS178)</f>
        <v>70.4591529073941</v>
      </c>
      <c r="AV178" s="55"/>
      <c r="AW178" s="75" t="n">
        <f aca="false">IF($BO178,AS178/$BO178*100,0)</f>
        <v>4.0271201283957</v>
      </c>
      <c r="AX178" s="55"/>
      <c r="AY178" s="79" t="n">
        <v>205378</v>
      </c>
      <c r="AZ178" s="55"/>
      <c r="BA178" s="79" t="n">
        <v>268638</v>
      </c>
      <c r="BB178" s="55"/>
      <c r="BC178" s="79" t="n">
        <f aca="false">(AY178+BA178)</f>
        <v>474016</v>
      </c>
      <c r="BD178" s="55"/>
      <c r="BE178" s="75" t="n">
        <f aca="false">(BC178/$BS178)</f>
        <v>22.6856185690357</v>
      </c>
      <c r="BF178" s="55"/>
      <c r="BG178" s="75" t="n">
        <f aca="false">IF($BO178,BC178/$BO178*100,0)</f>
        <v>1.29660530101098</v>
      </c>
      <c r="BH178" s="55"/>
      <c r="BI178" s="79" t="n">
        <v>644579</v>
      </c>
      <c r="BJ178" s="55"/>
      <c r="BK178" s="75" t="n">
        <f aca="false">(BI178/$BS178)</f>
        <v>30.8484804977267</v>
      </c>
      <c r="BL178" s="55"/>
      <c r="BM178" s="75" t="n">
        <f aca="false">IF($BO178,BI178/$BO178*100,0)</f>
        <v>1.76315683082503</v>
      </c>
      <c r="BN178" s="55"/>
      <c r="BO178" s="79" t="n">
        <f aca="false">(U178+AA178+AG178+AM178+AS178+BC178+BI178)</f>
        <v>36558234</v>
      </c>
      <c r="BP178" s="78"/>
      <c r="BQ178" s="55" t="n">
        <v>62</v>
      </c>
      <c r="BR178" s="78"/>
      <c r="BS178" s="59" t="n">
        <v>20895</v>
      </c>
    </row>
    <row r="179" customFormat="false" ht="8.25" hidden="false" customHeight="true" outlineLevel="0" collapsed="false">
      <c r="A179" s="55" t="n">
        <v>63</v>
      </c>
      <c r="B179" s="70"/>
      <c r="C179" s="55" t="s">
        <v>199</v>
      </c>
      <c r="D179" s="78"/>
      <c r="E179" s="79" t="n">
        <v>14829910</v>
      </c>
      <c r="F179" s="76"/>
      <c r="G179" s="79" t="n">
        <v>429061</v>
      </c>
      <c r="H179" s="55"/>
      <c r="I179" s="79" t="n">
        <v>2367369</v>
      </c>
      <c r="J179" s="79"/>
      <c r="K179" s="79" t="n">
        <v>23096</v>
      </c>
      <c r="L179" s="55"/>
      <c r="M179" s="79" t="n">
        <v>81248</v>
      </c>
      <c r="N179" s="55"/>
      <c r="O179" s="79" t="n">
        <v>0</v>
      </c>
      <c r="P179" s="55"/>
      <c r="Q179" s="79" t="n">
        <v>167063</v>
      </c>
      <c r="R179" s="55"/>
      <c r="S179" s="79" t="n">
        <v>165978</v>
      </c>
      <c r="T179" s="55"/>
      <c r="U179" s="79" t="n">
        <f aca="false">SUM(E179:S179)</f>
        <v>18063725</v>
      </c>
      <c r="V179" s="55"/>
      <c r="W179" s="75" t="n">
        <f aca="false">(U179/$BS179)</f>
        <v>1488.07356454403</v>
      </c>
      <c r="X179" s="55"/>
      <c r="Y179" s="75" t="n">
        <f aca="false">IF($BO179,U179/$BO179*100,0)</f>
        <v>70.3923274624236</v>
      </c>
      <c r="Z179" s="55"/>
      <c r="AA179" s="79" t="n">
        <v>2776606</v>
      </c>
      <c r="AB179" s="55"/>
      <c r="AC179" s="75" t="n">
        <f aca="false">(AA179/$BS179)</f>
        <v>228.734327374578</v>
      </c>
      <c r="AD179" s="55"/>
      <c r="AE179" s="75" t="n">
        <f aca="false">IF($BO179,AA179/$BO179*100,0)</f>
        <v>10.8201247963048</v>
      </c>
      <c r="AF179" s="55"/>
      <c r="AG179" s="79" t="n">
        <v>167599</v>
      </c>
      <c r="AH179" s="55"/>
      <c r="AI179" s="75" t="n">
        <f aca="false">(AG179/$BS179)</f>
        <v>13.8066562319796</v>
      </c>
      <c r="AJ179" s="55"/>
      <c r="AK179" s="75" t="n">
        <f aca="false">IF($BO179,AG179/$BO179*100,0)</f>
        <v>0.653114664354928</v>
      </c>
      <c r="AL179" s="55"/>
      <c r="AM179" s="79" t="n">
        <v>553690</v>
      </c>
      <c r="AN179" s="55"/>
      <c r="AO179" s="75" t="n">
        <f aca="false">(AM179/$BS179)</f>
        <v>45.6124886728726</v>
      </c>
      <c r="AP179" s="55"/>
      <c r="AQ179" s="75" t="n">
        <f aca="false">IF($BO179,AM179/$BO179*100,0)</f>
        <v>2.15766835426632</v>
      </c>
      <c r="AR179" s="55"/>
      <c r="AS179" s="79" t="n">
        <v>3360894</v>
      </c>
      <c r="AT179" s="55"/>
      <c r="AU179" s="75" t="n">
        <f aca="false">(AS179/$BS179)</f>
        <v>276.867452014169</v>
      </c>
      <c r="AV179" s="55"/>
      <c r="AW179" s="75" t="n">
        <f aca="false">IF($BO179,AS179/$BO179*100,0)</f>
        <v>13.0970301537747</v>
      </c>
      <c r="AX179" s="55"/>
      <c r="AY179" s="79" t="n">
        <v>19117</v>
      </c>
      <c r="AZ179" s="55"/>
      <c r="BA179" s="79" t="n">
        <v>10300</v>
      </c>
      <c r="BB179" s="55"/>
      <c r="BC179" s="79" t="n">
        <f aca="false">(AY179+BA179)</f>
        <v>29417</v>
      </c>
      <c r="BD179" s="55"/>
      <c r="BE179" s="75" t="n">
        <f aca="false">(BC179/$BS179)</f>
        <v>2.42334623939369</v>
      </c>
      <c r="BF179" s="55"/>
      <c r="BG179" s="75" t="n">
        <f aca="false">IF($BO179,BC179/$BO179*100,0)</f>
        <v>0.114634777542401</v>
      </c>
      <c r="BH179" s="55"/>
      <c r="BI179" s="79" t="n">
        <v>709566</v>
      </c>
      <c r="BJ179" s="55"/>
      <c r="BK179" s="75" t="n">
        <f aca="false">(BI179/$BS179)</f>
        <v>58.4534146140539</v>
      </c>
      <c r="BL179" s="55"/>
      <c r="BM179" s="75" t="n">
        <f aca="false">IF($BO179,BI179/$BO179*100,0)</f>
        <v>2.7650997913333</v>
      </c>
      <c r="BN179" s="55"/>
      <c r="BO179" s="79" t="n">
        <f aca="false">(U179+AA179+AG179+AM179+AS179+BC179+BI179)</f>
        <v>25661497</v>
      </c>
      <c r="BP179" s="78"/>
      <c r="BQ179" s="55" t="n">
        <v>63</v>
      </c>
      <c r="BR179" s="78"/>
      <c r="BS179" s="59" t="n">
        <v>12139</v>
      </c>
    </row>
    <row r="180" customFormat="false" ht="8.25" hidden="false" customHeight="true" outlineLevel="0" collapsed="false">
      <c r="A180" s="55" t="n">
        <v>64</v>
      </c>
      <c r="B180" s="70"/>
      <c r="C180" s="55" t="s">
        <v>200</v>
      </c>
      <c r="D180" s="78"/>
      <c r="E180" s="79" t="n">
        <v>15346940</v>
      </c>
      <c r="F180" s="76"/>
      <c r="G180" s="79" t="n">
        <v>272773</v>
      </c>
      <c r="H180" s="55"/>
      <c r="I180" s="79" t="n">
        <v>2758155</v>
      </c>
      <c r="J180" s="79"/>
      <c r="K180" s="79" t="n">
        <v>28370</v>
      </c>
      <c r="L180" s="55"/>
      <c r="M180" s="79" t="n">
        <v>207893</v>
      </c>
      <c r="N180" s="55"/>
      <c r="O180" s="79" t="n">
        <v>48347</v>
      </c>
      <c r="P180" s="55"/>
      <c r="Q180" s="79" t="n">
        <v>128012</v>
      </c>
      <c r="R180" s="55"/>
      <c r="S180" s="79" t="n">
        <v>79199</v>
      </c>
      <c r="T180" s="55"/>
      <c r="U180" s="79" t="n">
        <f aca="false">SUM(E180:S180)</f>
        <v>18869689</v>
      </c>
      <c r="V180" s="55"/>
      <c r="W180" s="75" t="n">
        <f aca="false">(U180/$BS180)</f>
        <v>1560.89742741335</v>
      </c>
      <c r="X180" s="55"/>
      <c r="Y180" s="75" t="n">
        <f aca="false">IF($BO180,U180/$BO180*100,0)</f>
        <v>79.1194800150208</v>
      </c>
      <c r="Z180" s="55"/>
      <c r="AA180" s="79" t="n">
        <v>1860367</v>
      </c>
      <c r="AB180" s="55"/>
      <c r="AC180" s="75" t="n">
        <f aca="false">(AA180/$BS180)</f>
        <v>153.889238150385</v>
      </c>
      <c r="AD180" s="55"/>
      <c r="AE180" s="75" t="n">
        <f aca="false">IF($BO180,AA180/$BO180*100,0)</f>
        <v>7.80040782214822</v>
      </c>
      <c r="AF180" s="55"/>
      <c r="AG180" s="79" t="n">
        <v>105581</v>
      </c>
      <c r="AH180" s="55"/>
      <c r="AI180" s="75" t="n">
        <f aca="false">(AG180/$BS180)</f>
        <v>8.73364215402432</v>
      </c>
      <c r="AJ180" s="55"/>
      <c r="AK180" s="75" t="n">
        <f aca="false">IF($BO180,AG180/$BO180*100,0)</f>
        <v>0.442694832939001</v>
      </c>
      <c r="AL180" s="55"/>
      <c r="AM180" s="79" t="n">
        <v>33817</v>
      </c>
      <c r="AN180" s="55"/>
      <c r="AO180" s="75" t="n">
        <f aca="false">(AM180/$BS180)</f>
        <v>2.79733642154024</v>
      </c>
      <c r="AP180" s="55"/>
      <c r="AQ180" s="75" t="n">
        <f aca="false">IF($BO180,AM180/$BO180*100,0)</f>
        <v>0.141792663125924</v>
      </c>
      <c r="AR180" s="55"/>
      <c r="AS180" s="79" t="n">
        <v>2531690</v>
      </c>
      <c r="AT180" s="55"/>
      <c r="AU180" s="75" t="n">
        <f aca="false">(AS180/$BS180)</f>
        <v>209.420961204401</v>
      </c>
      <c r="AV180" s="55"/>
      <c r="AW180" s="75" t="n">
        <f aca="false">IF($BO180,AS180/$BO180*100,0)</f>
        <v>10.6152251030331</v>
      </c>
      <c r="AX180" s="55"/>
      <c r="AY180" s="79" t="n">
        <v>73504</v>
      </c>
      <c r="AZ180" s="55"/>
      <c r="BA180" s="79" t="n">
        <v>78730</v>
      </c>
      <c r="BB180" s="55"/>
      <c r="BC180" s="79" t="n">
        <f aca="false">(AY180+BA180)</f>
        <v>152234</v>
      </c>
      <c r="BD180" s="55"/>
      <c r="BE180" s="75" t="n">
        <f aca="false">(BC180/$BS180)</f>
        <v>12.5927702870378</v>
      </c>
      <c r="BF180" s="55"/>
      <c r="BG180" s="75" t="n">
        <f aca="false">IF($BO180,BC180/$BO180*100,0)</f>
        <v>0.638308078135611</v>
      </c>
      <c r="BH180" s="55"/>
      <c r="BI180" s="79" t="n">
        <v>296234</v>
      </c>
      <c r="BJ180" s="55"/>
      <c r="BK180" s="75" t="n">
        <f aca="false">(BI180/$BS180)</f>
        <v>24.5044255107949</v>
      </c>
      <c r="BL180" s="55"/>
      <c r="BM180" s="75" t="n">
        <f aca="false">IF($BO180,BI180/$BO180*100,0)</f>
        <v>1.24209148559733</v>
      </c>
      <c r="BN180" s="55"/>
      <c r="BO180" s="79" t="n">
        <f aca="false">(U180+AA180+AG180+AM180+AS180+BC180+BI180)</f>
        <v>23849612</v>
      </c>
      <c r="BP180" s="78"/>
      <c r="BQ180" s="55" t="n">
        <v>64</v>
      </c>
      <c r="BR180" s="78"/>
      <c r="BS180" s="59" t="n">
        <v>12089</v>
      </c>
    </row>
    <row r="181" customFormat="false" ht="8.25" hidden="false" customHeight="true" outlineLevel="0" collapsed="false">
      <c r="A181" s="55" t="n">
        <v>65</v>
      </c>
      <c r="B181" s="70"/>
      <c r="C181" s="55" t="s">
        <v>201</v>
      </c>
      <c r="D181" s="78"/>
      <c r="E181" s="79" t="n">
        <v>4203064</v>
      </c>
      <c r="F181" s="76"/>
      <c r="G181" s="79" t="n">
        <v>471803</v>
      </c>
      <c r="H181" s="55"/>
      <c r="I181" s="79" t="n">
        <v>1768533</v>
      </c>
      <c r="J181" s="79"/>
      <c r="K181" s="79" t="n">
        <v>13280</v>
      </c>
      <c r="L181" s="55"/>
      <c r="M181" s="79" t="n">
        <v>126492</v>
      </c>
      <c r="N181" s="55"/>
      <c r="O181" s="79" t="n">
        <v>0</v>
      </c>
      <c r="P181" s="55"/>
      <c r="Q181" s="79" t="n">
        <v>152876</v>
      </c>
      <c r="R181" s="55"/>
      <c r="S181" s="79" t="n">
        <v>88155</v>
      </c>
      <c r="T181" s="55"/>
      <c r="U181" s="79" t="n">
        <f aca="false">SUM(E181:S181)</f>
        <v>6824203</v>
      </c>
      <c r="V181" s="55"/>
      <c r="W181" s="75" t="n">
        <f aca="false">(U181/$BS181)</f>
        <v>423.705637650565</v>
      </c>
      <c r="X181" s="55"/>
      <c r="Y181" s="75" t="n">
        <f aca="false">IF($BO181,U181/$BO181*100,0)</f>
        <v>53.4334387067238</v>
      </c>
      <c r="Z181" s="55"/>
      <c r="AA181" s="79" t="n">
        <v>1702873</v>
      </c>
      <c r="AB181" s="55"/>
      <c r="AC181" s="75" t="n">
        <f aca="false">(AA181/$BS181)</f>
        <v>105.729107165032</v>
      </c>
      <c r="AD181" s="55"/>
      <c r="AE181" s="75" t="n">
        <f aca="false">IF($BO181,AA181/$BO181*100,0)</f>
        <v>13.3334779271418</v>
      </c>
      <c r="AF181" s="55"/>
      <c r="AG181" s="79" t="n">
        <v>75720</v>
      </c>
      <c r="AH181" s="55"/>
      <c r="AI181" s="75" t="n">
        <f aca="false">(AG181/$BS181)</f>
        <v>4.7013535328449</v>
      </c>
      <c r="AJ181" s="55"/>
      <c r="AK181" s="75" t="n">
        <f aca="false">IF($BO181,AG181/$BO181*100,0)</f>
        <v>0.592886814602837</v>
      </c>
      <c r="AL181" s="55"/>
      <c r="AM181" s="79" t="n">
        <v>10984</v>
      </c>
      <c r="AN181" s="55"/>
      <c r="AO181" s="75" t="n">
        <f aca="false">(AM181/$BS181)</f>
        <v>0.681981870110518</v>
      </c>
      <c r="AP181" s="55"/>
      <c r="AQ181" s="75" t="n">
        <f aca="false">IF($BO181,AM181/$BO181*100,0)</f>
        <v>0.0860046060696983</v>
      </c>
      <c r="AR181" s="55"/>
      <c r="AS181" s="79" t="n">
        <v>3034061</v>
      </c>
      <c r="AT181" s="55"/>
      <c r="AU181" s="75" t="n">
        <f aca="false">(AS181/$BS181)</f>
        <v>188.380789767788</v>
      </c>
      <c r="AV181" s="55"/>
      <c r="AW181" s="75" t="n">
        <f aca="false">IF($BO181,AS181/$BO181*100,0)</f>
        <v>23.7566661595443</v>
      </c>
      <c r="AX181" s="55"/>
      <c r="AY181" s="79" t="n">
        <v>38357</v>
      </c>
      <c r="AZ181" s="55"/>
      <c r="BA181" s="79" t="n">
        <v>608627</v>
      </c>
      <c r="BB181" s="55"/>
      <c r="BC181" s="79" t="n">
        <f aca="false">(AY181+BA181)</f>
        <v>646984</v>
      </c>
      <c r="BD181" s="55"/>
      <c r="BE181" s="75" t="n">
        <f aca="false">(BC181/$BS181)</f>
        <v>40.1703712902024</v>
      </c>
      <c r="BF181" s="55"/>
      <c r="BG181" s="75" t="n">
        <f aca="false">IF($BO181,BC181/$BO181*100,0)</f>
        <v>5.0658780092314</v>
      </c>
      <c r="BH181" s="55"/>
      <c r="BI181" s="79" t="n">
        <v>476584</v>
      </c>
      <c r="BJ181" s="55"/>
      <c r="BK181" s="75" t="n">
        <f aca="false">(BI181/$BS181)</f>
        <v>29.5904631814231</v>
      </c>
      <c r="BL181" s="55"/>
      <c r="BM181" s="75" t="n">
        <f aca="false">IF($BO181,BI181/$BO181*100,0)</f>
        <v>3.73164777668619</v>
      </c>
      <c r="BN181" s="55"/>
      <c r="BO181" s="79" t="n">
        <f aca="false">(U181+AA181+AG181+AM181+AS181+BC181+BI181)</f>
        <v>12771409</v>
      </c>
      <c r="BP181" s="78"/>
      <c r="BQ181" s="55" t="n">
        <v>65</v>
      </c>
      <c r="BR181" s="78"/>
      <c r="BS181" s="59" t="n">
        <v>16106</v>
      </c>
    </row>
    <row r="182" customFormat="false" ht="8.25" hidden="false" customHeight="true" outlineLevel="0" collapsed="false">
      <c r="A182" s="81"/>
      <c r="B182" s="70"/>
      <c r="C182" s="55"/>
      <c r="D182" s="78"/>
      <c r="E182" s="55"/>
      <c r="F182" s="55"/>
      <c r="G182" s="55"/>
      <c r="H182" s="55"/>
      <c r="I182" s="55"/>
      <c r="J182" s="55"/>
      <c r="K182" s="55"/>
      <c r="L182" s="55"/>
      <c r="M182" s="55"/>
      <c r="N182" s="55"/>
      <c r="O182" s="55"/>
      <c r="P182" s="55"/>
      <c r="Q182" s="55"/>
      <c r="R182" s="55"/>
      <c r="S182" s="55"/>
      <c r="T182" s="55"/>
      <c r="U182" s="55"/>
      <c r="V182" s="55"/>
      <c r="W182" s="82"/>
      <c r="X182" s="55"/>
      <c r="Y182" s="82"/>
      <c r="Z182" s="55"/>
      <c r="AA182" s="55"/>
      <c r="AB182" s="55"/>
      <c r="AC182" s="82"/>
      <c r="AD182" s="55"/>
      <c r="AE182" s="82"/>
      <c r="AF182" s="55"/>
      <c r="AG182" s="55"/>
      <c r="AH182" s="55"/>
      <c r="AI182" s="82"/>
      <c r="AJ182" s="55"/>
      <c r="AK182" s="82"/>
      <c r="AL182" s="55"/>
      <c r="AM182" s="55"/>
      <c r="AN182" s="55"/>
      <c r="AO182" s="82"/>
      <c r="AP182" s="55"/>
      <c r="AQ182" s="82"/>
      <c r="AR182" s="55"/>
      <c r="AS182" s="55"/>
      <c r="AT182" s="55"/>
      <c r="AU182" s="82"/>
      <c r="AV182" s="55"/>
      <c r="AW182" s="82"/>
      <c r="AX182" s="55"/>
      <c r="AY182" s="55"/>
      <c r="AZ182" s="55"/>
      <c r="BA182" s="55"/>
      <c r="BB182" s="55"/>
      <c r="BC182" s="55"/>
      <c r="BD182" s="55"/>
      <c r="BE182" s="82"/>
      <c r="BF182" s="55"/>
      <c r="BG182" s="82"/>
      <c r="BH182" s="55"/>
      <c r="BI182" s="55"/>
      <c r="BJ182" s="55"/>
      <c r="BK182" s="82"/>
      <c r="BL182" s="55"/>
      <c r="BM182" s="82"/>
      <c r="BN182" s="55"/>
      <c r="BO182" s="55"/>
      <c r="BP182" s="78"/>
      <c r="BQ182" s="83"/>
      <c r="BR182" s="78"/>
      <c r="BS182" s="54"/>
    </row>
    <row r="183" customFormat="false" ht="8.25" hidden="false" customHeight="true" outlineLevel="0" collapsed="false">
      <c r="A183" s="55" t="n">
        <v>66</v>
      </c>
      <c r="B183" s="70"/>
      <c r="C183" s="55" t="s">
        <v>202</v>
      </c>
      <c r="D183" s="78"/>
      <c r="E183" s="79" t="n">
        <v>29990982</v>
      </c>
      <c r="F183" s="76"/>
      <c r="G183" s="79" t="n">
        <v>1368253</v>
      </c>
      <c r="H183" s="55"/>
      <c r="I183" s="79" t="n">
        <v>8081909</v>
      </c>
      <c r="J183" s="79"/>
      <c r="K183" s="79" t="n">
        <v>35353</v>
      </c>
      <c r="L183" s="55"/>
      <c r="M183" s="79" t="n">
        <v>732141</v>
      </c>
      <c r="N183" s="55"/>
      <c r="O183" s="79" t="n">
        <v>199533</v>
      </c>
      <c r="P183" s="55"/>
      <c r="Q183" s="79" t="n">
        <v>397033</v>
      </c>
      <c r="R183" s="55"/>
      <c r="S183" s="79" t="n">
        <v>250957</v>
      </c>
      <c r="T183" s="55"/>
      <c r="U183" s="79" t="n">
        <f aca="false">SUM(E183:S183)</f>
        <v>41056161</v>
      </c>
      <c r="V183" s="55"/>
      <c r="W183" s="75" t="n">
        <f aca="false">(U183/$BS183)</f>
        <v>1215.50643929301</v>
      </c>
      <c r="X183" s="55"/>
      <c r="Y183" s="75" t="n">
        <f aca="false">IF($BO183,U183/$BO183*100,0)</f>
        <v>73.1431504859727</v>
      </c>
      <c r="Z183" s="55"/>
      <c r="AA183" s="79" t="n">
        <v>6431511</v>
      </c>
      <c r="AB183" s="55"/>
      <c r="AC183" s="75" t="n">
        <f aca="false">(AA183/$BS183)</f>
        <v>190.410960120792</v>
      </c>
      <c r="AD183" s="55"/>
      <c r="AE183" s="75" t="n">
        <f aca="false">IF($BO183,AA183/$BO183*100,0)</f>
        <v>11.4579874364091</v>
      </c>
      <c r="AF183" s="55"/>
      <c r="AG183" s="80" t="n">
        <v>439084</v>
      </c>
      <c r="AH183" s="55"/>
      <c r="AI183" s="75" t="n">
        <f aca="false">(AG183/$BS183)</f>
        <v>12.9994966989371</v>
      </c>
      <c r="AJ183" s="55"/>
      <c r="AK183" s="75" t="n">
        <f aca="false">IF($BO183,AG183/$BO183*100,0)</f>
        <v>0.782245253957934</v>
      </c>
      <c r="AL183" s="55"/>
      <c r="AM183" s="80" t="n">
        <v>223539</v>
      </c>
      <c r="AN183" s="55"/>
      <c r="AO183" s="75" t="n">
        <f aca="false">(AM183/$BS183)</f>
        <v>6.61808331112888</v>
      </c>
      <c r="AP183" s="55"/>
      <c r="AQ183" s="75" t="n">
        <f aca="false">IF($BO183,AM183/$BO183*100,0)</f>
        <v>0.398243438213423</v>
      </c>
      <c r="AR183" s="55"/>
      <c r="AS183" s="80" t="n">
        <v>5808327</v>
      </c>
      <c r="AT183" s="55"/>
      <c r="AU183" s="75" t="n">
        <f aca="false">(AS183/$BS183)</f>
        <v>171.961008970601</v>
      </c>
      <c r="AV183" s="55"/>
      <c r="AW183" s="75" t="n">
        <f aca="false">IF($BO183,AS183/$BO183*100,0)</f>
        <v>10.347760859393</v>
      </c>
      <c r="AX183" s="55"/>
      <c r="AY183" s="80" t="n">
        <v>127060</v>
      </c>
      <c r="AZ183" s="55"/>
      <c r="BA183" s="80" t="n">
        <v>82491</v>
      </c>
      <c r="BB183" s="55"/>
      <c r="BC183" s="79" t="n">
        <f aca="false">(AY183+BA183)</f>
        <v>209551</v>
      </c>
      <c r="BD183" s="55"/>
      <c r="BE183" s="75" t="n">
        <f aca="false">(BC183/$BS183)</f>
        <v>6.20395535423513</v>
      </c>
      <c r="BF183" s="55"/>
      <c r="BG183" s="75" t="n">
        <f aca="false">IF($BO183,BC183/$BO183*100,0)</f>
        <v>0.373323271201271</v>
      </c>
      <c r="BH183" s="55"/>
      <c r="BI183" s="80" t="n">
        <v>1963072</v>
      </c>
      <c r="BJ183" s="55"/>
      <c r="BK183" s="75" t="n">
        <f aca="false">(BI183/$BS183)</f>
        <v>58.1186014151642</v>
      </c>
      <c r="BL183" s="55"/>
      <c r="BM183" s="75" t="n">
        <f aca="false">IF($BO183,BI183/$BO183*100,0)</f>
        <v>3.49728925485262</v>
      </c>
      <c r="BN183" s="55"/>
      <c r="BO183" s="79" t="n">
        <f aca="false">(U183+AA183+AG183+AM183+AS183+BC183+BI183)</f>
        <v>56131245</v>
      </c>
      <c r="BP183" s="78"/>
      <c r="BQ183" s="55" t="n">
        <v>66</v>
      </c>
      <c r="BR183" s="78"/>
      <c r="BS183" s="59" t="n">
        <v>33777</v>
      </c>
    </row>
    <row r="184" customFormat="false" ht="8.25" hidden="false" customHeight="true" outlineLevel="0" collapsed="false">
      <c r="A184" s="55" t="n">
        <v>67</v>
      </c>
      <c r="B184" s="70"/>
      <c r="C184" s="55" t="s">
        <v>203</v>
      </c>
      <c r="D184" s="78"/>
      <c r="E184" s="79" t="n">
        <v>13284172</v>
      </c>
      <c r="F184" s="76"/>
      <c r="G184" s="79" t="n">
        <v>616520</v>
      </c>
      <c r="H184" s="55"/>
      <c r="I184" s="79" t="n">
        <v>6262319</v>
      </c>
      <c r="J184" s="79"/>
      <c r="K184" s="79" t="n">
        <v>84427</v>
      </c>
      <c r="L184" s="55"/>
      <c r="M184" s="79" t="n">
        <v>465513</v>
      </c>
      <c r="N184" s="55"/>
      <c r="O184" s="79" t="n">
        <v>0</v>
      </c>
      <c r="P184" s="55"/>
      <c r="Q184" s="79" t="n">
        <v>292391</v>
      </c>
      <c r="R184" s="55"/>
      <c r="S184" s="79" t="n">
        <v>261706</v>
      </c>
      <c r="T184" s="55"/>
      <c r="U184" s="79" t="n">
        <f aca="false">SUM(E184:S184)</f>
        <v>21267048</v>
      </c>
      <c r="V184" s="55"/>
      <c r="W184" s="75" t="n">
        <f aca="false">(U184/$BS184)</f>
        <v>901.68099720173</v>
      </c>
      <c r="X184" s="55"/>
      <c r="Y184" s="75" t="n">
        <f aca="false">IF($BO184,U184/$BO184*100,0)</f>
        <v>68.7039543693316</v>
      </c>
      <c r="Z184" s="55"/>
      <c r="AA184" s="79" t="n">
        <v>3986406</v>
      </c>
      <c r="AB184" s="55"/>
      <c r="AC184" s="75" t="n">
        <f aca="false">(AA184/$BS184)</f>
        <v>169.015772068176</v>
      </c>
      <c r="AD184" s="55"/>
      <c r="AE184" s="75" t="n">
        <f aca="false">IF($BO184,AA184/$BO184*100,0)</f>
        <v>12.8782262550792</v>
      </c>
      <c r="AF184" s="55"/>
      <c r="AG184" s="79" t="n">
        <v>223187</v>
      </c>
      <c r="AH184" s="55"/>
      <c r="AI184" s="75" t="n">
        <f aca="false">(AG184/$BS184)</f>
        <v>9.46268973119647</v>
      </c>
      <c r="AJ184" s="55"/>
      <c r="AK184" s="75" t="n">
        <f aca="false">IF($BO184,AG184/$BO184*100,0)</f>
        <v>0.7210135352978</v>
      </c>
      <c r="AL184" s="55"/>
      <c r="AM184" s="79" t="n">
        <v>81788</v>
      </c>
      <c r="AN184" s="55"/>
      <c r="AO184" s="75" t="n">
        <f aca="false">(AM184/$BS184)</f>
        <v>3.46765030102603</v>
      </c>
      <c r="AP184" s="55"/>
      <c r="AQ184" s="75" t="n">
        <f aca="false">IF($BO184,AM184/$BO184*100,0)</f>
        <v>0.264219040647244</v>
      </c>
      <c r="AR184" s="55"/>
      <c r="AS184" s="79" t="n">
        <v>4809756</v>
      </c>
      <c r="AT184" s="55"/>
      <c r="AU184" s="75" t="n">
        <f aca="false">(AS184/$BS184)</f>
        <v>203.924192317476</v>
      </c>
      <c r="AV184" s="55"/>
      <c r="AW184" s="75" t="n">
        <f aca="false">IF($BO184,AS184/$BO184*100,0)</f>
        <v>15.5380876909489</v>
      </c>
      <c r="AX184" s="55"/>
      <c r="AY184" s="79" t="n">
        <v>14231</v>
      </c>
      <c r="AZ184" s="55"/>
      <c r="BA184" s="79" t="n">
        <v>76937</v>
      </c>
      <c r="BB184" s="55"/>
      <c r="BC184" s="79" t="n">
        <f aca="false">(AY184+BA184)</f>
        <v>91168</v>
      </c>
      <c r="BD184" s="55"/>
      <c r="BE184" s="75" t="n">
        <f aca="false">(BC184/$BS184)</f>
        <v>3.86534384804545</v>
      </c>
      <c r="BF184" s="55"/>
      <c r="BG184" s="75" t="n">
        <f aca="false">IF($BO184,BC184/$BO184*100,0)</f>
        <v>0.294521464001173</v>
      </c>
      <c r="BH184" s="55"/>
      <c r="BI184" s="79" t="n">
        <v>495267</v>
      </c>
      <c r="BJ184" s="55"/>
      <c r="BK184" s="75" t="n">
        <f aca="false">(BI184/$BS184)</f>
        <v>20.9983464767235</v>
      </c>
      <c r="BL184" s="55"/>
      <c r="BM184" s="75" t="n">
        <f aca="false">IF($BO184,BI184/$BO184*100,0)</f>
        <v>1.59997764469407</v>
      </c>
      <c r="BN184" s="55"/>
      <c r="BO184" s="79" t="n">
        <f aca="false">(U184+AA184+AG184+AM184+AS184+BC184+BI184)</f>
        <v>30954620</v>
      </c>
      <c r="BP184" s="78"/>
      <c r="BQ184" s="55" t="n">
        <v>67</v>
      </c>
      <c r="BR184" s="78"/>
      <c r="BS184" s="59" t="n">
        <v>23586</v>
      </c>
    </row>
    <row r="185" customFormat="false" ht="8.25" hidden="false" customHeight="true" outlineLevel="0" collapsed="false">
      <c r="A185" s="55" t="n">
        <v>68</v>
      </c>
      <c r="B185" s="70"/>
      <c r="C185" s="55" t="s">
        <v>204</v>
      </c>
      <c r="D185" s="78"/>
      <c r="E185" s="79" t="n">
        <v>8936154</v>
      </c>
      <c r="F185" s="76"/>
      <c r="G185" s="79" t="n">
        <v>448208</v>
      </c>
      <c r="H185" s="55"/>
      <c r="I185" s="79" t="n">
        <v>1996833</v>
      </c>
      <c r="J185" s="79"/>
      <c r="K185" s="79" t="n">
        <v>80885</v>
      </c>
      <c r="L185" s="55"/>
      <c r="M185" s="79" t="n">
        <v>661091</v>
      </c>
      <c r="N185" s="55"/>
      <c r="O185" s="79" t="n">
        <v>0</v>
      </c>
      <c r="P185" s="55"/>
      <c r="Q185" s="79" t="n">
        <v>134827</v>
      </c>
      <c r="R185" s="55"/>
      <c r="S185" s="79" t="n">
        <v>89211</v>
      </c>
      <c r="T185" s="55"/>
      <c r="U185" s="79" t="n">
        <f aca="false">SUM(E185:S185)</f>
        <v>12347209</v>
      </c>
      <c r="V185" s="55"/>
      <c r="W185" s="75" t="n">
        <f aca="false">(U185/$BS185)</f>
        <v>684.473030655801</v>
      </c>
      <c r="X185" s="55"/>
      <c r="Y185" s="75" t="n">
        <f aca="false">IF($BO185,U185/$BO185*100,0)</f>
        <v>63.1961930401937</v>
      </c>
      <c r="Z185" s="55"/>
      <c r="AA185" s="79" t="n">
        <v>2540893</v>
      </c>
      <c r="AB185" s="55"/>
      <c r="AC185" s="75" t="n">
        <f aca="false">(AA185/$BS185)</f>
        <v>140.855535229226</v>
      </c>
      <c r="AD185" s="55"/>
      <c r="AE185" s="75" t="n">
        <f aca="false">IF($BO185,AA185/$BO185*100,0)</f>
        <v>13.0049442365863</v>
      </c>
      <c r="AF185" s="55"/>
      <c r="AG185" s="79" t="n">
        <v>64790</v>
      </c>
      <c r="AH185" s="55"/>
      <c r="AI185" s="75" t="n">
        <f aca="false">(AG185/$BS185)</f>
        <v>3.59166250900826</v>
      </c>
      <c r="AJ185" s="55"/>
      <c r="AK185" s="75" t="n">
        <f aca="false">IF($BO185,AG185/$BO185*100,0)</f>
        <v>0.331611892782745</v>
      </c>
      <c r="AL185" s="55"/>
      <c r="AM185" s="79" t="n">
        <v>27388</v>
      </c>
      <c r="AN185" s="55"/>
      <c r="AO185" s="75" t="n">
        <f aca="false">(AM185/$BS185)</f>
        <v>1.51826597926714</v>
      </c>
      <c r="AP185" s="55"/>
      <c r="AQ185" s="75" t="n">
        <f aca="false">IF($BO185,AM185/$BO185*100,0)</f>
        <v>0.140178831911311</v>
      </c>
      <c r="AR185" s="55"/>
      <c r="AS185" s="79" t="n">
        <v>3477871</v>
      </c>
      <c r="AT185" s="55"/>
      <c r="AU185" s="75" t="n">
        <f aca="false">(AS185/$BS185)</f>
        <v>192.797328011531</v>
      </c>
      <c r="AV185" s="55"/>
      <c r="AW185" s="75" t="n">
        <f aca="false">IF($BO185,AS185/$BO185*100,0)</f>
        <v>17.8006387585155</v>
      </c>
      <c r="AX185" s="55"/>
      <c r="AY185" s="79" t="n">
        <v>33431</v>
      </c>
      <c r="AZ185" s="55"/>
      <c r="BA185" s="79" t="n">
        <v>215126</v>
      </c>
      <c r="BB185" s="55"/>
      <c r="BC185" s="79" t="n">
        <f aca="false">(AY185+BA185)</f>
        <v>248557</v>
      </c>
      <c r="BD185" s="55"/>
      <c r="BE185" s="75" t="n">
        <f aca="false">(BC185/$BS185)</f>
        <v>13.7788680082044</v>
      </c>
      <c r="BF185" s="55"/>
      <c r="BG185" s="75" t="n">
        <f aca="false">IF($BO185,BC185/$BO185*100,0)</f>
        <v>1.27217868860011</v>
      </c>
      <c r="BH185" s="55"/>
      <c r="BI185" s="79" t="n">
        <v>831192</v>
      </c>
      <c r="BJ185" s="55"/>
      <c r="BK185" s="75" t="n">
        <f aca="false">(BI185/$BS185)</f>
        <v>46.0774987527025</v>
      </c>
      <c r="BL185" s="55"/>
      <c r="BM185" s="75" t="n">
        <f aca="false">IF($BO185,BI185/$BO185*100,0)</f>
        <v>4.25425455141034</v>
      </c>
      <c r="BN185" s="55"/>
      <c r="BO185" s="79" t="n">
        <f aca="false">(U185+AA185+AG185+AM185+AS185+BC185+BI185)</f>
        <v>19537900</v>
      </c>
      <c r="BP185" s="78"/>
      <c r="BQ185" s="55" t="n">
        <v>68</v>
      </c>
      <c r="BR185" s="78"/>
      <c r="BS185" s="59" t="n">
        <v>18039</v>
      </c>
    </row>
    <row r="186" customFormat="false" ht="8.25" hidden="false" customHeight="true" outlineLevel="0" collapsed="false">
      <c r="A186" s="55" t="n">
        <v>69</v>
      </c>
      <c r="B186" s="70"/>
      <c r="C186" s="55" t="s">
        <v>205</v>
      </c>
      <c r="D186" s="78"/>
      <c r="E186" s="79" t="n">
        <v>23140021</v>
      </c>
      <c r="F186" s="76"/>
      <c r="G186" s="79" t="n">
        <v>2753044</v>
      </c>
      <c r="H186" s="55"/>
      <c r="I186" s="79" t="n">
        <v>7168611</v>
      </c>
      <c r="J186" s="79"/>
      <c r="K186" s="79" t="n">
        <v>249063</v>
      </c>
      <c r="L186" s="55"/>
      <c r="M186" s="79" t="n">
        <v>1908983</v>
      </c>
      <c r="N186" s="55"/>
      <c r="O186" s="79" t="n">
        <v>546759</v>
      </c>
      <c r="P186" s="55"/>
      <c r="Q186" s="79" t="n">
        <v>429655</v>
      </c>
      <c r="R186" s="55"/>
      <c r="S186" s="79" t="n">
        <v>389770</v>
      </c>
      <c r="T186" s="55"/>
      <c r="U186" s="79" t="n">
        <f aca="false">SUM(E186:S186)</f>
        <v>36585906</v>
      </c>
      <c r="V186" s="55"/>
      <c r="W186" s="75" t="n">
        <f aca="false">(U186/$BS186)</f>
        <v>584.308716900374</v>
      </c>
      <c r="X186" s="55"/>
      <c r="Y186" s="75" t="n">
        <f aca="false">IF($BO186,U186/$BO186*100,0)</f>
        <v>65.7529677694249</v>
      </c>
      <c r="Z186" s="55"/>
      <c r="AA186" s="79" t="n">
        <v>7255197</v>
      </c>
      <c r="AB186" s="55"/>
      <c r="AC186" s="75" t="n">
        <f aca="false">(AA186/$BS186)</f>
        <v>115.871801833456</v>
      </c>
      <c r="AD186" s="55"/>
      <c r="AE186" s="75" t="n">
        <f aca="false">IF($BO186,AA186/$BO186*100,0)</f>
        <v>13.0391942323863</v>
      </c>
      <c r="AF186" s="55"/>
      <c r="AG186" s="79" t="n">
        <v>157900</v>
      </c>
      <c r="AH186" s="55"/>
      <c r="AI186" s="75" t="n">
        <f aca="false">(AG186/$BS186)</f>
        <v>2.52180023636886</v>
      </c>
      <c r="AJ186" s="55"/>
      <c r="AK186" s="75" t="n">
        <f aca="false">IF($BO186,AG186/$BO186*100,0)</f>
        <v>0.28378123561549</v>
      </c>
      <c r="AL186" s="55"/>
      <c r="AM186" s="79" t="n">
        <v>200936</v>
      </c>
      <c r="AN186" s="55"/>
      <c r="AO186" s="75" t="n">
        <f aca="false">(AM186/$BS186)</f>
        <v>3.20912256044974</v>
      </c>
      <c r="AP186" s="55"/>
      <c r="AQ186" s="75" t="n">
        <f aca="false">IF($BO186,AM186/$BO186*100,0)</f>
        <v>0.361126449396037</v>
      </c>
      <c r="AR186" s="55"/>
      <c r="AS186" s="79" t="n">
        <v>7102086</v>
      </c>
      <c r="AT186" s="55"/>
      <c r="AU186" s="75" t="n">
        <f aca="false">(AS186/$BS186)</f>
        <v>113.426486089373</v>
      </c>
      <c r="AV186" s="55"/>
      <c r="AW186" s="75" t="n">
        <f aca="false">IF($BO186,AS186/$BO186*100,0)</f>
        <v>12.7640198893444</v>
      </c>
      <c r="AX186" s="55"/>
      <c r="AY186" s="79" t="n">
        <v>470140</v>
      </c>
      <c r="AZ186" s="55"/>
      <c r="BA186" s="79" t="n">
        <v>364683</v>
      </c>
      <c r="BB186" s="55"/>
      <c r="BC186" s="79" t="n">
        <f aca="false">(AY186+BA186)</f>
        <v>834823</v>
      </c>
      <c r="BD186" s="55"/>
      <c r="BE186" s="75" t="n">
        <f aca="false">(BC186/$BS186)</f>
        <v>13.3328488836362</v>
      </c>
      <c r="BF186" s="55"/>
      <c r="BG186" s="75" t="n">
        <f aca="false">IF($BO186,BC186/$BO186*100,0)</f>
        <v>1.50036163686023</v>
      </c>
      <c r="BH186" s="55"/>
      <c r="BI186" s="79" t="n">
        <v>3504604</v>
      </c>
      <c r="BJ186" s="55"/>
      <c r="BK186" s="75" t="n">
        <f aca="false">(BI186/$BS186)</f>
        <v>55.9715718529402</v>
      </c>
      <c r="BL186" s="55"/>
      <c r="BM186" s="75" t="n">
        <f aca="false">IF($BO186,BI186/$BO186*100,0)</f>
        <v>6.29854878697271</v>
      </c>
      <c r="BN186" s="55"/>
      <c r="BO186" s="79" t="n">
        <f aca="false">(U186+AA186+AG186+AM186+AS186+BC186+BI186)</f>
        <v>55641452</v>
      </c>
      <c r="BP186" s="78"/>
      <c r="BQ186" s="55" t="n">
        <v>69</v>
      </c>
      <c r="BR186" s="78"/>
      <c r="BS186" s="59" t="n">
        <v>62614</v>
      </c>
    </row>
    <row r="187" customFormat="false" ht="8.25" hidden="false" customHeight="true" outlineLevel="0" collapsed="false">
      <c r="A187" s="55" t="n">
        <v>70</v>
      </c>
      <c r="B187" s="70"/>
      <c r="C187" s="55" t="s">
        <v>206</v>
      </c>
      <c r="D187" s="78"/>
      <c r="E187" s="79" t="n">
        <v>29873744</v>
      </c>
      <c r="F187" s="76"/>
      <c r="G187" s="79" t="n">
        <v>907870</v>
      </c>
      <c r="H187" s="55"/>
      <c r="I187" s="79" t="n">
        <v>7502095</v>
      </c>
      <c r="J187" s="79"/>
      <c r="K187" s="79" t="n">
        <v>7380</v>
      </c>
      <c r="L187" s="55"/>
      <c r="M187" s="79" t="n">
        <v>350973</v>
      </c>
      <c r="N187" s="55"/>
      <c r="O187" s="79" t="n">
        <v>0</v>
      </c>
      <c r="P187" s="55"/>
      <c r="Q187" s="79" t="n">
        <v>275564</v>
      </c>
      <c r="R187" s="55"/>
      <c r="S187" s="79" t="n">
        <v>259725</v>
      </c>
      <c r="T187" s="55"/>
      <c r="U187" s="79" t="n">
        <f aca="false">SUM(E187:S187)</f>
        <v>39177351</v>
      </c>
      <c r="V187" s="55"/>
      <c r="W187" s="75" t="n">
        <f aca="false">(U187/$BS187)</f>
        <v>1365.25477418456</v>
      </c>
      <c r="X187" s="55"/>
      <c r="Y187" s="75" t="n">
        <f aca="false">IF($BO187,U187/$BO187*100,0)</f>
        <v>80.193866531148</v>
      </c>
      <c r="Z187" s="55"/>
      <c r="AA187" s="79" t="n">
        <v>5527619</v>
      </c>
      <c r="AB187" s="55"/>
      <c r="AC187" s="75" t="n">
        <f aca="false">(AA187/$BS187)</f>
        <v>192.626812099247</v>
      </c>
      <c r="AD187" s="55"/>
      <c r="AE187" s="75" t="n">
        <f aca="false">IF($BO187,AA187/$BO187*100,0)</f>
        <v>11.314729786632</v>
      </c>
      <c r="AF187" s="55"/>
      <c r="AG187" s="80" t="n">
        <v>806459</v>
      </c>
      <c r="AH187" s="55"/>
      <c r="AI187" s="75" t="n">
        <f aca="false">(AG187/$BS187)</f>
        <v>28.1035335935322</v>
      </c>
      <c r="AJ187" s="55"/>
      <c r="AK187" s="75" t="n">
        <f aca="false">IF($BO187,AG187/$BO187*100,0)</f>
        <v>1.65077688404311</v>
      </c>
      <c r="AL187" s="55"/>
      <c r="AM187" s="80" t="n">
        <v>171691</v>
      </c>
      <c r="AN187" s="55"/>
      <c r="AO187" s="75" t="n">
        <f aca="false">(AM187/$BS187)</f>
        <v>5.98309868971285</v>
      </c>
      <c r="AP187" s="55"/>
      <c r="AQ187" s="75" t="n">
        <f aca="false">IF($BO187,AM187/$BO187*100,0)</f>
        <v>0.351441962949443</v>
      </c>
      <c r="AR187" s="55"/>
      <c r="AS187" s="80" t="n">
        <v>2681555</v>
      </c>
      <c r="AT187" s="55"/>
      <c r="AU187" s="75" t="n">
        <f aca="false">(AS187/$BS187)</f>
        <v>93.446996097017</v>
      </c>
      <c r="AV187" s="55"/>
      <c r="AW187" s="75" t="n">
        <f aca="false">IF($BO187,AS187/$BO187*100,0)</f>
        <v>5.48899448985034</v>
      </c>
      <c r="AX187" s="55"/>
      <c r="AY187" s="80" t="n">
        <v>54102</v>
      </c>
      <c r="AZ187" s="55"/>
      <c r="BA187" s="80" t="n">
        <v>153484</v>
      </c>
      <c r="BB187" s="55"/>
      <c r="BC187" s="79" t="n">
        <f aca="false">(AY187+BA187)</f>
        <v>207586</v>
      </c>
      <c r="BD187" s="55"/>
      <c r="BE187" s="75" t="n">
        <f aca="false">(BC187/$BS187)</f>
        <v>7.23396989127405</v>
      </c>
      <c r="BF187" s="55"/>
      <c r="BG187" s="75" t="n">
        <f aca="false">IF($BO187,BC187/$BO187*100,0)</f>
        <v>0.42491703887113</v>
      </c>
      <c r="BH187" s="55"/>
      <c r="BI187" s="80" t="n">
        <v>281040</v>
      </c>
      <c r="BJ187" s="55"/>
      <c r="BK187" s="75" t="n">
        <f aca="false">(BI187/$BS187)</f>
        <v>9.79369947030945</v>
      </c>
      <c r="BL187" s="55"/>
      <c r="BM187" s="75" t="n">
        <f aca="false">IF($BO187,BI187/$BO187*100,0)</f>
        <v>0.575273306505941</v>
      </c>
      <c r="BN187" s="55"/>
      <c r="BO187" s="79" t="n">
        <f aca="false">(U187+AA187+AG187+AM187+AS187+BC187+BI187)</f>
        <v>48853301</v>
      </c>
      <c r="BP187" s="78"/>
      <c r="BQ187" s="55" t="n">
        <v>70</v>
      </c>
      <c r="BR187" s="78"/>
      <c r="BS187" s="59" t="n">
        <v>28696</v>
      </c>
    </row>
    <row r="188" customFormat="false" ht="8.25" hidden="false" customHeight="true" outlineLevel="0" collapsed="false">
      <c r="A188" s="81"/>
      <c r="B188" s="70"/>
      <c r="C188" s="55"/>
      <c r="D188" s="78"/>
      <c r="E188" s="55"/>
      <c r="F188" s="55"/>
      <c r="G188" s="55"/>
      <c r="H188" s="55"/>
      <c r="I188" s="55"/>
      <c r="J188" s="55"/>
      <c r="K188" s="55"/>
      <c r="L188" s="55"/>
      <c r="M188" s="55"/>
      <c r="N188" s="55"/>
      <c r="O188" s="55"/>
      <c r="P188" s="55"/>
      <c r="Q188" s="55"/>
      <c r="R188" s="55"/>
      <c r="S188" s="55"/>
      <c r="T188" s="55"/>
      <c r="U188" s="76"/>
      <c r="V188" s="55"/>
      <c r="W188" s="82"/>
      <c r="X188" s="55"/>
      <c r="Y188" s="82"/>
      <c r="Z188" s="55"/>
      <c r="AA188" s="55"/>
      <c r="AB188" s="55"/>
      <c r="AC188" s="82"/>
      <c r="AD188" s="55"/>
      <c r="AE188" s="82"/>
      <c r="AF188" s="55"/>
      <c r="AG188" s="55"/>
      <c r="AH188" s="55"/>
      <c r="AI188" s="82"/>
      <c r="AJ188" s="55"/>
      <c r="AK188" s="82"/>
      <c r="AL188" s="55"/>
      <c r="AM188" s="55"/>
      <c r="AN188" s="55"/>
      <c r="AO188" s="82"/>
      <c r="AP188" s="55"/>
      <c r="AQ188" s="82"/>
      <c r="AR188" s="55"/>
      <c r="AS188" s="55"/>
      <c r="AT188" s="55"/>
      <c r="AU188" s="82"/>
      <c r="AV188" s="55"/>
      <c r="AW188" s="82"/>
      <c r="AX188" s="55"/>
      <c r="AY188" s="55"/>
      <c r="AZ188" s="55"/>
      <c r="BA188" s="55"/>
      <c r="BB188" s="55"/>
      <c r="BC188" s="76"/>
      <c r="BD188" s="55"/>
      <c r="BE188" s="82"/>
      <c r="BF188" s="55"/>
      <c r="BG188" s="82"/>
      <c r="BH188" s="55"/>
      <c r="BI188" s="55"/>
      <c r="BJ188" s="55"/>
      <c r="BK188" s="82"/>
      <c r="BL188" s="55"/>
      <c r="BM188" s="82"/>
      <c r="BN188" s="55"/>
      <c r="BO188" s="76"/>
      <c r="BP188" s="78"/>
      <c r="BQ188" s="83"/>
      <c r="BR188" s="78"/>
      <c r="BS188" s="54"/>
    </row>
    <row r="189" customFormat="false" ht="8.25" hidden="false" customHeight="true" outlineLevel="0" collapsed="false">
      <c r="A189" s="55" t="n">
        <v>71</v>
      </c>
      <c r="B189" s="70"/>
      <c r="C189" s="55" t="s">
        <v>207</v>
      </c>
      <c r="D189" s="78"/>
      <c r="E189" s="79" t="n">
        <v>7578966</v>
      </c>
      <c r="F189" s="76"/>
      <c r="G189" s="79" t="n">
        <v>556178</v>
      </c>
      <c r="H189" s="55"/>
      <c r="I189" s="79" t="n">
        <v>3835939</v>
      </c>
      <c r="J189" s="79"/>
      <c r="K189" s="79" t="n">
        <v>36350</v>
      </c>
      <c r="L189" s="55"/>
      <c r="M189" s="79" t="n">
        <v>20977</v>
      </c>
      <c r="N189" s="55"/>
      <c r="O189" s="79" t="n">
        <v>408140</v>
      </c>
      <c r="P189" s="55"/>
      <c r="Q189" s="79" t="n">
        <v>168334</v>
      </c>
      <c r="R189" s="55"/>
      <c r="S189" s="79" t="n">
        <v>127250</v>
      </c>
      <c r="T189" s="55"/>
      <c r="U189" s="79" t="n">
        <f aca="false">SUM(E189:S189)</f>
        <v>12732134</v>
      </c>
      <c r="V189" s="55"/>
      <c r="W189" s="75" t="n">
        <f aca="false">(U189/$BS189)</f>
        <v>539.657271224516</v>
      </c>
      <c r="X189" s="55"/>
      <c r="Y189" s="75" t="n">
        <f aca="false">IF($BO189,U189/$BO189*100,0)</f>
        <v>55.3683224514184</v>
      </c>
      <c r="Z189" s="55"/>
      <c r="AA189" s="79" t="n">
        <v>3867340</v>
      </c>
      <c r="AB189" s="55"/>
      <c r="AC189" s="75" t="n">
        <f aca="false">(AA189/$BS189)</f>
        <v>163.918959013267</v>
      </c>
      <c r="AD189" s="55"/>
      <c r="AE189" s="75" t="n">
        <f aca="false">IF($BO189,AA189/$BO189*100,0)</f>
        <v>16.8179291978288</v>
      </c>
      <c r="AF189" s="55"/>
      <c r="AG189" s="80" t="n">
        <v>73445</v>
      </c>
      <c r="AH189" s="55"/>
      <c r="AI189" s="75" t="n">
        <f aca="false">(AG189/$BS189)</f>
        <v>3.11299961853092</v>
      </c>
      <c r="AJ189" s="55"/>
      <c r="AK189" s="75" t="n">
        <f aca="false">IF($BO189,AG189/$BO189*100,0)</f>
        <v>0.319390798309571</v>
      </c>
      <c r="AL189" s="55"/>
      <c r="AM189" s="80" t="n">
        <v>192680</v>
      </c>
      <c r="AN189" s="55"/>
      <c r="AO189" s="75" t="n">
        <f aca="false">(AM189/$BS189)</f>
        <v>8.1668291442377</v>
      </c>
      <c r="AP189" s="55"/>
      <c r="AQ189" s="75" t="n">
        <f aca="false">IF($BO189,AM189/$BO189*100,0)</f>
        <v>0.837908898063695</v>
      </c>
      <c r="AR189" s="55"/>
      <c r="AS189" s="80" t="n">
        <v>5084495</v>
      </c>
      <c r="AT189" s="55"/>
      <c r="AU189" s="75" t="n">
        <f aca="false">(AS189/$BS189)</f>
        <v>215.508625439749</v>
      </c>
      <c r="AV189" s="55"/>
      <c r="AW189" s="75" t="n">
        <f aca="false">IF($BO189,AS189/$BO189*100,0)</f>
        <v>22.1109798767924</v>
      </c>
      <c r="AX189" s="55"/>
      <c r="AY189" s="80" t="n">
        <v>90560</v>
      </c>
      <c r="AZ189" s="55"/>
      <c r="BA189" s="80" t="n">
        <v>344375</v>
      </c>
      <c r="BB189" s="55"/>
      <c r="BC189" s="79" t="n">
        <f aca="false">(AY189+BA189)</f>
        <v>434935</v>
      </c>
      <c r="BD189" s="55"/>
      <c r="BE189" s="75" t="n">
        <f aca="false">(BC189/$BS189)</f>
        <v>18.4349171364388</v>
      </c>
      <c r="BF189" s="55"/>
      <c r="BG189" s="75" t="n">
        <f aca="false">IF($BO189,BC189/$BO189*100,0)</f>
        <v>1.89140495422116</v>
      </c>
      <c r="BH189" s="55"/>
      <c r="BI189" s="80" t="n">
        <v>610311</v>
      </c>
      <c r="BJ189" s="55"/>
      <c r="BK189" s="75" t="n">
        <f aca="false">(BI189/$BS189)</f>
        <v>25.8683083965583</v>
      </c>
      <c r="BL189" s="55"/>
      <c r="BM189" s="75" t="n">
        <f aca="false">IF($BO189,BI189/$BO189*100,0)</f>
        <v>2.65406382336595</v>
      </c>
      <c r="BN189" s="55"/>
      <c r="BO189" s="79" t="n">
        <f aca="false">(U189+AA189+AG189+AM189+AS189+BC189+BI189)</f>
        <v>22995340</v>
      </c>
      <c r="BP189" s="78"/>
      <c r="BQ189" s="55" t="n">
        <v>71</v>
      </c>
      <c r="BR189" s="78"/>
      <c r="BS189" s="59" t="n">
        <v>23593</v>
      </c>
    </row>
    <row r="190" customFormat="false" ht="8.25" hidden="false" customHeight="true" outlineLevel="0" collapsed="false">
      <c r="A190" s="55" t="n">
        <v>72</v>
      </c>
      <c r="B190" s="70"/>
      <c r="C190" s="55" t="s">
        <v>208</v>
      </c>
      <c r="D190" s="78"/>
      <c r="E190" s="79" t="n">
        <v>22724729</v>
      </c>
      <c r="F190" s="76"/>
      <c r="G190" s="79" t="n">
        <v>1614010</v>
      </c>
      <c r="H190" s="55"/>
      <c r="I190" s="79" t="n">
        <v>8319675</v>
      </c>
      <c r="J190" s="79"/>
      <c r="K190" s="79" t="n">
        <v>76040</v>
      </c>
      <c r="L190" s="55"/>
      <c r="M190" s="79" t="n">
        <v>1125641</v>
      </c>
      <c r="N190" s="55"/>
      <c r="O190" s="79" t="n">
        <v>0</v>
      </c>
      <c r="P190" s="55"/>
      <c r="Q190" s="79" t="n">
        <v>314187</v>
      </c>
      <c r="R190" s="55"/>
      <c r="S190" s="79" t="n">
        <v>186482</v>
      </c>
      <c r="T190" s="55"/>
      <c r="U190" s="79" t="n">
        <f aca="false">SUM(E190:S190)</f>
        <v>34360764</v>
      </c>
      <c r="V190" s="55"/>
      <c r="W190" s="75" t="n">
        <f aca="false">(U190/$BS190)</f>
        <v>937.384439109559</v>
      </c>
      <c r="X190" s="55"/>
      <c r="Y190" s="75" t="n">
        <f aca="false">IF($BO190,U190/$BO190*100,0)</f>
        <v>71.2963988711599</v>
      </c>
      <c r="Z190" s="55"/>
      <c r="AA190" s="79" t="n">
        <v>7818271</v>
      </c>
      <c r="AB190" s="55"/>
      <c r="AC190" s="75" t="n">
        <f aca="false">(AA190/$BS190)</f>
        <v>213.287620034919</v>
      </c>
      <c r="AD190" s="55"/>
      <c r="AE190" s="75" t="n">
        <f aca="false">IF($BO190,AA190/$BO190*100,0)</f>
        <v>16.2224148362598</v>
      </c>
      <c r="AF190" s="55"/>
      <c r="AG190" s="79" t="n">
        <v>357281</v>
      </c>
      <c r="AH190" s="55"/>
      <c r="AI190" s="75" t="n">
        <f aca="false">(AG190/$BS190)</f>
        <v>9.74686272370144</v>
      </c>
      <c r="AJ190" s="55"/>
      <c r="AK190" s="75" t="n">
        <f aca="false">IF($BO190,AG190/$BO190*100,0)</f>
        <v>0.741335340654442</v>
      </c>
      <c r="AL190" s="55"/>
      <c r="AM190" s="79" t="n">
        <v>393147</v>
      </c>
      <c r="AN190" s="55"/>
      <c r="AO190" s="75" t="n">
        <f aca="false">(AM190/$BS190)</f>
        <v>10.7253109995635</v>
      </c>
      <c r="AP190" s="55"/>
      <c r="AQ190" s="75" t="n">
        <f aca="false">IF($BO190,AM190/$BO190*100,0)</f>
        <v>0.815755008445095</v>
      </c>
      <c r="AR190" s="55"/>
      <c r="AS190" s="79" t="n">
        <v>4176994</v>
      </c>
      <c r="AT190" s="55"/>
      <c r="AU190" s="75" t="n">
        <f aca="false">(AS190/$BS190)</f>
        <v>113.951167612396</v>
      </c>
      <c r="AV190" s="55"/>
      <c r="AW190" s="75" t="n">
        <f aca="false">IF($BO190,AS190/$BO190*100,0)</f>
        <v>8.66699676137707</v>
      </c>
      <c r="AX190" s="55"/>
      <c r="AY190" s="79" t="n">
        <v>64869</v>
      </c>
      <c r="AZ190" s="55"/>
      <c r="BA190" s="79" t="n">
        <v>524831</v>
      </c>
      <c r="BB190" s="55"/>
      <c r="BC190" s="79" t="n">
        <f aca="false">(AY190+BA190)</f>
        <v>589700</v>
      </c>
      <c r="BD190" s="55"/>
      <c r="BE190" s="75" t="n">
        <f aca="false">(BC190/$BS190)</f>
        <v>16.0874072457442</v>
      </c>
      <c r="BF190" s="55"/>
      <c r="BG190" s="75" t="n">
        <f aca="false">IF($BO190,BC190/$BO190*100,0)</f>
        <v>1.22358997647209</v>
      </c>
      <c r="BH190" s="55"/>
      <c r="BI190" s="79" t="n">
        <v>498092</v>
      </c>
      <c r="BJ190" s="55"/>
      <c r="BK190" s="75" t="n">
        <f aca="false">(BI190/$BS190)</f>
        <v>13.5882802269751</v>
      </c>
      <c r="BL190" s="55"/>
      <c r="BM190" s="75" t="n">
        <f aca="false">IF($BO190,BI190/$BO190*100,0)</f>
        <v>1.03350920563157</v>
      </c>
      <c r="BN190" s="55"/>
      <c r="BO190" s="79" t="n">
        <f aca="false">(U190+AA190+AG190+AM190+AS190+BC190+BI190)</f>
        <v>48194249</v>
      </c>
      <c r="BP190" s="78"/>
      <c r="BQ190" s="55" t="n">
        <v>72</v>
      </c>
      <c r="BR190" s="78"/>
      <c r="BS190" s="59" t="n">
        <v>36656</v>
      </c>
    </row>
    <row r="191" customFormat="false" ht="8.25" hidden="false" customHeight="true" outlineLevel="0" collapsed="false">
      <c r="A191" s="55" t="n">
        <v>73</v>
      </c>
      <c r="B191" s="70"/>
      <c r="C191" s="55" t="s">
        <v>209</v>
      </c>
      <c r="D191" s="78"/>
      <c r="E191" s="79" t="n">
        <v>641276000</v>
      </c>
      <c r="F191" s="76"/>
      <c r="G191" s="79" t="n">
        <v>21205000</v>
      </c>
      <c r="H191" s="55"/>
      <c r="I191" s="79" t="n">
        <v>120976000</v>
      </c>
      <c r="J191" s="79"/>
      <c r="K191" s="79" t="n">
        <v>76000</v>
      </c>
      <c r="L191" s="55"/>
      <c r="M191" s="79" t="n">
        <v>371000</v>
      </c>
      <c r="N191" s="55"/>
      <c r="O191" s="79" t="n">
        <v>0</v>
      </c>
      <c r="P191" s="55"/>
      <c r="Q191" s="79" t="n">
        <v>5421000</v>
      </c>
      <c r="R191" s="55"/>
      <c r="S191" s="79" t="n">
        <v>1436000</v>
      </c>
      <c r="T191" s="55"/>
      <c r="U191" s="79" t="n">
        <f aca="false">SUM(E191:S191)</f>
        <v>790761000</v>
      </c>
      <c r="V191" s="55"/>
      <c r="W191" s="75" t="n">
        <f aca="false">(U191/$BS191)</f>
        <v>1764.89454301975</v>
      </c>
      <c r="X191" s="55"/>
      <c r="Y191" s="75" t="n">
        <f aca="false">IF($BO191,U191/$BO191*100,0)</f>
        <v>74.1147823544132</v>
      </c>
      <c r="Z191" s="55"/>
      <c r="AA191" s="79" t="n">
        <v>127696000</v>
      </c>
      <c r="AB191" s="55"/>
      <c r="AC191" s="75" t="n">
        <f aca="false">(AA191/$BS191)</f>
        <v>285.003905814083</v>
      </c>
      <c r="AD191" s="55"/>
      <c r="AE191" s="75" t="n">
        <f aca="false">IF($BO191,AA191/$BO191*100,0)</f>
        <v>11.9684218714999</v>
      </c>
      <c r="AF191" s="55"/>
      <c r="AG191" s="79" t="n">
        <v>19867000</v>
      </c>
      <c r="AH191" s="55"/>
      <c r="AI191" s="75" t="n">
        <f aca="false">(AG191/$BS191)</f>
        <v>44.3410333668117</v>
      </c>
      <c r="AJ191" s="55"/>
      <c r="AK191" s="75" t="n">
        <f aca="false">IF($BO191,AG191/$BO191*100,0)</f>
        <v>1.86205235341036</v>
      </c>
      <c r="AL191" s="55"/>
      <c r="AM191" s="79" t="n">
        <v>2732000</v>
      </c>
      <c r="AN191" s="55"/>
      <c r="AO191" s="75" t="n">
        <f aca="false">(AM191/$BS191)</f>
        <v>6.09753375739315</v>
      </c>
      <c r="AP191" s="55"/>
      <c r="AQ191" s="75" t="n">
        <f aca="false">IF($BO191,AM191/$BO191*100,0)</f>
        <v>0.2560591447887</v>
      </c>
      <c r="AR191" s="55"/>
      <c r="AS191" s="79" t="n">
        <v>86212000</v>
      </c>
      <c r="AT191" s="55"/>
      <c r="AU191" s="75" t="n">
        <f aca="false">(AS191/$BS191)</f>
        <v>192.41602499721</v>
      </c>
      <c r="AV191" s="55"/>
      <c r="AW191" s="75" t="n">
        <f aca="false">IF($BO191,AS191/$BO191*100,0)</f>
        <v>8.08029684865424</v>
      </c>
      <c r="AX191" s="55"/>
      <c r="AY191" s="79" t="n">
        <v>2381000</v>
      </c>
      <c r="AZ191" s="55"/>
      <c r="BA191" s="79" t="n">
        <v>2652000</v>
      </c>
      <c r="BB191" s="55"/>
      <c r="BC191" s="79" t="n">
        <f aca="false">(AY191+BA191)</f>
        <v>5033000</v>
      </c>
      <c r="BD191" s="55"/>
      <c r="BE191" s="75" t="n">
        <f aca="false">(BC191/$BS191)</f>
        <v>11.233121303426</v>
      </c>
      <c r="BF191" s="55"/>
      <c r="BG191" s="75" t="n">
        <f aca="false">IF($BO191,BC191/$BO191*100,0)</f>
        <v>0.47172242888782</v>
      </c>
      <c r="BH191" s="55"/>
      <c r="BI191" s="79" t="n">
        <v>34640000</v>
      </c>
      <c r="BJ191" s="55"/>
      <c r="BK191" s="75" t="n">
        <f aca="false">(BI191/$BS191)</f>
        <v>77.3127999107243</v>
      </c>
      <c r="BL191" s="55"/>
      <c r="BM191" s="75" t="n">
        <f aca="false">IF($BO191,BI191/$BO191*100,0)</f>
        <v>3.24666499834574</v>
      </c>
      <c r="BN191" s="55"/>
      <c r="BO191" s="79" t="n">
        <f aca="false">(U191+AA191+AG191+AM191+AS191+BC191+BI191)</f>
        <v>1066941000</v>
      </c>
      <c r="BP191" s="78"/>
      <c r="BQ191" s="55" t="n">
        <v>73</v>
      </c>
      <c r="BR191" s="78"/>
      <c r="BS191" s="59" t="n">
        <v>448050</v>
      </c>
    </row>
    <row r="192" customFormat="false" ht="8.25" hidden="false" customHeight="true" outlineLevel="0" collapsed="false">
      <c r="A192" s="55" t="n">
        <v>74</v>
      </c>
      <c r="B192" s="70"/>
      <c r="C192" s="55" t="s">
        <v>210</v>
      </c>
      <c r="D192" s="78"/>
      <c r="E192" s="79" t="n">
        <v>16007600</v>
      </c>
      <c r="F192" s="76"/>
      <c r="G192" s="79" t="n">
        <v>959977</v>
      </c>
      <c r="H192" s="55"/>
      <c r="I192" s="79" t="n">
        <v>5216583</v>
      </c>
      <c r="J192" s="79"/>
      <c r="K192" s="79" t="n">
        <v>39438</v>
      </c>
      <c r="L192" s="55"/>
      <c r="M192" s="79" t="n">
        <v>3598149</v>
      </c>
      <c r="N192" s="55"/>
      <c r="O192" s="79" t="n">
        <v>13966</v>
      </c>
      <c r="P192" s="55"/>
      <c r="Q192" s="79" t="n">
        <v>239523</v>
      </c>
      <c r="R192" s="55"/>
      <c r="S192" s="79" t="n">
        <v>303220</v>
      </c>
      <c r="T192" s="55"/>
      <c r="U192" s="79" t="n">
        <f aca="false">SUM(E192:S192)</f>
        <v>26378456</v>
      </c>
      <c r="V192" s="55"/>
      <c r="W192" s="75" t="n">
        <f aca="false">(U192/$BS192)</f>
        <v>762.890244960523</v>
      </c>
      <c r="X192" s="55"/>
      <c r="Y192" s="75" t="n">
        <f aca="false">IF($BO192,U192/$BO192*100,0)</f>
        <v>48.7228239377313</v>
      </c>
      <c r="Z192" s="55"/>
      <c r="AA192" s="79" t="n">
        <v>7476305</v>
      </c>
      <c r="AB192" s="55"/>
      <c r="AC192" s="75" t="n">
        <f aca="false">(AA192/$BS192)</f>
        <v>216.221910518553</v>
      </c>
      <c r="AD192" s="55"/>
      <c r="AE192" s="75" t="n">
        <f aca="false">IF($BO192,AA192/$BO192*100,0)</f>
        <v>13.8092499507849</v>
      </c>
      <c r="AF192" s="55"/>
      <c r="AG192" s="79" t="n">
        <v>134340</v>
      </c>
      <c r="AH192" s="55"/>
      <c r="AI192" s="75" t="n">
        <f aca="false">(AG192/$BS192)</f>
        <v>3.8852416346126</v>
      </c>
      <c r="AJ192" s="55"/>
      <c r="AK192" s="75" t="n">
        <f aca="false">IF($BO192,AG192/$BO192*100,0)</f>
        <v>0.248135227012333</v>
      </c>
      <c r="AL192" s="55"/>
      <c r="AM192" s="79" t="n">
        <v>60363</v>
      </c>
      <c r="AN192" s="55"/>
      <c r="AO192" s="75" t="n">
        <f aca="false">(AM192/$BS192)</f>
        <v>1.74575584926396</v>
      </c>
      <c r="AP192" s="55"/>
      <c r="AQ192" s="75" t="n">
        <f aca="false">IF($BO192,AM192/$BO192*100,0)</f>
        <v>0.111494615960588</v>
      </c>
      <c r="AR192" s="55"/>
      <c r="AS192" s="79" t="n">
        <v>18444411</v>
      </c>
      <c r="AT192" s="55"/>
      <c r="AU192" s="75" t="n">
        <f aca="false">(AS192/$BS192)</f>
        <v>533.430054660613</v>
      </c>
      <c r="AV192" s="55"/>
      <c r="AW192" s="75" t="n">
        <f aca="false">IF($BO192,AS192/$BO192*100,0)</f>
        <v>34.068096699373</v>
      </c>
      <c r="AX192" s="55"/>
      <c r="AY192" s="79" t="n">
        <v>342629</v>
      </c>
      <c r="AZ192" s="55"/>
      <c r="BA192" s="79" t="n">
        <v>751514</v>
      </c>
      <c r="BB192" s="55"/>
      <c r="BC192" s="79" t="n">
        <f aca="false">(AY192+BA192)</f>
        <v>1094143</v>
      </c>
      <c r="BD192" s="55"/>
      <c r="BE192" s="75" t="n">
        <f aca="false">(BC192/$BS192)</f>
        <v>31.6436648639269</v>
      </c>
      <c r="BF192" s="55"/>
      <c r="BG192" s="75" t="n">
        <f aca="false">IF($BO192,BC192/$BO192*100,0)</f>
        <v>2.02095743404016</v>
      </c>
      <c r="BH192" s="55"/>
      <c r="BI192" s="79" t="n">
        <v>551816</v>
      </c>
      <c r="BJ192" s="55"/>
      <c r="BK192" s="75" t="n">
        <f aca="false">(BI192/$BS192)</f>
        <v>15.9590479220291</v>
      </c>
      <c r="BL192" s="55"/>
      <c r="BM192" s="75" t="n">
        <f aca="false">IF($BO192,BI192/$BO192*100,0)</f>
        <v>1.01924213509779</v>
      </c>
      <c r="BN192" s="55"/>
      <c r="BO192" s="79" t="n">
        <f aca="false">(U192+AA192+AG192+AM192+AS192+BC192+BI192)</f>
        <v>54139834</v>
      </c>
      <c r="BP192" s="78"/>
      <c r="BQ192" s="55" t="n">
        <v>74</v>
      </c>
      <c r="BR192" s="78"/>
      <c r="BS192" s="59" t="n">
        <v>34577</v>
      </c>
    </row>
    <row r="193" customFormat="false" ht="8.25" hidden="false" customHeight="true" outlineLevel="0" collapsed="false">
      <c r="A193" s="55" t="n">
        <v>75</v>
      </c>
      <c r="B193" s="70"/>
      <c r="C193" s="55" t="s">
        <v>211</v>
      </c>
      <c r="D193" s="78"/>
      <c r="E193" s="79" t="n">
        <v>11343439</v>
      </c>
      <c r="F193" s="76"/>
      <c r="G193" s="79" t="n">
        <v>377258</v>
      </c>
      <c r="H193" s="55"/>
      <c r="I193" s="79" t="n">
        <v>1762613</v>
      </c>
      <c r="J193" s="79"/>
      <c r="K193" s="79" t="n">
        <v>700</v>
      </c>
      <c r="L193" s="55"/>
      <c r="M193" s="79" t="n">
        <v>0</v>
      </c>
      <c r="N193" s="55"/>
      <c r="O193" s="79" t="n">
        <v>0</v>
      </c>
      <c r="P193" s="55"/>
      <c r="Q193" s="79" t="n">
        <v>143042</v>
      </c>
      <c r="R193" s="55"/>
      <c r="S193" s="79" t="n">
        <v>151488</v>
      </c>
      <c r="T193" s="55"/>
      <c r="U193" s="79" t="n">
        <f aca="false">SUM(E193:S193)</f>
        <v>13778540</v>
      </c>
      <c r="V193" s="55"/>
      <c r="W193" s="75" t="n">
        <f aca="false">(U193/$BS193)</f>
        <v>1885.40503557745</v>
      </c>
      <c r="X193" s="55"/>
      <c r="Y193" s="75" t="n">
        <f aca="false">IF($BO193,U193/$BO193*100,0)</f>
        <v>81.8759105054953</v>
      </c>
      <c r="Z193" s="55"/>
      <c r="AA193" s="79" t="n">
        <v>1419400</v>
      </c>
      <c r="AB193" s="55"/>
      <c r="AC193" s="75" t="n">
        <f aca="false">(AA193/$BS193)</f>
        <v>194.225506294472</v>
      </c>
      <c r="AD193" s="55"/>
      <c r="AE193" s="75" t="n">
        <f aca="false">IF($BO193,AA193/$BO193*100,0)</f>
        <v>8.43446891844129</v>
      </c>
      <c r="AF193" s="55"/>
      <c r="AG193" s="79" t="n">
        <v>103425</v>
      </c>
      <c r="AH193" s="55"/>
      <c r="AI193" s="75" t="n">
        <f aca="false">(AG193/$BS193)</f>
        <v>14.1522988505747</v>
      </c>
      <c r="AJ193" s="55"/>
      <c r="AK193" s="75" t="n">
        <f aca="false">IF($BO193,AG193/$BO193*100,0)</f>
        <v>0.614580067556566</v>
      </c>
      <c r="AL193" s="55"/>
      <c r="AM193" s="79" t="n">
        <v>80785</v>
      </c>
      <c r="AN193" s="55"/>
      <c r="AO193" s="75" t="n">
        <f aca="false">(AM193/$BS193)</f>
        <v>11.054324028462</v>
      </c>
      <c r="AP193" s="55"/>
      <c r="AQ193" s="75" t="n">
        <f aca="false">IF($BO193,AM193/$BO193*100,0)</f>
        <v>0.480046901209158</v>
      </c>
      <c r="AR193" s="55"/>
      <c r="AS193" s="79" t="n">
        <v>771322</v>
      </c>
      <c r="AT193" s="55"/>
      <c r="AU193" s="75" t="n">
        <f aca="false">(AS193/$BS193)</f>
        <v>105.544882320744</v>
      </c>
      <c r="AV193" s="55"/>
      <c r="AW193" s="75" t="n">
        <f aca="false">IF($BO193,AS193/$BO193*100,0)</f>
        <v>4.58340949352541</v>
      </c>
      <c r="AX193" s="55"/>
      <c r="AY193" s="79" t="n">
        <v>93422</v>
      </c>
      <c r="AZ193" s="55"/>
      <c r="BA193" s="79" t="n">
        <v>8283</v>
      </c>
      <c r="BB193" s="55"/>
      <c r="BC193" s="79" t="n">
        <f aca="false">(AY193+BA193)</f>
        <v>101705</v>
      </c>
      <c r="BD193" s="55"/>
      <c r="BE193" s="75" t="n">
        <f aca="false">(BC193/$BS193)</f>
        <v>13.9169403393541</v>
      </c>
      <c r="BF193" s="55"/>
      <c r="BG193" s="75" t="n">
        <f aca="false">IF($BO193,BC193/$BO193*100,0)</f>
        <v>0.604359349971869</v>
      </c>
      <c r="BH193" s="55"/>
      <c r="BI193" s="79" t="n">
        <v>573387</v>
      </c>
      <c r="BJ193" s="55"/>
      <c r="BK193" s="75" t="n">
        <f aca="false">(BI193/$BS193)</f>
        <v>78.4601806239737</v>
      </c>
      <c r="BL193" s="55"/>
      <c r="BM193" s="75" t="n">
        <f aca="false">IF($BO193,BI193/$BO193*100,0)</f>
        <v>3.40722476380041</v>
      </c>
      <c r="BN193" s="55"/>
      <c r="BO193" s="79" t="n">
        <f aca="false">(U193+AA193+AG193+AM193+AS193+BC193+BI193)</f>
        <v>16828564</v>
      </c>
      <c r="BP193" s="78"/>
      <c r="BQ193" s="55" t="n">
        <v>75</v>
      </c>
      <c r="BR193" s="78"/>
      <c r="BS193" s="59" t="n">
        <v>7308</v>
      </c>
    </row>
    <row r="194" customFormat="false" ht="8.25" hidden="false" customHeight="true" outlineLevel="0" collapsed="false">
      <c r="A194" s="81"/>
      <c r="B194" s="70"/>
      <c r="C194" s="55"/>
      <c r="D194" s="78"/>
      <c r="E194" s="55"/>
      <c r="F194" s="55"/>
      <c r="G194" s="55"/>
      <c r="H194" s="55"/>
      <c r="I194" s="55"/>
      <c r="J194" s="55"/>
      <c r="K194" s="55"/>
      <c r="L194" s="55"/>
      <c r="M194" s="55"/>
      <c r="N194" s="55"/>
      <c r="O194" s="55"/>
      <c r="P194" s="55"/>
      <c r="Q194" s="55"/>
      <c r="R194" s="55"/>
      <c r="S194" s="55"/>
      <c r="T194" s="55"/>
      <c r="U194" s="76"/>
      <c r="V194" s="55"/>
      <c r="W194" s="82"/>
      <c r="X194" s="55"/>
      <c r="Y194" s="82"/>
      <c r="Z194" s="55"/>
      <c r="AA194" s="55"/>
      <c r="AB194" s="55"/>
      <c r="AC194" s="82"/>
      <c r="AD194" s="55"/>
      <c r="AE194" s="82"/>
      <c r="AF194" s="55"/>
      <c r="AG194" s="55"/>
      <c r="AH194" s="55"/>
      <c r="AI194" s="82"/>
      <c r="AJ194" s="55"/>
      <c r="AK194" s="82"/>
      <c r="AL194" s="55"/>
      <c r="AM194" s="55"/>
      <c r="AN194" s="55"/>
      <c r="AO194" s="82"/>
      <c r="AP194" s="55"/>
      <c r="AQ194" s="82"/>
      <c r="AR194" s="55"/>
      <c r="AS194" s="55"/>
      <c r="AT194" s="55"/>
      <c r="AU194" s="82"/>
      <c r="AV194" s="55"/>
      <c r="AW194" s="82"/>
      <c r="AX194" s="55"/>
      <c r="AY194" s="55"/>
      <c r="AZ194" s="55"/>
      <c r="BA194" s="55"/>
      <c r="BB194" s="55"/>
      <c r="BC194" s="76"/>
      <c r="BD194" s="55"/>
      <c r="BE194" s="82"/>
      <c r="BF194" s="55"/>
      <c r="BG194" s="82"/>
      <c r="BH194" s="55"/>
      <c r="BI194" s="55"/>
      <c r="BJ194" s="55"/>
      <c r="BK194" s="82"/>
      <c r="BL194" s="55"/>
      <c r="BM194" s="82"/>
      <c r="BN194" s="55"/>
      <c r="BO194" s="76"/>
      <c r="BP194" s="78"/>
      <c r="BQ194" s="83"/>
      <c r="BR194" s="78"/>
      <c r="BS194" s="54"/>
    </row>
    <row r="195" customFormat="false" ht="8.25" hidden="false" customHeight="true" outlineLevel="0" collapsed="false">
      <c r="A195" s="55" t="n">
        <v>76</v>
      </c>
      <c r="B195" s="70"/>
      <c r="C195" s="55" t="s">
        <v>125</v>
      </c>
      <c r="D195" s="78"/>
      <c r="E195" s="79" t="n">
        <v>5694339</v>
      </c>
      <c r="F195" s="76"/>
      <c r="G195" s="79" t="n">
        <v>502431</v>
      </c>
      <c r="H195" s="55"/>
      <c r="I195" s="79" t="n">
        <v>1526867</v>
      </c>
      <c r="J195" s="79"/>
      <c r="K195" s="79" t="n">
        <v>12290</v>
      </c>
      <c r="L195" s="55"/>
      <c r="M195" s="79" t="n">
        <v>16844</v>
      </c>
      <c r="N195" s="55"/>
      <c r="O195" s="79" t="n">
        <v>62299</v>
      </c>
      <c r="P195" s="55"/>
      <c r="Q195" s="79" t="n">
        <v>76679</v>
      </c>
      <c r="R195" s="55"/>
      <c r="S195" s="79" t="n">
        <v>63528</v>
      </c>
      <c r="T195" s="55"/>
      <c r="U195" s="79" t="n">
        <f aca="false">SUM(E195:S195)</f>
        <v>7955277</v>
      </c>
      <c r="V195" s="55"/>
      <c r="W195" s="75" t="n">
        <f aca="false">(U195/$BS195)</f>
        <v>881.080629084062</v>
      </c>
      <c r="X195" s="55"/>
      <c r="Y195" s="75" t="n">
        <f aca="false">IF($BO195,U195/$BO195*100,0)</f>
        <v>63.6554970829114</v>
      </c>
      <c r="Z195" s="55"/>
      <c r="AA195" s="79" t="n">
        <v>1836566</v>
      </c>
      <c r="AB195" s="55"/>
      <c r="AC195" s="75" t="n">
        <f aca="false">(AA195/$BS195)</f>
        <v>203.40746483553</v>
      </c>
      <c r="AD195" s="55"/>
      <c r="AE195" s="75" t="n">
        <f aca="false">IF($BO195,AA195/$BO195*100,0)</f>
        <v>14.6955940887507</v>
      </c>
      <c r="AF195" s="55"/>
      <c r="AG195" s="80" t="n">
        <v>46744</v>
      </c>
      <c r="AH195" s="55"/>
      <c r="AI195" s="75" t="n">
        <f aca="false">(AG195/$BS195)</f>
        <v>5.17709602392292</v>
      </c>
      <c r="AJ195" s="55"/>
      <c r="AK195" s="75" t="n">
        <f aca="false">IF($BO195,AG195/$BO195*100,0)</f>
        <v>0.37403003762705</v>
      </c>
      <c r="AL195" s="55"/>
      <c r="AM195" s="80" t="n">
        <v>42184</v>
      </c>
      <c r="AN195" s="55"/>
      <c r="AO195" s="75" t="n">
        <f aca="false">(AM195/$BS195)</f>
        <v>4.67205670616901</v>
      </c>
      <c r="AP195" s="55"/>
      <c r="AQ195" s="75" t="n">
        <f aca="false">IF($BO195,AM195/$BO195*100,0)</f>
        <v>0.337542424851521</v>
      </c>
      <c r="AR195" s="55"/>
      <c r="AS195" s="80" t="n">
        <v>2135138</v>
      </c>
      <c r="AT195" s="55"/>
      <c r="AU195" s="75" t="n">
        <f aca="false">(AS195/$BS195)</f>
        <v>236.475578690885</v>
      </c>
      <c r="AV195" s="55"/>
      <c r="AW195" s="75" t="n">
        <f aca="false">IF($BO195,AS195/$BO195*100,0)</f>
        <v>17.0846685452453</v>
      </c>
      <c r="AX195" s="55"/>
      <c r="AY195" s="80" t="n">
        <v>20265</v>
      </c>
      <c r="AZ195" s="55"/>
      <c r="BA195" s="80" t="n">
        <v>21112</v>
      </c>
      <c r="BB195" s="55"/>
      <c r="BC195" s="79" t="n">
        <f aca="false">(AY195+BA195)</f>
        <v>41377</v>
      </c>
      <c r="BD195" s="55"/>
      <c r="BE195" s="75" t="n">
        <f aca="false">(BC195/$BS195)</f>
        <v>4.58267803743493</v>
      </c>
      <c r="BF195" s="55"/>
      <c r="BG195" s="75" t="n">
        <f aca="false">IF($BO195,BC195/$BO195*100,0)</f>
        <v>0.331085077590588</v>
      </c>
      <c r="BH195" s="55"/>
      <c r="BI195" s="80" t="n">
        <v>440106</v>
      </c>
      <c r="BJ195" s="55"/>
      <c r="BK195" s="75" t="n">
        <f aca="false">(BI195/$BS195)</f>
        <v>48.7436039428508</v>
      </c>
      <c r="BL195" s="55"/>
      <c r="BM195" s="75" t="n">
        <f aca="false">IF($BO195,BI195/$BO195*100,0)</f>
        <v>3.5215827430235</v>
      </c>
      <c r="BN195" s="55"/>
      <c r="BO195" s="79" t="n">
        <f aca="false">(U195+AA195+AG195+AM195+AS195+BC195+BI195)</f>
        <v>12497392</v>
      </c>
      <c r="BP195" s="78"/>
      <c r="BQ195" s="55" t="n">
        <v>76</v>
      </c>
      <c r="BR195" s="78"/>
      <c r="BS195" s="59" t="n">
        <v>9029</v>
      </c>
    </row>
    <row r="196" customFormat="false" ht="8.25" hidden="false" customHeight="true" outlineLevel="0" collapsed="false">
      <c r="A196" s="55" t="n">
        <v>77</v>
      </c>
      <c r="B196" s="70"/>
      <c r="C196" s="55" t="s">
        <v>126</v>
      </c>
      <c r="D196" s="78"/>
      <c r="E196" s="79" t="n">
        <v>89574117</v>
      </c>
      <c r="F196" s="76"/>
      <c r="G196" s="79" t="n">
        <v>3021684</v>
      </c>
      <c r="H196" s="55"/>
      <c r="I196" s="79" t="n">
        <v>18358205</v>
      </c>
      <c r="J196" s="79"/>
      <c r="K196" s="79" t="n">
        <v>54138</v>
      </c>
      <c r="L196" s="55"/>
      <c r="M196" s="79" t="n">
        <v>2041678</v>
      </c>
      <c r="N196" s="55"/>
      <c r="O196" s="79" t="n">
        <v>0</v>
      </c>
      <c r="P196" s="55"/>
      <c r="Q196" s="79" t="n">
        <v>583893</v>
      </c>
      <c r="R196" s="55"/>
      <c r="S196" s="79" t="n">
        <v>217157</v>
      </c>
      <c r="T196" s="55"/>
      <c r="U196" s="79" t="n">
        <f aca="false">SUM(E196:S196)</f>
        <v>113850872</v>
      </c>
      <c r="V196" s="55"/>
      <c r="W196" s="75" t="n">
        <f aca="false">(U196/$BS196)</f>
        <v>1212.15953323964</v>
      </c>
      <c r="X196" s="55"/>
      <c r="Y196" s="75" t="n">
        <f aca="false">IF($BO196,U196/$BO196*100,0)</f>
        <v>66.1402024334795</v>
      </c>
      <c r="Z196" s="55"/>
      <c r="AA196" s="79" t="n">
        <v>31710145</v>
      </c>
      <c r="AB196" s="55"/>
      <c r="AC196" s="75" t="n">
        <f aca="false">(AA196/$BS196)</f>
        <v>337.614933350368</v>
      </c>
      <c r="AD196" s="55"/>
      <c r="AE196" s="75" t="n">
        <f aca="false">IF($BO196,AA196/$BO196*100,0)</f>
        <v>18.4216016324845</v>
      </c>
      <c r="AF196" s="55"/>
      <c r="AG196" s="79" t="n">
        <v>710051</v>
      </c>
      <c r="AH196" s="55"/>
      <c r="AI196" s="75" t="n">
        <f aca="false">(AG196/$BS196)</f>
        <v>7.55984625867723</v>
      </c>
      <c r="AJ196" s="55"/>
      <c r="AK196" s="75" t="n">
        <f aca="false">IF($BO196,AG196/$BO196*100,0)</f>
        <v>0.41249501258185</v>
      </c>
      <c r="AL196" s="55"/>
      <c r="AM196" s="79" t="n">
        <v>452348</v>
      </c>
      <c r="AN196" s="55"/>
      <c r="AO196" s="75" t="n">
        <f aca="false">(AM196/$BS196)</f>
        <v>4.81610663941059</v>
      </c>
      <c r="AP196" s="55"/>
      <c r="AQ196" s="75" t="n">
        <f aca="false">IF($BO196,AM196/$BO196*100,0)</f>
        <v>0.262785763207678</v>
      </c>
      <c r="AR196" s="55"/>
      <c r="AS196" s="79" t="n">
        <v>22675511</v>
      </c>
      <c r="AT196" s="55"/>
      <c r="AU196" s="75" t="n">
        <f aca="false">(AS196/$BS196)</f>
        <v>241.424034325625</v>
      </c>
      <c r="AV196" s="55"/>
      <c r="AW196" s="75" t="n">
        <f aca="false">IF($BO196,AS196/$BO196*100,0)</f>
        <v>13.1730469997858</v>
      </c>
      <c r="AX196" s="55"/>
      <c r="AY196" s="79" t="n">
        <v>466436</v>
      </c>
      <c r="AZ196" s="55"/>
      <c r="BA196" s="79" t="n">
        <v>249066</v>
      </c>
      <c r="BB196" s="55"/>
      <c r="BC196" s="79" t="n">
        <f aca="false">(AY196+BA196)</f>
        <v>715502</v>
      </c>
      <c r="BD196" s="55"/>
      <c r="BE196" s="75" t="n">
        <f aca="false">(BC196/$BS196)</f>
        <v>7.61788254333291</v>
      </c>
      <c r="BF196" s="55"/>
      <c r="BG196" s="75" t="n">
        <f aca="false">IF($BO196,BC196/$BO196*100,0)</f>
        <v>0.41566170105012</v>
      </c>
      <c r="BH196" s="55"/>
      <c r="BI196" s="79" t="n">
        <v>2021228</v>
      </c>
      <c r="BJ196" s="55"/>
      <c r="BK196" s="75" t="n">
        <f aca="false">(BI196/$BS196)</f>
        <v>21.519824538989</v>
      </c>
      <c r="BL196" s="55"/>
      <c r="BM196" s="75" t="n">
        <f aca="false">IF($BO196,BI196/$BO196*100,0)</f>
        <v>1.17420645741051</v>
      </c>
      <c r="BN196" s="55"/>
      <c r="BO196" s="79" t="n">
        <f aca="false">(U196+AA196+AG196+AM196+AS196+BC196+BI196)</f>
        <v>172135657</v>
      </c>
      <c r="BP196" s="78"/>
      <c r="BQ196" s="55" t="n">
        <v>77</v>
      </c>
      <c r="BR196" s="78"/>
      <c r="BS196" s="59" t="n">
        <v>93924</v>
      </c>
    </row>
    <row r="197" customFormat="false" ht="8.25" hidden="false" customHeight="true" outlineLevel="0" collapsed="false">
      <c r="A197" s="55" t="n">
        <v>78</v>
      </c>
      <c r="B197" s="70"/>
      <c r="C197" s="55" t="s">
        <v>212</v>
      </c>
      <c r="D197" s="78"/>
      <c r="E197" s="79" t="n">
        <v>18252146</v>
      </c>
      <c r="F197" s="76"/>
      <c r="G197" s="79" t="n">
        <v>1357402</v>
      </c>
      <c r="H197" s="55"/>
      <c r="I197" s="79" t="n">
        <v>5228963</v>
      </c>
      <c r="J197" s="79"/>
      <c r="K197" s="79" t="n">
        <v>43724</v>
      </c>
      <c r="L197" s="55"/>
      <c r="M197" s="79" t="n">
        <v>389638</v>
      </c>
      <c r="N197" s="55"/>
      <c r="O197" s="79" t="n">
        <v>0</v>
      </c>
      <c r="P197" s="55"/>
      <c r="Q197" s="79" t="n">
        <v>305996</v>
      </c>
      <c r="R197" s="55"/>
      <c r="S197" s="79" t="n">
        <v>147799</v>
      </c>
      <c r="T197" s="55"/>
      <c r="U197" s="79" t="n">
        <f aca="false">SUM(E197:S197)</f>
        <v>25725668</v>
      </c>
      <c r="V197" s="55"/>
      <c r="W197" s="75" t="n">
        <f aca="false">(U197/$BS197)</f>
        <v>1156.67766737107</v>
      </c>
      <c r="X197" s="55"/>
      <c r="Y197" s="75" t="n">
        <f aca="false">IF($BO197,U197/$BO197*100,0)</f>
        <v>57.0119661962502</v>
      </c>
      <c r="Z197" s="55"/>
      <c r="AA197" s="79" t="n">
        <v>8236737</v>
      </c>
      <c r="AB197" s="55"/>
      <c r="AC197" s="75" t="n">
        <f aca="false">(AA197/$BS197)</f>
        <v>370.340227507756</v>
      </c>
      <c r="AD197" s="55"/>
      <c r="AE197" s="75" t="n">
        <f aca="false">IF($BO197,AA197/$BO197*100,0)</f>
        <v>18.2538533658836</v>
      </c>
      <c r="AF197" s="55"/>
      <c r="AG197" s="79" t="n">
        <v>255426</v>
      </c>
      <c r="AH197" s="55"/>
      <c r="AI197" s="75" t="n">
        <f aca="false">(AG197/$BS197)</f>
        <v>11.4844656265456</v>
      </c>
      <c r="AJ197" s="55"/>
      <c r="AK197" s="75" t="n">
        <f aca="false">IF($BO197,AG197/$BO197*100,0)</f>
        <v>0.566062598555007</v>
      </c>
      <c r="AL197" s="55"/>
      <c r="AM197" s="79" t="n">
        <v>601336</v>
      </c>
      <c r="AN197" s="55"/>
      <c r="AO197" s="75" t="n">
        <f aca="false">(AM197/$BS197)</f>
        <v>27.0372735038892</v>
      </c>
      <c r="AP197" s="55"/>
      <c r="AQ197" s="75" t="n">
        <f aca="false">IF($BO197,AM197/$BO197*100,0)</f>
        <v>1.33265140888036</v>
      </c>
      <c r="AR197" s="55"/>
      <c r="AS197" s="79" t="n">
        <v>7731976</v>
      </c>
      <c r="AT197" s="55"/>
      <c r="AU197" s="75" t="n">
        <f aca="false">(AS197/$BS197)</f>
        <v>347.645159839935</v>
      </c>
      <c r="AV197" s="55"/>
      <c r="AW197" s="75" t="n">
        <f aca="false">IF($BO197,AS197/$BO197*100,0)</f>
        <v>17.13522674483</v>
      </c>
      <c r="AX197" s="55"/>
      <c r="AY197" s="79" t="n">
        <v>182096</v>
      </c>
      <c r="AZ197" s="55"/>
      <c r="BA197" s="79" t="n">
        <v>32956</v>
      </c>
      <c r="BB197" s="55"/>
      <c r="BC197" s="79" t="n">
        <f aca="false">(AY197+BA197)</f>
        <v>215052</v>
      </c>
      <c r="BD197" s="55"/>
      <c r="BE197" s="75" t="n">
        <f aca="false">(BC197/$BS197)</f>
        <v>9.66916955172879</v>
      </c>
      <c r="BF197" s="55"/>
      <c r="BG197" s="75" t="n">
        <f aca="false">IF($BO197,BC197/$BO197*100,0)</f>
        <v>0.47658771598996</v>
      </c>
      <c r="BH197" s="55"/>
      <c r="BI197" s="79" t="n">
        <v>2357083</v>
      </c>
      <c r="BJ197" s="55"/>
      <c r="BK197" s="75" t="n">
        <f aca="false">(BI197/$BS197)</f>
        <v>105.979182590711</v>
      </c>
      <c r="BL197" s="55"/>
      <c r="BM197" s="75" t="n">
        <f aca="false">IF($BO197,BI197/$BO197*100,0)</f>
        <v>5.2236519696109</v>
      </c>
      <c r="BN197" s="55"/>
      <c r="BO197" s="79" t="n">
        <f aca="false">(U197+AA197+AG197+AM197+AS197+BC197+BI197)</f>
        <v>45123278</v>
      </c>
      <c r="BP197" s="78"/>
      <c r="BQ197" s="55" t="n">
        <v>78</v>
      </c>
      <c r="BR197" s="78"/>
      <c r="BS197" s="59" t="n">
        <v>22241</v>
      </c>
    </row>
    <row r="198" customFormat="false" ht="8.25" hidden="false" customHeight="true" outlineLevel="0" collapsed="false">
      <c r="A198" s="55" t="n">
        <v>79</v>
      </c>
      <c r="B198" s="70"/>
      <c r="C198" s="55" t="s">
        <v>213</v>
      </c>
      <c r="D198" s="78"/>
      <c r="E198" s="79" t="n">
        <v>54298850</v>
      </c>
      <c r="F198" s="76"/>
      <c r="G198" s="79" t="n">
        <v>2288665</v>
      </c>
      <c r="H198" s="55"/>
      <c r="I198" s="79" t="n">
        <v>14923239</v>
      </c>
      <c r="J198" s="79"/>
      <c r="K198" s="79" t="n">
        <v>0</v>
      </c>
      <c r="L198" s="55"/>
      <c r="M198" s="79" t="n">
        <v>8186509</v>
      </c>
      <c r="N198" s="55"/>
      <c r="O198" s="79" t="n">
        <v>1397162</v>
      </c>
      <c r="P198" s="55"/>
      <c r="Q198" s="79" t="n">
        <v>516386</v>
      </c>
      <c r="R198" s="55"/>
      <c r="S198" s="79" t="n">
        <v>283194</v>
      </c>
      <c r="T198" s="55"/>
      <c r="U198" s="79" t="n">
        <f aca="false">SUM(E198:S198)</f>
        <v>81894005</v>
      </c>
      <c r="V198" s="55"/>
      <c r="W198" s="75" t="n">
        <f aca="false">(U198/$BS198)</f>
        <v>1027.0772559102</v>
      </c>
      <c r="X198" s="55"/>
      <c r="Y198" s="75" t="n">
        <f aca="false">IF($BO198,U198/$BO198*100,0)</f>
        <v>68.8148629137413</v>
      </c>
      <c r="Z198" s="55"/>
      <c r="AA198" s="79" t="n">
        <v>11483710</v>
      </c>
      <c r="AB198" s="55"/>
      <c r="AC198" s="75" t="n">
        <f aca="false">(AA198/$BS198)</f>
        <v>144.023452687026</v>
      </c>
      <c r="AD198" s="55"/>
      <c r="AE198" s="75" t="n">
        <f aca="false">IF($BO198,AA198/$BO198*100,0)</f>
        <v>9.64966763307229</v>
      </c>
      <c r="AF198" s="55"/>
      <c r="AG198" s="79" t="n">
        <v>1730059</v>
      </c>
      <c r="AH198" s="55"/>
      <c r="AI198" s="75" t="n">
        <f aca="false">(AG198/$BS198)</f>
        <v>21.6976108358939</v>
      </c>
      <c r="AJ198" s="55"/>
      <c r="AK198" s="75" t="n">
        <f aca="false">IF($BO198,AG198/$BO198*100,0)</f>
        <v>1.45375443437752</v>
      </c>
      <c r="AL198" s="55"/>
      <c r="AM198" s="79" t="n">
        <v>240396</v>
      </c>
      <c r="AN198" s="55"/>
      <c r="AO198" s="75" t="n">
        <f aca="false">(AM198/$BS198)</f>
        <v>3.01493697874208</v>
      </c>
      <c r="AP198" s="55"/>
      <c r="AQ198" s="75" t="n">
        <f aca="false">IF($BO198,AM198/$BO198*100,0)</f>
        <v>0.202002793550172</v>
      </c>
      <c r="AR198" s="55"/>
      <c r="AS198" s="79" t="n">
        <v>18950373</v>
      </c>
      <c r="AT198" s="55"/>
      <c r="AU198" s="75" t="n">
        <f aca="false">(AS198/$BS198)</f>
        <v>237.666934219602</v>
      </c>
      <c r="AV198" s="55"/>
      <c r="AW198" s="75" t="n">
        <f aca="false">IF($BO198,AS198/$BO198*100,0)</f>
        <v>15.9238435116131</v>
      </c>
      <c r="AX198" s="55"/>
      <c r="AY198" s="79" t="n">
        <v>170050</v>
      </c>
      <c r="AZ198" s="55"/>
      <c r="BA198" s="79" t="n">
        <v>1174187</v>
      </c>
      <c r="BB198" s="55"/>
      <c r="BC198" s="79" t="n">
        <f aca="false">(AY198+BA198)</f>
        <v>1344237</v>
      </c>
      <c r="BD198" s="55"/>
      <c r="BE198" s="75" t="n">
        <f aca="false">(BC198/$BS198)</f>
        <v>16.8588072991785</v>
      </c>
      <c r="BF198" s="55"/>
      <c r="BG198" s="75" t="n">
        <f aca="false">IF($BO198,BC198/$BO198*100,0)</f>
        <v>1.12955136189247</v>
      </c>
      <c r="BH198" s="55"/>
      <c r="BI198" s="79" t="n">
        <v>3363495</v>
      </c>
      <c r="BJ198" s="55"/>
      <c r="BK198" s="75" t="n">
        <f aca="false">(BI198/$BS198)</f>
        <v>42.1834200790117</v>
      </c>
      <c r="BL198" s="55"/>
      <c r="BM198" s="75" t="n">
        <f aca="false">IF($BO198,BI198/$BO198*100,0)</f>
        <v>2.82631735175309</v>
      </c>
      <c r="BN198" s="55"/>
      <c r="BO198" s="79" t="n">
        <f aca="false">(U198+AA198+AG198+AM198+AS198+BC198+BI198)</f>
        <v>119006275</v>
      </c>
      <c r="BP198" s="78"/>
      <c r="BQ198" s="55" t="n">
        <v>79</v>
      </c>
      <c r="BR198" s="78"/>
      <c r="BS198" s="59" t="n">
        <v>79735</v>
      </c>
    </row>
    <row r="199" customFormat="false" ht="8.25" hidden="false" customHeight="true" outlineLevel="0" collapsed="false">
      <c r="A199" s="55" t="n">
        <v>80</v>
      </c>
      <c r="B199" s="70"/>
      <c r="C199" s="55" t="s">
        <v>214</v>
      </c>
      <c r="D199" s="78"/>
      <c r="E199" s="79" t="n">
        <v>9139062</v>
      </c>
      <c r="F199" s="76"/>
      <c r="G199" s="79" t="n">
        <v>1672349</v>
      </c>
      <c r="H199" s="55"/>
      <c r="I199" s="79" t="n">
        <v>4751629</v>
      </c>
      <c r="J199" s="79"/>
      <c r="K199" s="79" t="n">
        <v>110974</v>
      </c>
      <c r="L199" s="55"/>
      <c r="M199" s="79" t="n">
        <v>1388660</v>
      </c>
      <c r="N199" s="55"/>
      <c r="O199" s="79" t="n">
        <v>37478</v>
      </c>
      <c r="P199" s="55"/>
      <c r="Q199" s="79" t="n">
        <v>146977</v>
      </c>
      <c r="R199" s="55"/>
      <c r="S199" s="79" t="n">
        <v>318338</v>
      </c>
      <c r="T199" s="55"/>
      <c r="U199" s="79" t="n">
        <f aca="false">SUM(E199:S199)</f>
        <v>17565467</v>
      </c>
      <c r="V199" s="55"/>
      <c r="W199" s="75" t="n">
        <f aca="false">(U199/$BS199)</f>
        <v>634.201068707802</v>
      </c>
      <c r="X199" s="55"/>
      <c r="Y199" s="75" t="n">
        <f aca="false">IF($BO199,U199/$BO199*100,0)</f>
        <v>60.7494620798036</v>
      </c>
      <c r="Z199" s="55"/>
      <c r="AA199" s="79" t="n">
        <v>3297225</v>
      </c>
      <c r="AB199" s="55"/>
      <c r="AC199" s="75" t="n">
        <f aca="false">(AA199/$BS199)</f>
        <v>119.046286601437</v>
      </c>
      <c r="AD199" s="55"/>
      <c r="AE199" s="75" t="n">
        <f aca="false">IF($BO199,AA199/$BO199*100,0)</f>
        <v>11.4033202251942</v>
      </c>
      <c r="AF199" s="55"/>
      <c r="AG199" s="80" t="n">
        <v>32009</v>
      </c>
      <c r="AH199" s="55"/>
      <c r="AI199" s="75" t="n">
        <f aca="false">(AG199/$BS199)</f>
        <v>1.15568473119832</v>
      </c>
      <c r="AJ199" s="55"/>
      <c r="AK199" s="75" t="n">
        <f aca="false">IF($BO199,AG199/$BO199*100,0)</f>
        <v>0.110701840817123</v>
      </c>
      <c r="AL199" s="55"/>
      <c r="AM199" s="80" t="n">
        <v>18804</v>
      </c>
      <c r="AN199" s="55"/>
      <c r="AO199" s="75" t="n">
        <f aca="false">(AM199/$BS199)</f>
        <v>0.678918294400116</v>
      </c>
      <c r="AP199" s="55"/>
      <c r="AQ199" s="75" t="n">
        <f aca="false">IF($BO199,AM199/$BO199*100,0)</f>
        <v>0.0650328787130241</v>
      </c>
      <c r="AR199" s="55"/>
      <c r="AS199" s="80" t="n">
        <v>6826621</v>
      </c>
      <c r="AT199" s="55"/>
      <c r="AU199" s="75" t="n">
        <f aca="false">(AS199/$BS199)</f>
        <v>246.475105607105</v>
      </c>
      <c r="AV199" s="55"/>
      <c r="AW199" s="75" t="n">
        <f aca="false">IF($BO199,AS199/$BO199*100,0)</f>
        <v>23.6095945284399</v>
      </c>
      <c r="AX199" s="55"/>
      <c r="AY199" s="80" t="n">
        <v>65176</v>
      </c>
      <c r="AZ199" s="55"/>
      <c r="BA199" s="80" t="n">
        <v>140044</v>
      </c>
      <c r="BB199" s="55"/>
      <c r="BC199" s="79" t="n">
        <f aca="false">(AY199+BA199)</f>
        <v>205220</v>
      </c>
      <c r="BD199" s="55"/>
      <c r="BE199" s="75" t="n">
        <f aca="false">(BC199/$BS199)</f>
        <v>7.40946672924866</v>
      </c>
      <c r="BF199" s="55"/>
      <c r="BG199" s="75" t="n">
        <f aca="false">IF($BO199,BC199/$BO199*100,0)</f>
        <v>0.709745127073325</v>
      </c>
      <c r="BH199" s="55"/>
      <c r="BI199" s="80" t="n">
        <v>969259</v>
      </c>
      <c r="BJ199" s="55"/>
      <c r="BK199" s="75" t="n">
        <f aca="false">(BI199/$BS199)</f>
        <v>34.9950897209084</v>
      </c>
      <c r="BL199" s="55"/>
      <c r="BM199" s="75" t="n">
        <f aca="false">IF($BO199,BI199/$BO199*100,0)</f>
        <v>3.35214331995889</v>
      </c>
      <c r="BN199" s="55"/>
      <c r="BO199" s="79" t="n">
        <f aca="false">(U199+AA199+AG199+AM199+AS199+BC199+BI199)</f>
        <v>28914605</v>
      </c>
      <c r="BP199" s="78"/>
      <c r="BQ199" s="55" t="n">
        <v>80</v>
      </c>
      <c r="BR199" s="78"/>
      <c r="BS199" s="59" t="n">
        <v>27697</v>
      </c>
    </row>
    <row r="200" customFormat="false" ht="8.25" hidden="false" customHeight="true" outlineLevel="0" collapsed="false">
      <c r="A200" s="81"/>
      <c r="B200" s="70"/>
      <c r="C200" s="55"/>
      <c r="D200" s="78"/>
      <c r="E200" s="55"/>
      <c r="F200" s="55"/>
      <c r="G200" s="55"/>
      <c r="H200" s="55"/>
      <c r="I200" s="55"/>
      <c r="J200" s="55"/>
      <c r="K200" s="55"/>
      <c r="L200" s="55"/>
      <c r="M200" s="55"/>
      <c r="N200" s="55"/>
      <c r="O200" s="55"/>
      <c r="P200" s="55"/>
      <c r="Q200" s="55"/>
      <c r="R200" s="55"/>
      <c r="S200" s="55"/>
      <c r="T200" s="55"/>
      <c r="U200" s="55"/>
      <c r="V200" s="55"/>
      <c r="W200" s="82"/>
      <c r="X200" s="55"/>
      <c r="Y200" s="82"/>
      <c r="Z200" s="55"/>
      <c r="AA200" s="55"/>
      <c r="AB200" s="55"/>
      <c r="AC200" s="82"/>
      <c r="AD200" s="55"/>
      <c r="AE200" s="82"/>
      <c r="AF200" s="55"/>
      <c r="AG200" s="55"/>
      <c r="AH200" s="55"/>
      <c r="AI200" s="82"/>
      <c r="AJ200" s="55"/>
      <c r="AK200" s="82"/>
      <c r="AL200" s="55"/>
      <c r="AM200" s="55"/>
      <c r="AN200" s="55"/>
      <c r="AO200" s="82"/>
      <c r="AP200" s="55"/>
      <c r="AQ200" s="82"/>
      <c r="AR200" s="55"/>
      <c r="AS200" s="55"/>
      <c r="AT200" s="55"/>
      <c r="AU200" s="82"/>
      <c r="AV200" s="55"/>
      <c r="AW200" s="82"/>
      <c r="AX200" s="55"/>
      <c r="AY200" s="55"/>
      <c r="AZ200" s="55"/>
      <c r="BA200" s="55"/>
      <c r="BB200" s="55"/>
      <c r="BC200" s="55"/>
      <c r="BD200" s="55"/>
      <c r="BE200" s="82"/>
      <c r="BF200" s="55"/>
      <c r="BG200" s="82"/>
      <c r="BH200" s="55"/>
      <c r="BI200" s="55"/>
      <c r="BJ200" s="55"/>
      <c r="BK200" s="82"/>
      <c r="BL200" s="55"/>
      <c r="BM200" s="82"/>
      <c r="BN200" s="55"/>
      <c r="BO200" s="55"/>
      <c r="BP200" s="78"/>
      <c r="BQ200" s="83"/>
      <c r="BR200" s="78"/>
      <c r="BS200" s="54"/>
    </row>
    <row r="201" customFormat="false" ht="8.25" hidden="false" customHeight="true" outlineLevel="0" collapsed="false">
      <c r="A201" s="55" t="n">
        <v>81</v>
      </c>
      <c r="B201" s="70"/>
      <c r="C201" s="55" t="s">
        <v>215</v>
      </c>
      <c r="D201" s="78"/>
      <c r="E201" s="79" t="n">
        <v>8836615</v>
      </c>
      <c r="F201" s="76"/>
      <c r="G201" s="79" t="n">
        <v>948224</v>
      </c>
      <c r="H201" s="55"/>
      <c r="I201" s="79" t="n">
        <v>1236183</v>
      </c>
      <c r="J201" s="79"/>
      <c r="K201" s="79" t="n">
        <v>93014</v>
      </c>
      <c r="L201" s="55"/>
      <c r="M201" s="79" t="n">
        <v>160479</v>
      </c>
      <c r="N201" s="55"/>
      <c r="O201" s="79" t="n">
        <v>204741</v>
      </c>
      <c r="P201" s="55"/>
      <c r="Q201" s="79" t="n">
        <v>257276</v>
      </c>
      <c r="R201" s="55"/>
      <c r="S201" s="79" t="n">
        <v>171358</v>
      </c>
      <c r="T201" s="55"/>
      <c r="U201" s="79" t="n">
        <f aca="false">SUM(E201:S201)</f>
        <v>11907890</v>
      </c>
      <c r="V201" s="55"/>
      <c r="W201" s="75" t="n">
        <f aca="false">(U201/$BS201)</f>
        <v>523.815158580038</v>
      </c>
      <c r="X201" s="55"/>
      <c r="Y201" s="75" t="n">
        <f aca="false">IF($BO201,U201/$BO201*100,0)</f>
        <v>53.8939069542157</v>
      </c>
      <c r="Z201" s="55"/>
      <c r="AA201" s="79" t="n">
        <v>2530991</v>
      </c>
      <c r="AB201" s="55"/>
      <c r="AC201" s="75" t="n">
        <f aca="false">(AA201/$BS201)</f>
        <v>111.335547442045</v>
      </c>
      <c r="AD201" s="55"/>
      <c r="AE201" s="75" t="n">
        <f aca="false">IF($BO201,AA201/$BO201*100,0)</f>
        <v>11.4550095319958</v>
      </c>
      <c r="AF201" s="55"/>
      <c r="AG201" s="80" t="n">
        <v>67099</v>
      </c>
      <c r="AH201" s="55"/>
      <c r="AI201" s="75" t="n">
        <f aca="false">(AG201/$BS201)</f>
        <v>2.95161219372718</v>
      </c>
      <c r="AJ201" s="55"/>
      <c r="AK201" s="75" t="n">
        <f aca="false">IF($BO201,AG201/$BO201*100,0)</f>
        <v>0.303683294246161</v>
      </c>
      <c r="AL201" s="55"/>
      <c r="AM201" s="80" t="n">
        <v>215584</v>
      </c>
      <c r="AN201" s="55"/>
      <c r="AO201" s="75" t="n">
        <f aca="false">(AM201/$BS201)</f>
        <v>9.48330620683588</v>
      </c>
      <c r="AP201" s="55"/>
      <c r="AQ201" s="75" t="n">
        <f aca="false">IF($BO201,AM201/$BO201*100,0)</f>
        <v>0.975711401164912</v>
      </c>
      <c r="AR201" s="55"/>
      <c r="AS201" s="80" t="n">
        <v>5839744</v>
      </c>
      <c r="AT201" s="55"/>
      <c r="AU201" s="75" t="n">
        <f aca="false">(AS201/$BS201)</f>
        <v>256.88400123169</v>
      </c>
      <c r="AV201" s="55"/>
      <c r="AW201" s="75" t="n">
        <f aca="false">IF($BO201,AS201/$BO201*100,0)</f>
        <v>26.4300912900975</v>
      </c>
      <c r="AX201" s="55"/>
      <c r="AY201" s="80" t="n">
        <v>32245</v>
      </c>
      <c r="AZ201" s="55"/>
      <c r="BA201" s="80" t="n">
        <v>414059</v>
      </c>
      <c r="BB201" s="55"/>
      <c r="BC201" s="79" t="n">
        <f aca="false">(AY201+BA201)</f>
        <v>446304</v>
      </c>
      <c r="BD201" s="55"/>
      <c r="BE201" s="75" t="n">
        <f aca="false">(BC201/$BS201)</f>
        <v>19.6324286279857</v>
      </c>
      <c r="BF201" s="55"/>
      <c r="BG201" s="75" t="n">
        <f aca="false">IF($BO201,BC201/$BO201*100,0)</f>
        <v>2.0199268089724</v>
      </c>
      <c r="BH201" s="55"/>
      <c r="BI201" s="80" t="n">
        <v>1087446</v>
      </c>
      <c r="BJ201" s="55"/>
      <c r="BK201" s="75" t="n">
        <f aca="false">(BI201/$BS201)</f>
        <v>47.835569436502</v>
      </c>
      <c r="BL201" s="55"/>
      <c r="BM201" s="75" t="n">
        <f aca="false">IF($BO201,BI201/$BO201*100,0)</f>
        <v>4.92167071930746</v>
      </c>
      <c r="BN201" s="55"/>
      <c r="BO201" s="79" t="n">
        <f aca="false">(U201+AA201+AG201+AM201+AS201+BC201+BI201)</f>
        <v>22095058</v>
      </c>
      <c r="BP201" s="78"/>
      <c r="BQ201" s="55" t="n">
        <v>81</v>
      </c>
      <c r="BR201" s="78"/>
      <c r="BS201" s="59" t="n">
        <v>22733</v>
      </c>
    </row>
    <row r="202" customFormat="false" ht="8.25" hidden="false" customHeight="true" outlineLevel="0" collapsed="false">
      <c r="A202" s="55" t="n">
        <v>82</v>
      </c>
      <c r="B202" s="70"/>
      <c r="C202" s="55" t="s">
        <v>216</v>
      </c>
      <c r="D202" s="78"/>
      <c r="E202" s="79" t="n">
        <v>26395281</v>
      </c>
      <c r="F202" s="76"/>
      <c r="G202" s="79" t="n">
        <v>1562750</v>
      </c>
      <c r="H202" s="55"/>
      <c r="I202" s="79" t="n">
        <v>10878083</v>
      </c>
      <c r="J202" s="79"/>
      <c r="K202" s="79" t="n">
        <v>29609</v>
      </c>
      <c r="L202" s="55"/>
      <c r="M202" s="79" t="n">
        <v>2674821</v>
      </c>
      <c r="N202" s="55"/>
      <c r="O202" s="79" t="n">
        <v>313730</v>
      </c>
      <c r="P202" s="55"/>
      <c r="Q202" s="79" t="n">
        <v>359394</v>
      </c>
      <c r="R202" s="55"/>
      <c r="S202" s="79" t="n">
        <v>349920</v>
      </c>
      <c r="T202" s="55"/>
      <c r="U202" s="79" t="n">
        <f aca="false">SUM(E202:S202)</f>
        <v>42563588</v>
      </c>
      <c r="V202" s="55"/>
      <c r="W202" s="75" t="n">
        <f aca="false">(U202/$BS202)</f>
        <v>1014.91697267395</v>
      </c>
      <c r="X202" s="55"/>
      <c r="Y202" s="75" t="n">
        <f aca="false">IF($BO202,U202/$BO202*100,0)</f>
        <v>72.5037953968196</v>
      </c>
      <c r="Z202" s="55"/>
      <c r="AA202" s="79" t="n">
        <v>5798466</v>
      </c>
      <c r="AB202" s="55"/>
      <c r="AC202" s="75" t="n">
        <f aca="false">(AA202/$BS202)</f>
        <v>138.2628165387</v>
      </c>
      <c r="AD202" s="55"/>
      <c r="AE202" s="75" t="n">
        <f aca="false">IF($BO202,AA202/$BO202*100,0)</f>
        <v>9.87724043563749</v>
      </c>
      <c r="AF202" s="55"/>
      <c r="AG202" s="79" t="n">
        <v>372308</v>
      </c>
      <c r="AH202" s="55"/>
      <c r="AI202" s="75" t="n">
        <f aca="false">(AG202/$BS202)</f>
        <v>8.87758119128237</v>
      </c>
      <c r="AJ202" s="55"/>
      <c r="AK202" s="75" t="n">
        <f aca="false">IF($BO202,AG202/$BO202*100,0)</f>
        <v>0.634198015839245</v>
      </c>
      <c r="AL202" s="55"/>
      <c r="AM202" s="79" t="n">
        <v>60697</v>
      </c>
      <c r="AN202" s="55"/>
      <c r="AO202" s="75" t="n">
        <f aca="false">(AM202/$BS202)</f>
        <v>1.44730316181029</v>
      </c>
      <c r="AP202" s="55"/>
      <c r="AQ202" s="75" t="n">
        <f aca="false">IF($BO202,AM202/$BO202*100,0)</f>
        <v>0.103392666736666</v>
      </c>
      <c r="AR202" s="55"/>
      <c r="AS202" s="79" t="n">
        <v>8552769</v>
      </c>
      <c r="AT202" s="55"/>
      <c r="AU202" s="75" t="n">
        <f aca="false">(AS202/$BS202)</f>
        <v>203.938409080071</v>
      </c>
      <c r="AV202" s="55"/>
      <c r="AW202" s="75" t="n">
        <f aca="false">IF($BO202,AS202/$BO202*100,0)</f>
        <v>14.5689835559037</v>
      </c>
      <c r="AX202" s="55"/>
      <c r="AY202" s="79" t="n">
        <v>201149</v>
      </c>
      <c r="AZ202" s="55"/>
      <c r="BA202" s="79" t="n">
        <v>470666</v>
      </c>
      <c r="BB202" s="55"/>
      <c r="BC202" s="79" t="n">
        <f aca="false">(AY202+BA202)</f>
        <v>671815</v>
      </c>
      <c r="BD202" s="55"/>
      <c r="BE202" s="75" t="n">
        <f aca="false">(BC202/$BS202)</f>
        <v>16.0192426915924</v>
      </c>
      <c r="BF202" s="55"/>
      <c r="BG202" s="75" t="n">
        <f aca="false">IF($BO202,BC202/$BO202*100,0)</f>
        <v>1.14438513276922</v>
      </c>
      <c r="BH202" s="55"/>
      <c r="BI202" s="79" t="n">
        <v>685681</v>
      </c>
      <c r="BJ202" s="55"/>
      <c r="BK202" s="75" t="n">
        <f aca="false">(BI202/$BS202)</f>
        <v>16.3498736229672</v>
      </c>
      <c r="BL202" s="55"/>
      <c r="BM202" s="75" t="n">
        <f aca="false">IF($BO202,BI202/$BO202*100,0)</f>
        <v>1.16800479629411</v>
      </c>
      <c r="BN202" s="55"/>
      <c r="BO202" s="79" t="n">
        <f aca="false">(U202+AA202+AG202+AM202+AS202+BC202+BI202)</f>
        <v>58705324</v>
      </c>
      <c r="BP202" s="78"/>
      <c r="BQ202" s="55" t="n">
        <v>82</v>
      </c>
      <c r="BR202" s="78"/>
      <c r="BS202" s="59" t="n">
        <v>41938</v>
      </c>
    </row>
    <row r="203" customFormat="false" ht="8.25" hidden="false" customHeight="true" outlineLevel="0" collapsed="false">
      <c r="A203" s="55" t="n">
        <v>83</v>
      </c>
      <c r="B203" s="70"/>
      <c r="C203" s="55" t="s">
        <v>217</v>
      </c>
      <c r="D203" s="78"/>
      <c r="E203" s="79" t="n">
        <v>10272110</v>
      </c>
      <c r="F203" s="76"/>
      <c r="G203" s="79" t="n">
        <v>1107476</v>
      </c>
      <c r="H203" s="55"/>
      <c r="I203" s="79" t="n">
        <v>3104989</v>
      </c>
      <c r="J203" s="79"/>
      <c r="K203" s="79" t="n">
        <v>50993</v>
      </c>
      <c r="L203" s="55"/>
      <c r="M203" s="79" t="n">
        <v>1482610</v>
      </c>
      <c r="N203" s="55"/>
      <c r="O203" s="79" t="n">
        <v>252700</v>
      </c>
      <c r="P203" s="55"/>
      <c r="Q203" s="79" t="n">
        <v>156652</v>
      </c>
      <c r="R203" s="55"/>
      <c r="S203" s="79" t="n">
        <v>227084</v>
      </c>
      <c r="T203" s="55"/>
      <c r="U203" s="79" t="n">
        <f aca="false">SUM(E203:S203)</f>
        <v>16654614</v>
      </c>
      <c r="V203" s="55"/>
      <c r="W203" s="75" t="n">
        <f aca="false">(U203/$BS203)</f>
        <v>536.345935849543</v>
      </c>
      <c r="X203" s="55"/>
      <c r="Y203" s="75" t="n">
        <f aca="false">IF($BO203,U203/$BO203*100,0)</f>
        <v>45.8364637065597</v>
      </c>
      <c r="Z203" s="55"/>
      <c r="AA203" s="79" t="n">
        <v>3444795</v>
      </c>
      <c r="AB203" s="55"/>
      <c r="AC203" s="75" t="n">
        <f aca="false">(AA203/$BS203)</f>
        <v>110.936332603375</v>
      </c>
      <c r="AD203" s="55"/>
      <c r="AE203" s="75" t="n">
        <f aca="false">IF($BO203,AA203/$BO203*100,0)</f>
        <v>9.48068931492728</v>
      </c>
      <c r="AF203" s="55"/>
      <c r="AG203" s="79" t="n">
        <v>113794</v>
      </c>
      <c r="AH203" s="55"/>
      <c r="AI203" s="75" t="n">
        <f aca="false">(AG203/$BS203)</f>
        <v>3.66462707716089</v>
      </c>
      <c r="AJ203" s="55"/>
      <c r="AK203" s="75" t="n">
        <f aca="false">IF($BO203,AG203/$BO203*100,0)</f>
        <v>0.3131813532889</v>
      </c>
      <c r="AL203" s="55"/>
      <c r="AM203" s="79" t="n">
        <v>814522</v>
      </c>
      <c r="AN203" s="55"/>
      <c r="AO203" s="75" t="n">
        <f aca="false">(AM203/$BS203)</f>
        <v>26.230903001417</v>
      </c>
      <c r="AP203" s="55"/>
      <c r="AQ203" s="75" t="n">
        <f aca="false">IF($BO203,AM203/$BO203*100,0)</f>
        <v>2.24170960018614</v>
      </c>
      <c r="AR203" s="55"/>
      <c r="AS203" s="79" t="n">
        <v>14161063</v>
      </c>
      <c r="AT203" s="55"/>
      <c r="AU203" s="75" t="n">
        <f aca="false">(AS203/$BS203)</f>
        <v>456.043507664563</v>
      </c>
      <c r="AV203" s="55"/>
      <c r="AW203" s="75" t="n">
        <f aca="false">IF($BO203,AS203/$BO203*100,0)</f>
        <v>38.9737672842976</v>
      </c>
      <c r="AX203" s="55"/>
      <c r="AY203" s="79" t="n">
        <v>159875</v>
      </c>
      <c r="AZ203" s="55"/>
      <c r="BA203" s="79" t="n">
        <v>120464</v>
      </c>
      <c r="BB203" s="55"/>
      <c r="BC203" s="79" t="n">
        <f aca="false">(AY203+BA203)</f>
        <v>280339</v>
      </c>
      <c r="BD203" s="55"/>
      <c r="BE203" s="75" t="n">
        <f aca="false">(BC203/$BS203)</f>
        <v>9.02804972304521</v>
      </c>
      <c r="BF203" s="55"/>
      <c r="BG203" s="75" t="n">
        <f aca="false">IF($BO203,BC203/$BO203*100,0)</f>
        <v>0.771542852871477</v>
      </c>
      <c r="BH203" s="55"/>
      <c r="BI203" s="79" t="n">
        <v>865731</v>
      </c>
      <c r="BJ203" s="55"/>
      <c r="BK203" s="75" t="n">
        <f aca="false">(BI203/$BS203)</f>
        <v>27.8800399330156</v>
      </c>
      <c r="BL203" s="55"/>
      <c r="BM203" s="75" t="n">
        <f aca="false">IF($BO203,BI203/$BO203*100,0)</f>
        <v>2.38264588786889</v>
      </c>
      <c r="BN203" s="55"/>
      <c r="BO203" s="79" t="n">
        <f aca="false">(U203+AA203+AG203+AM203+AS203+BC203+BI203)</f>
        <v>36334858</v>
      </c>
      <c r="BP203" s="78"/>
      <c r="BQ203" s="55" t="n">
        <v>83</v>
      </c>
      <c r="BR203" s="78"/>
      <c r="BS203" s="59" t="n">
        <v>31052</v>
      </c>
    </row>
    <row r="204" customFormat="false" ht="8.25" hidden="false" customHeight="true" outlineLevel="0" collapsed="false">
      <c r="A204" s="55" t="n">
        <v>84</v>
      </c>
      <c r="B204" s="70"/>
      <c r="C204" s="55" t="s">
        <v>218</v>
      </c>
      <c r="D204" s="78"/>
      <c r="E204" s="79" t="n">
        <v>11222627</v>
      </c>
      <c r="F204" s="76"/>
      <c r="G204" s="79" t="n">
        <v>1535724</v>
      </c>
      <c r="H204" s="55"/>
      <c r="I204" s="79" t="n">
        <v>4523068</v>
      </c>
      <c r="J204" s="79"/>
      <c r="K204" s="79" t="n">
        <v>68554</v>
      </c>
      <c r="L204" s="55"/>
      <c r="M204" s="79" t="n">
        <v>2519399</v>
      </c>
      <c r="N204" s="55"/>
      <c r="O204" s="79" t="n">
        <v>307774</v>
      </c>
      <c r="P204" s="55"/>
      <c r="Q204" s="79" t="n">
        <v>329782</v>
      </c>
      <c r="R204" s="55"/>
      <c r="S204" s="79" t="n">
        <v>164757</v>
      </c>
      <c r="T204" s="55"/>
      <c r="U204" s="79" t="n">
        <f aca="false">SUM(E204:S204)</f>
        <v>20671685</v>
      </c>
      <c r="V204" s="55"/>
      <c r="W204" s="75" t="n">
        <f aca="false">(U204/$BS204)</f>
        <v>1133.19181010854</v>
      </c>
      <c r="X204" s="55"/>
      <c r="Y204" s="75" t="n">
        <f aca="false">IF($BO204,U204/$BO204*100,0)</f>
        <v>67.1649147648583</v>
      </c>
      <c r="Z204" s="55"/>
      <c r="AA204" s="79" t="n">
        <v>2176962</v>
      </c>
      <c r="AB204" s="55"/>
      <c r="AC204" s="75" t="n">
        <f aca="false">(AA204/$BS204)</f>
        <v>119.337901545883</v>
      </c>
      <c r="AD204" s="55"/>
      <c r="AE204" s="75" t="n">
        <f aca="false">IF($BO204,AA204/$BO204*100,0)</f>
        <v>7.07322442153774</v>
      </c>
      <c r="AF204" s="55"/>
      <c r="AG204" s="79" t="n">
        <v>230676</v>
      </c>
      <c r="AH204" s="55"/>
      <c r="AI204" s="75" t="n">
        <f aca="false">(AG204/$BS204)</f>
        <v>12.645323977634</v>
      </c>
      <c r="AJ204" s="55"/>
      <c r="AK204" s="75" t="n">
        <f aca="false">IF($BO204,AG204/$BO204*100,0)</f>
        <v>0.749495451304451</v>
      </c>
      <c r="AL204" s="55"/>
      <c r="AM204" s="79" t="n">
        <v>841367</v>
      </c>
      <c r="AN204" s="55"/>
      <c r="AO204" s="75" t="n">
        <f aca="false">(AM204/$BS204)</f>
        <v>46.1225194605855</v>
      </c>
      <c r="AP204" s="55"/>
      <c r="AQ204" s="75" t="n">
        <f aca="false">IF($BO204,AM204/$BO204*100,0)</f>
        <v>2.73370762184914</v>
      </c>
      <c r="AR204" s="55"/>
      <c r="AS204" s="79" t="n">
        <v>4326599</v>
      </c>
      <c r="AT204" s="55"/>
      <c r="AU204" s="75" t="n">
        <f aca="false">(AS204/$BS204)</f>
        <v>237.177886196689</v>
      </c>
      <c r="AV204" s="55"/>
      <c r="AW204" s="75" t="n">
        <f aca="false">IF($BO204,AS204/$BO204*100,0)</f>
        <v>14.057666467766</v>
      </c>
      <c r="AX204" s="55"/>
      <c r="AY204" s="79" t="n">
        <v>4178</v>
      </c>
      <c r="AZ204" s="55"/>
      <c r="BA204" s="79" t="n">
        <v>1139672</v>
      </c>
      <c r="BB204" s="55"/>
      <c r="BC204" s="79" t="n">
        <f aca="false">(AY204+BA204)</f>
        <v>1143850</v>
      </c>
      <c r="BD204" s="55"/>
      <c r="BE204" s="75" t="n">
        <f aca="false">(BC204/$BS204)</f>
        <v>62.7041991009758</v>
      </c>
      <c r="BF204" s="55"/>
      <c r="BG204" s="75" t="n">
        <f aca="false">IF($BO204,BC204/$BO204*100,0)</f>
        <v>3.71651308317552</v>
      </c>
      <c r="BH204" s="55"/>
      <c r="BI204" s="79" t="n">
        <v>1386366</v>
      </c>
      <c r="BJ204" s="55"/>
      <c r="BK204" s="75" t="n">
        <f aca="false">(BI204/$BS204)</f>
        <v>75.9985747176845</v>
      </c>
      <c r="BL204" s="55"/>
      <c r="BM204" s="75" t="n">
        <f aca="false">IF($BO204,BI204/$BO204*100,0)</f>
        <v>4.50447818950886</v>
      </c>
      <c r="BN204" s="55"/>
      <c r="BO204" s="79" t="n">
        <f aca="false">(U204+AA204+AG204+AM204+AS204+BC204+BI204)</f>
        <v>30777505</v>
      </c>
      <c r="BP204" s="78"/>
      <c r="BQ204" s="55" t="n">
        <v>84</v>
      </c>
      <c r="BR204" s="78"/>
      <c r="BS204" s="59" t="n">
        <v>18242</v>
      </c>
    </row>
    <row r="205" customFormat="false" ht="8.25" hidden="false" customHeight="true" outlineLevel="0" collapsed="false">
      <c r="A205" s="55" t="n">
        <v>85</v>
      </c>
      <c r="B205" s="70"/>
      <c r="C205" s="55" t="s">
        <v>219</v>
      </c>
      <c r="D205" s="78"/>
      <c r="E205" s="79" t="n">
        <v>117592427</v>
      </c>
      <c r="F205" s="76"/>
      <c r="G205" s="79" t="n">
        <v>3662820</v>
      </c>
      <c r="H205" s="55"/>
      <c r="I205" s="79" t="n">
        <v>42433788</v>
      </c>
      <c r="J205" s="79"/>
      <c r="K205" s="79" t="n">
        <v>79396</v>
      </c>
      <c r="L205" s="55"/>
      <c r="M205" s="79" t="n">
        <v>709520</v>
      </c>
      <c r="N205" s="55"/>
      <c r="O205" s="79" t="n">
        <v>0</v>
      </c>
      <c r="P205" s="55"/>
      <c r="Q205" s="79" t="n">
        <v>1663028</v>
      </c>
      <c r="R205" s="55"/>
      <c r="S205" s="79" t="n">
        <v>1330373</v>
      </c>
      <c r="T205" s="55"/>
      <c r="U205" s="79" t="n">
        <f aca="false">SUM(E205:S205)</f>
        <v>167471352</v>
      </c>
      <c r="V205" s="55"/>
      <c r="W205" s="75" t="n">
        <f aca="false">(U205/$BS205)</f>
        <v>1291.53956257519</v>
      </c>
      <c r="X205" s="55"/>
      <c r="Y205" s="75" t="n">
        <f aca="false">IF($BO205,U205/$BO205*100,0)</f>
        <v>68.8385603117701</v>
      </c>
      <c r="Z205" s="55"/>
      <c r="AA205" s="79" t="n">
        <v>41830371</v>
      </c>
      <c r="AB205" s="55"/>
      <c r="AC205" s="75" t="n">
        <f aca="false">(AA205/$BS205)</f>
        <v>322.595945028843</v>
      </c>
      <c r="AD205" s="55"/>
      <c r="AE205" s="75" t="n">
        <f aca="false">IF($BO205,AA205/$BO205*100,0)</f>
        <v>17.1942393881625</v>
      </c>
      <c r="AF205" s="55"/>
      <c r="AG205" s="79" t="n">
        <v>3781794</v>
      </c>
      <c r="AH205" s="55"/>
      <c r="AI205" s="75" t="n">
        <f aca="false">(AG205/$BS205)</f>
        <v>29.1652065274393</v>
      </c>
      <c r="AJ205" s="55"/>
      <c r="AK205" s="75" t="n">
        <f aca="false">IF($BO205,AG205/$BO205*100,0)</f>
        <v>1.55449425377357</v>
      </c>
      <c r="AL205" s="55"/>
      <c r="AM205" s="79" t="n">
        <v>558004</v>
      </c>
      <c r="AN205" s="55"/>
      <c r="AO205" s="75" t="n">
        <f aca="false">(AM205/$BS205)</f>
        <v>4.30332850047814</v>
      </c>
      <c r="AP205" s="55"/>
      <c r="AQ205" s="75" t="n">
        <f aca="false">IF($BO205,AM205/$BO205*100,0)</f>
        <v>0.229365748526404</v>
      </c>
      <c r="AR205" s="55"/>
      <c r="AS205" s="79" t="n">
        <v>26521884</v>
      </c>
      <c r="AT205" s="55"/>
      <c r="AU205" s="75" t="n">
        <f aca="false">(AS205/$BS205)</f>
        <v>204.53684795015</v>
      </c>
      <c r="AV205" s="55"/>
      <c r="AW205" s="75" t="n">
        <f aca="false">IF($BO205,AS205/$BO205*100,0)</f>
        <v>10.9017350699824</v>
      </c>
      <c r="AX205" s="55"/>
      <c r="AY205" s="79" t="n">
        <v>450835</v>
      </c>
      <c r="AZ205" s="55"/>
      <c r="BA205" s="79" t="n">
        <v>733531</v>
      </c>
      <c r="BB205" s="55"/>
      <c r="BC205" s="79" t="n">
        <f aca="false">(AY205+BA205)</f>
        <v>1184366</v>
      </c>
      <c r="BD205" s="55"/>
      <c r="BE205" s="75" t="n">
        <f aca="false">(BC205/$BS205)</f>
        <v>9.13383409939229</v>
      </c>
      <c r="BF205" s="55"/>
      <c r="BG205" s="75" t="n">
        <f aca="false">IF($BO205,BC205/$BO205*100,0)</f>
        <v>0.486829832974716</v>
      </c>
      <c r="BH205" s="55"/>
      <c r="BI205" s="79" t="n">
        <v>1933540</v>
      </c>
      <c r="BJ205" s="55"/>
      <c r="BK205" s="75" t="n">
        <f aca="false">(BI205/$BS205)</f>
        <v>14.911466206003</v>
      </c>
      <c r="BL205" s="55"/>
      <c r="BM205" s="75" t="n">
        <f aca="false">IF($BO205,BI205/$BO205*100,0)</f>
        <v>0.794775394810331</v>
      </c>
      <c r="BN205" s="55"/>
      <c r="BO205" s="79" t="n">
        <f aca="false">(U205+AA205+AG205+AM205+AS205+BC205+BI205)</f>
        <v>243281311</v>
      </c>
      <c r="BP205" s="78"/>
      <c r="BQ205" s="55" t="n">
        <v>85</v>
      </c>
      <c r="BR205" s="78"/>
      <c r="BS205" s="59" t="n">
        <v>129668</v>
      </c>
    </row>
    <row r="206" customFormat="false" ht="8.25" hidden="false" customHeight="true" outlineLevel="0" collapsed="false">
      <c r="A206" s="70"/>
      <c r="B206" s="70"/>
      <c r="C206" s="55"/>
      <c r="D206" s="78"/>
      <c r="E206" s="55"/>
      <c r="F206" s="55"/>
      <c r="G206" s="55"/>
      <c r="H206" s="55"/>
      <c r="I206" s="55"/>
      <c r="J206" s="55"/>
      <c r="K206" s="55"/>
      <c r="L206" s="55"/>
      <c r="M206" s="55"/>
      <c r="N206" s="55"/>
      <c r="O206" s="55"/>
      <c r="P206" s="55"/>
      <c r="Q206" s="55"/>
      <c r="R206" s="55"/>
      <c r="S206" s="55"/>
      <c r="T206" s="55"/>
      <c r="U206" s="76"/>
      <c r="V206" s="55"/>
      <c r="W206" s="82"/>
      <c r="X206" s="55"/>
      <c r="Y206" s="82"/>
      <c r="Z206" s="55"/>
      <c r="AA206" s="55"/>
      <c r="AB206" s="55"/>
      <c r="AC206" s="82"/>
      <c r="AD206" s="55"/>
      <c r="AE206" s="82"/>
      <c r="AF206" s="55"/>
      <c r="AG206" s="55"/>
      <c r="AH206" s="55"/>
      <c r="AI206" s="82"/>
      <c r="AJ206" s="55"/>
      <c r="AK206" s="82"/>
      <c r="AL206" s="55"/>
      <c r="AM206" s="55"/>
      <c r="AN206" s="55"/>
      <c r="AO206" s="82"/>
      <c r="AP206" s="55"/>
      <c r="AQ206" s="82"/>
      <c r="AR206" s="55"/>
      <c r="AS206" s="55"/>
      <c r="AT206" s="55"/>
      <c r="AU206" s="82"/>
      <c r="AV206" s="55"/>
      <c r="AW206" s="82"/>
      <c r="AX206" s="55"/>
      <c r="AY206" s="55"/>
      <c r="AZ206" s="55"/>
      <c r="BA206" s="55"/>
      <c r="BB206" s="55"/>
      <c r="BC206" s="76"/>
      <c r="BD206" s="55"/>
      <c r="BE206" s="82"/>
      <c r="BF206" s="55"/>
      <c r="BG206" s="82"/>
      <c r="BH206" s="55"/>
      <c r="BI206" s="55"/>
      <c r="BJ206" s="55"/>
      <c r="BK206" s="82"/>
      <c r="BL206" s="55"/>
      <c r="BM206" s="82"/>
      <c r="BN206" s="55"/>
      <c r="BO206" s="76"/>
      <c r="BP206" s="78"/>
      <c r="BQ206" s="55"/>
      <c r="BR206" s="78"/>
      <c r="BS206" s="59"/>
    </row>
    <row r="207" customFormat="false" ht="8.25" hidden="false" customHeight="true" outlineLevel="0" collapsed="false">
      <c r="A207" s="55" t="n">
        <v>86</v>
      </c>
      <c r="B207" s="70"/>
      <c r="C207" s="55" t="s">
        <v>220</v>
      </c>
      <c r="D207" s="78"/>
      <c r="E207" s="79" t="n">
        <v>156909017</v>
      </c>
      <c r="F207" s="76"/>
      <c r="G207" s="79" t="n">
        <v>4467984</v>
      </c>
      <c r="H207" s="55"/>
      <c r="I207" s="79" t="n">
        <v>37152371</v>
      </c>
      <c r="J207" s="79"/>
      <c r="K207" s="79" t="n">
        <v>163494</v>
      </c>
      <c r="L207" s="55"/>
      <c r="M207" s="79" t="n">
        <v>2269</v>
      </c>
      <c r="N207" s="55"/>
      <c r="O207" s="79" t="n">
        <v>1112683</v>
      </c>
      <c r="P207" s="55"/>
      <c r="Q207" s="79" t="n">
        <v>1362156</v>
      </c>
      <c r="R207" s="55"/>
      <c r="S207" s="79" t="n">
        <v>742280</v>
      </c>
      <c r="T207" s="55"/>
      <c r="U207" s="79" t="n">
        <f aca="false">SUM(E207:S207)</f>
        <v>201912254</v>
      </c>
      <c r="V207" s="55"/>
      <c r="W207" s="75" t="n">
        <f aca="false">(U207/$BS207)</f>
        <v>1422.76893915372</v>
      </c>
      <c r="X207" s="55"/>
      <c r="Y207" s="75" t="n">
        <f aca="false">IF($BO207,U207/$BO207*100,0)</f>
        <v>70.4778239452615</v>
      </c>
      <c r="Z207" s="55"/>
      <c r="AA207" s="79" t="n">
        <v>40817764</v>
      </c>
      <c r="AB207" s="55"/>
      <c r="AC207" s="75" t="n">
        <f aca="false">(AA207/$BS207)</f>
        <v>287.621209879153</v>
      </c>
      <c r="AD207" s="55"/>
      <c r="AE207" s="75" t="n">
        <f aca="false">IF($BO207,AA207/$BO207*100,0)</f>
        <v>14.2475116197318</v>
      </c>
      <c r="AF207" s="55"/>
      <c r="AG207" s="80" t="n">
        <v>4609016</v>
      </c>
      <c r="AH207" s="55"/>
      <c r="AI207" s="75" t="n">
        <f aca="false">(AG207/$BS207)</f>
        <v>32.4772997921291</v>
      </c>
      <c r="AJ207" s="55"/>
      <c r="AK207" s="75" t="n">
        <f aca="false">IF($BO207,AG207/$BO207*100,0)</f>
        <v>1.60878506268814</v>
      </c>
      <c r="AL207" s="55"/>
      <c r="AM207" s="80" t="n">
        <v>791570</v>
      </c>
      <c r="AN207" s="55"/>
      <c r="AO207" s="75" t="n">
        <f aca="false">(AM207/$BS207)</f>
        <v>5.57777542895395</v>
      </c>
      <c r="AP207" s="55"/>
      <c r="AQ207" s="75" t="n">
        <f aca="false">IF($BO207,AM207/$BO207*100,0)</f>
        <v>0.276298887240151</v>
      </c>
      <c r="AR207" s="55"/>
      <c r="AS207" s="80" t="n">
        <v>29230717</v>
      </c>
      <c r="AT207" s="55"/>
      <c r="AU207" s="75" t="n">
        <f aca="false">(AS207/$BS207)</f>
        <v>205.973413663108</v>
      </c>
      <c r="AV207" s="55"/>
      <c r="AW207" s="75" t="n">
        <f aca="false">IF($BO207,AS207/$BO207*100,0)</f>
        <v>10.2030326823045</v>
      </c>
      <c r="AX207" s="55"/>
      <c r="AY207" s="80" t="n">
        <v>400199</v>
      </c>
      <c r="AZ207" s="55"/>
      <c r="BA207" s="80" t="n">
        <v>523368</v>
      </c>
      <c r="BB207" s="55"/>
      <c r="BC207" s="79" t="n">
        <f aca="false">(AY207+BA207)</f>
        <v>923567</v>
      </c>
      <c r="BD207" s="55"/>
      <c r="BE207" s="75" t="n">
        <f aca="false">(BC207/$BS207)</f>
        <v>6.5078885248212</v>
      </c>
      <c r="BF207" s="55"/>
      <c r="BG207" s="75" t="n">
        <f aca="false">IF($BO207,BC207/$BO207*100,0)</f>
        <v>0.322372669999778</v>
      </c>
      <c r="BH207" s="55"/>
      <c r="BI207" s="80" t="n">
        <v>8205589</v>
      </c>
      <c r="BJ207" s="55"/>
      <c r="BK207" s="75" t="n">
        <f aca="false">(BI207/$BS207)</f>
        <v>57.8204488602332</v>
      </c>
      <c r="BL207" s="55"/>
      <c r="BM207" s="75" t="n">
        <f aca="false">IF($BO207,BI207/$BO207*100,0)</f>
        <v>2.86417513277413</v>
      </c>
      <c r="BN207" s="55"/>
      <c r="BO207" s="79" t="n">
        <f aca="false">(U207+AA207+AG207+AM207+AS207+BC207+BI207)</f>
        <v>286490477</v>
      </c>
      <c r="BP207" s="78"/>
      <c r="BQ207" s="55" t="n">
        <v>86</v>
      </c>
      <c r="BR207" s="78"/>
      <c r="BS207" s="59" t="n">
        <v>141915</v>
      </c>
    </row>
    <row r="208" customFormat="false" ht="8.25" hidden="false" customHeight="true" outlineLevel="0" collapsed="false">
      <c r="A208" s="55" t="n">
        <v>87</v>
      </c>
      <c r="B208" s="70"/>
      <c r="C208" s="55" t="s">
        <v>221</v>
      </c>
      <c r="D208" s="78"/>
      <c r="E208" s="79" t="n">
        <v>6514865</v>
      </c>
      <c r="F208" s="76"/>
      <c r="G208" s="79" t="n">
        <v>13781043</v>
      </c>
      <c r="H208" s="55"/>
      <c r="I208" s="79" t="n">
        <v>1359812</v>
      </c>
      <c r="J208" s="79"/>
      <c r="K208" s="79" t="n">
        <v>0</v>
      </c>
      <c r="L208" s="55"/>
      <c r="M208" s="79" t="n">
        <v>0</v>
      </c>
      <c r="N208" s="55"/>
      <c r="O208" s="79" t="n">
        <v>0</v>
      </c>
      <c r="P208" s="55"/>
      <c r="Q208" s="79" t="n">
        <v>46631</v>
      </c>
      <c r="R208" s="55"/>
      <c r="S208" s="79" t="n">
        <v>69774</v>
      </c>
      <c r="T208" s="55"/>
      <c r="U208" s="79" t="n">
        <f aca="false">SUM(E208:S208)</f>
        <v>21772125</v>
      </c>
      <c r="V208" s="55"/>
      <c r="W208" s="75" t="n">
        <f aca="false">(U208/$BS208)</f>
        <v>3228.8484354145</v>
      </c>
      <c r="X208" s="55"/>
      <c r="Y208" s="75" t="n">
        <f aca="false">IF($BO208,U208/$BO208*100,0)</f>
        <v>91.9006185696687</v>
      </c>
      <c r="Z208" s="55"/>
      <c r="AA208" s="79" t="n">
        <v>610920</v>
      </c>
      <c r="AB208" s="55"/>
      <c r="AC208" s="75" t="n">
        <f aca="false">(AA208/$BS208)</f>
        <v>90.6006228681596</v>
      </c>
      <c r="AD208" s="55"/>
      <c r="AE208" s="75" t="n">
        <f aca="false">IF($BO208,AA208/$BO208*100,0)</f>
        <v>2.57870675905921</v>
      </c>
      <c r="AF208" s="55"/>
      <c r="AG208" s="79" t="n">
        <v>39843</v>
      </c>
      <c r="AH208" s="55"/>
      <c r="AI208" s="75" t="n">
        <f aca="false">(AG208/$BS208)</f>
        <v>5.9087943052054</v>
      </c>
      <c r="AJ208" s="55"/>
      <c r="AK208" s="75" t="n">
        <f aca="false">IF($BO208,AG208/$BO208*100,0)</f>
        <v>0.168178179468991</v>
      </c>
      <c r="AL208" s="55"/>
      <c r="AM208" s="79" t="n">
        <v>43375</v>
      </c>
      <c r="AN208" s="55"/>
      <c r="AO208" s="75" t="n">
        <f aca="false">(AM208/$BS208)</f>
        <v>6.43259676701765</v>
      </c>
      <c r="AP208" s="55"/>
      <c r="AQ208" s="75" t="n">
        <f aca="false">IF($BO208,AM208/$BO208*100,0)</f>
        <v>0.183086829166165</v>
      </c>
      <c r="AR208" s="55"/>
      <c r="AS208" s="79" t="n">
        <v>733303</v>
      </c>
      <c r="AT208" s="55"/>
      <c r="AU208" s="75" t="n">
        <f aca="false">(AS208/$BS208)</f>
        <v>108.7502595284</v>
      </c>
      <c r="AV208" s="55"/>
      <c r="AW208" s="75" t="n">
        <f aca="false">IF($BO208,AS208/$BO208*100,0)</f>
        <v>3.09528809424867</v>
      </c>
      <c r="AX208" s="55"/>
      <c r="AY208" s="79" t="n">
        <v>146197</v>
      </c>
      <c r="AZ208" s="55"/>
      <c r="BA208" s="79" t="n">
        <v>63376</v>
      </c>
      <c r="BB208" s="55"/>
      <c r="BC208" s="79" t="n">
        <f aca="false">(AY208+BA208)</f>
        <v>209573</v>
      </c>
      <c r="BD208" s="55"/>
      <c r="BE208" s="75" t="n">
        <f aca="false">(BC208/$BS208)</f>
        <v>31.0800830490879</v>
      </c>
      <c r="BF208" s="55"/>
      <c r="BG208" s="75" t="n">
        <f aca="false">IF($BO208,BC208/$BO208*100,0)</f>
        <v>0.884612243200936</v>
      </c>
      <c r="BH208" s="55"/>
      <c r="BI208" s="79" t="n">
        <v>281806</v>
      </c>
      <c r="BJ208" s="55"/>
      <c r="BK208" s="75" t="n">
        <f aca="false">(BI208/$BS208)</f>
        <v>41.7923772801424</v>
      </c>
      <c r="BL208" s="55"/>
      <c r="BM208" s="75" t="n">
        <f aca="false">IF($BO208,BI208/$BO208*100,0)</f>
        <v>1.18950932518732</v>
      </c>
      <c r="BN208" s="55"/>
      <c r="BO208" s="79" t="n">
        <f aca="false">(U208+AA208+AG208+AM208+AS208+BC208+BI208)</f>
        <v>23690945</v>
      </c>
      <c r="BP208" s="78"/>
      <c r="BQ208" s="55" t="n">
        <v>87</v>
      </c>
      <c r="BR208" s="78"/>
      <c r="BS208" s="59" t="n">
        <v>6743</v>
      </c>
    </row>
    <row r="209" customFormat="false" ht="8.25" hidden="false" customHeight="true" outlineLevel="0" collapsed="false">
      <c r="A209" s="55" t="n">
        <v>88</v>
      </c>
      <c r="B209" s="70"/>
      <c r="C209" s="55" t="s">
        <v>222</v>
      </c>
      <c r="D209" s="78"/>
      <c r="E209" s="79" t="n">
        <v>4858314</v>
      </c>
      <c r="F209" s="76"/>
      <c r="G209" s="79" t="n">
        <v>721445</v>
      </c>
      <c r="H209" s="55"/>
      <c r="I209" s="79" t="n">
        <v>2349048</v>
      </c>
      <c r="J209" s="79"/>
      <c r="K209" s="79" t="n">
        <v>21056</v>
      </c>
      <c r="L209" s="55"/>
      <c r="M209" s="79" t="n">
        <v>1076338</v>
      </c>
      <c r="N209" s="55"/>
      <c r="O209" s="79" t="n">
        <v>73197</v>
      </c>
      <c r="P209" s="55"/>
      <c r="Q209" s="79" t="n">
        <v>87819</v>
      </c>
      <c r="R209" s="55"/>
      <c r="S209" s="79" t="n">
        <v>70228</v>
      </c>
      <c r="T209" s="55"/>
      <c r="U209" s="79" t="n">
        <f aca="false">SUM(E209:S209)</f>
        <v>9257445</v>
      </c>
      <c r="V209" s="55"/>
      <c r="W209" s="75" t="n">
        <f aca="false">(U209/$BS209)</f>
        <v>788.2030651341</v>
      </c>
      <c r="X209" s="55"/>
      <c r="Y209" s="75" t="n">
        <f aca="false">IF($BO209,U209/$BO209*100,0)</f>
        <v>50.2388550888993</v>
      </c>
      <c r="Z209" s="55"/>
      <c r="AA209" s="79" t="n">
        <v>1316588</v>
      </c>
      <c r="AB209" s="55"/>
      <c r="AC209" s="75" t="n">
        <f aca="false">(AA209/$BS209)</f>
        <v>112.097743720732</v>
      </c>
      <c r="AD209" s="55"/>
      <c r="AE209" s="75" t="n">
        <f aca="false">IF($BO209,AA209/$BO209*100,0)</f>
        <v>7.14493834354768</v>
      </c>
      <c r="AF209" s="55"/>
      <c r="AG209" s="79" t="n">
        <v>83095</v>
      </c>
      <c r="AH209" s="55"/>
      <c r="AI209" s="75" t="n">
        <f aca="false">(AG209/$BS209)</f>
        <v>7.07492550021286</v>
      </c>
      <c r="AJ209" s="55"/>
      <c r="AK209" s="75" t="n">
        <f aca="false">IF($BO209,AG209/$BO209*100,0)</f>
        <v>0.450944905814951</v>
      </c>
      <c r="AL209" s="55"/>
      <c r="AM209" s="79" t="n">
        <v>1113847</v>
      </c>
      <c r="AN209" s="55"/>
      <c r="AO209" s="75" t="n">
        <f aca="false">(AM209/$BS209)</f>
        <v>94.8358450404428</v>
      </c>
      <c r="AP209" s="55"/>
      <c r="AQ209" s="75" t="n">
        <f aca="false">IF($BO209,AM209/$BO209*100,0)</f>
        <v>6.04469138344383</v>
      </c>
      <c r="AR209" s="55"/>
      <c r="AS209" s="79" t="n">
        <v>5810357</v>
      </c>
      <c r="AT209" s="55"/>
      <c r="AU209" s="75" t="n">
        <f aca="false">(AS209/$BS209)</f>
        <v>494.708982545764</v>
      </c>
      <c r="AV209" s="55"/>
      <c r="AW209" s="75" t="n">
        <f aca="false">IF($BO209,AS209/$BO209*100,0)</f>
        <v>31.5319921790269</v>
      </c>
      <c r="AX209" s="55"/>
      <c r="AY209" s="79" t="n">
        <v>23080</v>
      </c>
      <c r="AZ209" s="55"/>
      <c r="BA209" s="79" t="n">
        <v>79332</v>
      </c>
      <c r="BB209" s="55"/>
      <c r="BC209" s="79" t="n">
        <f aca="false">(AY209+BA209)</f>
        <v>102412</v>
      </c>
      <c r="BD209" s="55"/>
      <c r="BE209" s="75" t="n">
        <f aca="false">(BC209/$BS209)</f>
        <v>8.71962537249894</v>
      </c>
      <c r="BF209" s="55"/>
      <c r="BG209" s="75" t="n">
        <f aca="false">IF($BO209,BC209/$BO209*100,0)</f>
        <v>0.555775554417483</v>
      </c>
      <c r="BH209" s="55"/>
      <c r="BI209" s="79" t="n">
        <v>743119</v>
      </c>
      <c r="BJ209" s="55"/>
      <c r="BK209" s="75" t="n">
        <f aca="false">(BI209/$BS209)</f>
        <v>63.2710940825883</v>
      </c>
      <c r="BL209" s="55"/>
      <c r="BM209" s="75" t="n">
        <f aca="false">IF($BO209,BI209/$BO209*100,0)</f>
        <v>4.03280254484988</v>
      </c>
      <c r="BN209" s="55"/>
      <c r="BO209" s="79" t="n">
        <f aca="false">(U209+AA209+AG209+AM209+AS209+BC209+BI209)</f>
        <v>18426863</v>
      </c>
      <c r="BP209" s="78"/>
      <c r="BQ209" s="55" t="n">
        <v>88</v>
      </c>
      <c r="BR209" s="78"/>
      <c r="BS209" s="59" t="n">
        <v>11745</v>
      </c>
    </row>
    <row r="210" customFormat="false" ht="8.25" hidden="false" customHeight="true" outlineLevel="0" collapsed="false">
      <c r="A210" s="55" t="n">
        <v>89</v>
      </c>
      <c r="B210" s="70"/>
      <c r="C210" s="55" t="s">
        <v>223</v>
      </c>
      <c r="D210" s="78"/>
      <c r="E210" s="79" t="n">
        <v>14229032</v>
      </c>
      <c r="F210" s="76"/>
      <c r="G210" s="79" t="n">
        <v>1030484</v>
      </c>
      <c r="H210" s="55"/>
      <c r="I210" s="79" t="n">
        <v>5544198</v>
      </c>
      <c r="J210" s="79"/>
      <c r="K210" s="79" t="n">
        <v>157017</v>
      </c>
      <c r="L210" s="55"/>
      <c r="M210" s="79" t="n">
        <v>2420991</v>
      </c>
      <c r="N210" s="55"/>
      <c r="O210" s="79" t="n">
        <v>838640</v>
      </c>
      <c r="P210" s="55"/>
      <c r="Q210" s="79" t="n">
        <v>342326</v>
      </c>
      <c r="R210" s="55"/>
      <c r="S210" s="79" t="n">
        <v>277565</v>
      </c>
      <c r="T210" s="55"/>
      <c r="U210" s="79" t="n">
        <f aca="false">SUM(E210:S210)</f>
        <v>24840253</v>
      </c>
      <c r="V210" s="55"/>
      <c r="W210" s="75" t="n">
        <f aca="false">(U210/$BS210)</f>
        <v>572.765177892043</v>
      </c>
      <c r="X210" s="55"/>
      <c r="Y210" s="75" t="n">
        <f aca="false">IF($BO210,U210/$BO210*100,0)</f>
        <v>54.0454770651629</v>
      </c>
      <c r="Z210" s="55"/>
      <c r="AA210" s="79" t="n">
        <v>7605273</v>
      </c>
      <c r="AB210" s="55"/>
      <c r="AC210" s="75" t="n">
        <f aca="false">(AA210/$BS210)</f>
        <v>175.361963614563</v>
      </c>
      <c r="AD210" s="55"/>
      <c r="AE210" s="75" t="n">
        <f aca="false">IF($BO210,AA210/$BO210*100,0)</f>
        <v>16.5469573718031</v>
      </c>
      <c r="AF210" s="55"/>
      <c r="AG210" s="79" t="n">
        <v>175550</v>
      </c>
      <c r="AH210" s="55"/>
      <c r="AI210" s="75" t="n">
        <f aca="false">(AG210/$BS210)</f>
        <v>4.04782217713113</v>
      </c>
      <c r="AJ210" s="55"/>
      <c r="AK210" s="75" t="n">
        <f aca="false">IF($BO210,AG210/$BO210*100,0)</f>
        <v>0.381947941463775</v>
      </c>
      <c r="AL210" s="55"/>
      <c r="AM210" s="79" t="n">
        <v>63875</v>
      </c>
      <c r="AN210" s="55"/>
      <c r="AO210" s="75" t="n">
        <f aca="false">(AM210/$BS210)</f>
        <v>1.47282621227144</v>
      </c>
      <c r="AP210" s="55"/>
      <c r="AQ210" s="75" t="n">
        <f aca="false">IF($BO210,AM210/$BO210*100,0)</f>
        <v>0.1389742225064</v>
      </c>
      <c r="AR210" s="55"/>
      <c r="AS210" s="79" t="n">
        <v>11129491</v>
      </c>
      <c r="AT210" s="55"/>
      <c r="AU210" s="75" t="n">
        <f aca="false">(AS210/$BS210)</f>
        <v>256.623187069105</v>
      </c>
      <c r="AV210" s="55"/>
      <c r="AW210" s="75" t="n">
        <f aca="false">IF($BO210,AS210/$BO210*100,0)</f>
        <v>24.2146748902854</v>
      </c>
      <c r="AX210" s="55"/>
      <c r="AY210" s="79" t="n">
        <v>81723</v>
      </c>
      <c r="AZ210" s="55"/>
      <c r="BA210" s="79" t="n">
        <v>665913</v>
      </c>
      <c r="BB210" s="55"/>
      <c r="BC210" s="79" t="n">
        <f aca="false">(AY210+BA210)</f>
        <v>747636</v>
      </c>
      <c r="BD210" s="55"/>
      <c r="BE210" s="75" t="n">
        <f aca="false">(BC210/$BS210)</f>
        <v>17.2389494800433</v>
      </c>
      <c r="BF210" s="55"/>
      <c r="BG210" s="75" t="n">
        <f aca="false">IF($BO210,BC210/$BO210*100,0)</f>
        <v>1.62664785624728</v>
      </c>
      <c r="BH210" s="55"/>
      <c r="BI210" s="79" t="n">
        <v>1399683</v>
      </c>
      <c r="BJ210" s="55"/>
      <c r="BK210" s="75" t="n">
        <f aca="false">(BI210/$BS210)</f>
        <v>32.273813092301</v>
      </c>
      <c r="BL210" s="55"/>
      <c r="BM210" s="75" t="n">
        <f aca="false">IF($BO210,BI210/$BO210*100,0)</f>
        <v>3.04532065253113</v>
      </c>
      <c r="BN210" s="55"/>
      <c r="BO210" s="79" t="n">
        <f aca="false">(U210+AA210+AG210+AM210+AS210+BC210+BI210)</f>
        <v>45961761</v>
      </c>
      <c r="BP210" s="78"/>
      <c r="BQ210" s="55" t="n">
        <v>89</v>
      </c>
      <c r="BR210" s="78"/>
      <c r="BS210" s="59" t="n">
        <v>43369</v>
      </c>
    </row>
    <row r="211" customFormat="false" ht="8.25" hidden="false" customHeight="true" outlineLevel="0" collapsed="false">
      <c r="A211" s="55" t="n">
        <v>90</v>
      </c>
      <c r="B211" s="70"/>
      <c r="C211" s="55" t="s">
        <v>224</v>
      </c>
      <c r="D211" s="78"/>
      <c r="E211" s="79" t="n">
        <v>28039268</v>
      </c>
      <c r="F211" s="76"/>
      <c r="G211" s="79" t="n">
        <v>6709474</v>
      </c>
      <c r="H211" s="55"/>
      <c r="I211" s="79" t="n">
        <v>11146096</v>
      </c>
      <c r="J211" s="79"/>
      <c r="K211" s="79" t="n">
        <v>8449</v>
      </c>
      <c r="L211" s="55"/>
      <c r="M211" s="79" t="n">
        <v>1239029</v>
      </c>
      <c r="N211" s="55"/>
      <c r="O211" s="79" t="n">
        <v>0</v>
      </c>
      <c r="P211" s="55"/>
      <c r="Q211" s="79" t="n">
        <v>528343</v>
      </c>
      <c r="R211" s="55"/>
      <c r="S211" s="79" t="n">
        <v>467008</v>
      </c>
      <c r="T211" s="55"/>
      <c r="U211" s="79" t="n">
        <f aca="false">SUM(E211:S211)</f>
        <v>48137667</v>
      </c>
      <c r="V211" s="55"/>
      <c r="W211" s="75" t="n">
        <f aca="false">(U211/$BS211)</f>
        <v>1228.59720272581</v>
      </c>
      <c r="X211" s="55"/>
      <c r="Y211" s="75" t="n">
        <f aca="false">IF($BO211,U211/$BO211*100,0)</f>
        <v>74.3246466451418</v>
      </c>
      <c r="Z211" s="55"/>
      <c r="AA211" s="79" t="n">
        <v>7841098</v>
      </c>
      <c r="AB211" s="55"/>
      <c r="AC211" s="75" t="n">
        <f aca="false">(AA211/$BS211)</f>
        <v>200.125009570965</v>
      </c>
      <c r="AD211" s="55"/>
      <c r="AE211" s="75" t="n">
        <f aca="false">IF($BO211,AA211/$BO211*100,0)</f>
        <v>12.1066697760805</v>
      </c>
      <c r="AF211" s="55"/>
      <c r="AG211" s="80" t="n">
        <v>525014</v>
      </c>
      <c r="AH211" s="55"/>
      <c r="AI211" s="75" t="n">
        <f aca="false">(AG211/$BS211)</f>
        <v>13.3997090426482</v>
      </c>
      <c r="AJ211" s="55"/>
      <c r="AK211" s="75" t="n">
        <f aca="false">IF($BO211,AG211/$BO211*100,0)</f>
        <v>0.810622584467014</v>
      </c>
      <c r="AL211" s="55"/>
      <c r="AM211" s="80" t="n">
        <v>103806</v>
      </c>
      <c r="AN211" s="55"/>
      <c r="AO211" s="75" t="n">
        <f aca="false">(AM211/$BS211)</f>
        <v>2.64939639110793</v>
      </c>
      <c r="AP211" s="55"/>
      <c r="AQ211" s="75" t="n">
        <f aca="false">IF($BO211,AM211/$BO211*100,0)</f>
        <v>0.160276655485726</v>
      </c>
      <c r="AR211" s="55"/>
      <c r="AS211" s="80" t="n">
        <v>5774768</v>
      </c>
      <c r="AT211" s="55"/>
      <c r="AU211" s="75" t="n">
        <f aca="false">(AS211/$BS211)</f>
        <v>147.38694775529</v>
      </c>
      <c r="AV211" s="55"/>
      <c r="AW211" s="75" t="n">
        <f aca="false">IF($BO211,AS211/$BO211*100,0)</f>
        <v>8.91625244442512</v>
      </c>
      <c r="AX211" s="55"/>
      <c r="AY211" s="80" t="n">
        <v>289321</v>
      </c>
      <c r="AZ211" s="55"/>
      <c r="BA211" s="80" t="n">
        <v>360453</v>
      </c>
      <c r="BB211" s="55"/>
      <c r="BC211" s="79" t="n">
        <f aca="false">(AY211+BA211)</f>
        <v>649774</v>
      </c>
      <c r="BD211" s="55"/>
      <c r="BE211" s="75" t="n">
        <f aca="false">(BC211/$BS211)</f>
        <v>16.5839054643832</v>
      </c>
      <c r="BF211" s="55"/>
      <c r="BG211" s="75" t="n">
        <f aca="false">IF($BO211,BC211/$BO211*100,0)</f>
        <v>1.00325225460553</v>
      </c>
      <c r="BH211" s="55"/>
      <c r="BI211" s="80" t="n">
        <v>1734635</v>
      </c>
      <c r="BJ211" s="55"/>
      <c r="BK211" s="75" t="n">
        <f aca="false">(BI211/$BS211)</f>
        <v>44.2723513948087</v>
      </c>
      <c r="BL211" s="55"/>
      <c r="BM211" s="75" t="n">
        <f aca="false">IF($BO211,BI211/$BO211*100,0)</f>
        <v>2.67827963979425</v>
      </c>
      <c r="BN211" s="55"/>
      <c r="BO211" s="79" t="n">
        <f aca="false">(U211+AA211+AG211+AM211+AS211+BC211+BI211)</f>
        <v>64766762</v>
      </c>
      <c r="BP211" s="78"/>
      <c r="BQ211" s="55" t="n">
        <v>90</v>
      </c>
      <c r="BR211" s="78"/>
      <c r="BS211" s="59" t="n">
        <v>39181</v>
      </c>
    </row>
    <row r="212" customFormat="false" ht="8.25" hidden="false" customHeight="true" outlineLevel="0" collapsed="false">
      <c r="A212" s="70"/>
      <c r="B212" s="70"/>
      <c r="C212" s="55"/>
      <c r="D212" s="78"/>
      <c r="E212" s="76"/>
      <c r="F212" s="55"/>
      <c r="G212" s="76"/>
      <c r="H212" s="55"/>
      <c r="I212" s="76"/>
      <c r="J212" s="76"/>
      <c r="K212" s="76"/>
      <c r="L212" s="55"/>
      <c r="M212" s="76"/>
      <c r="N212" s="55"/>
      <c r="O212" s="76"/>
      <c r="P212" s="55"/>
      <c r="Q212" s="76"/>
      <c r="R212" s="55"/>
      <c r="S212" s="76"/>
      <c r="T212" s="55"/>
      <c r="U212" s="76"/>
      <c r="V212" s="55"/>
      <c r="W212" s="82"/>
      <c r="X212" s="55"/>
      <c r="Y212" s="82"/>
      <c r="Z212" s="55"/>
      <c r="AA212" s="76"/>
      <c r="AB212" s="55"/>
      <c r="AC212" s="82"/>
      <c r="AD212" s="55"/>
      <c r="AE212" s="82"/>
      <c r="AF212" s="55"/>
      <c r="AG212" s="76"/>
      <c r="AH212" s="55"/>
      <c r="AI212" s="82"/>
      <c r="AJ212" s="55"/>
      <c r="AK212" s="82"/>
      <c r="AL212" s="55"/>
      <c r="AM212" s="76"/>
      <c r="AN212" s="55"/>
      <c r="AO212" s="82"/>
      <c r="AP212" s="55"/>
      <c r="AQ212" s="82"/>
      <c r="AR212" s="55"/>
      <c r="AS212" s="76"/>
      <c r="AT212" s="55"/>
      <c r="AU212" s="82"/>
      <c r="AV212" s="55"/>
      <c r="AW212" s="82"/>
      <c r="AX212" s="55"/>
      <c r="AY212" s="76"/>
      <c r="AZ212" s="55"/>
      <c r="BA212" s="76"/>
      <c r="BB212" s="55"/>
      <c r="BC212" s="76"/>
      <c r="BD212" s="55"/>
      <c r="BE212" s="82"/>
      <c r="BF212" s="55"/>
      <c r="BG212" s="82"/>
      <c r="BH212" s="55"/>
      <c r="BI212" s="76"/>
      <c r="BJ212" s="55"/>
      <c r="BK212" s="82"/>
      <c r="BL212" s="55"/>
      <c r="BM212" s="82"/>
      <c r="BN212" s="55"/>
      <c r="BO212" s="76"/>
      <c r="BP212" s="78"/>
      <c r="BQ212" s="55"/>
      <c r="BR212" s="78"/>
      <c r="BS212" s="54"/>
    </row>
    <row r="213" customFormat="false" ht="8.25" hidden="false" customHeight="true" outlineLevel="0" collapsed="false">
      <c r="A213" s="55" t="n">
        <v>91</v>
      </c>
      <c r="B213" s="70"/>
      <c r="C213" s="55" t="s">
        <v>225</v>
      </c>
      <c r="D213" s="78"/>
      <c r="E213" s="79" t="n">
        <v>25434063</v>
      </c>
      <c r="F213" s="76"/>
      <c r="G213" s="79" t="n">
        <v>1262676</v>
      </c>
      <c r="H213" s="55"/>
      <c r="I213" s="79" t="n">
        <v>6922103</v>
      </c>
      <c r="J213" s="79"/>
      <c r="K213" s="79" t="n">
        <v>110665</v>
      </c>
      <c r="L213" s="55"/>
      <c r="M213" s="79" t="n">
        <v>2906513</v>
      </c>
      <c r="N213" s="55"/>
      <c r="O213" s="79" t="n">
        <v>0</v>
      </c>
      <c r="P213" s="55"/>
      <c r="Q213" s="79" t="n">
        <v>297095</v>
      </c>
      <c r="R213" s="55"/>
      <c r="S213" s="79" t="n">
        <v>330222</v>
      </c>
      <c r="T213" s="55"/>
      <c r="U213" s="79" t="n">
        <f aca="false">SUM(E213:S213)</f>
        <v>37263337</v>
      </c>
      <c r="V213" s="55"/>
      <c r="W213" s="75" t="n">
        <f aca="false">(U213/$BS213)</f>
        <v>697.684647069837</v>
      </c>
      <c r="X213" s="55"/>
      <c r="Y213" s="75" t="n">
        <f aca="false">IF($BO213,U213/$BO213*100,0)</f>
        <v>54.3025123738092</v>
      </c>
      <c r="Z213" s="55"/>
      <c r="AA213" s="79" t="n">
        <v>10019079</v>
      </c>
      <c r="AB213" s="55"/>
      <c r="AC213" s="75" t="n">
        <f aca="false">(AA213/$BS213)</f>
        <v>187.588073394495</v>
      </c>
      <c r="AD213" s="55"/>
      <c r="AE213" s="75" t="n">
        <f aca="false">IF($BO213,AA213/$BO213*100,0)</f>
        <v>14.6004412157631</v>
      </c>
      <c r="AF213" s="55"/>
      <c r="AG213" s="80" t="n">
        <v>236359</v>
      </c>
      <c r="AH213" s="55"/>
      <c r="AI213" s="75" t="n">
        <f aca="false">(AG213/$BS213)</f>
        <v>4.4253697809399</v>
      </c>
      <c r="AJ213" s="55"/>
      <c r="AK213" s="75" t="n">
        <f aca="false">IF($BO213,AG213/$BO213*100,0)</f>
        <v>0.344437416384935</v>
      </c>
      <c r="AL213" s="55"/>
      <c r="AM213" s="80" t="n">
        <v>1137417</v>
      </c>
      <c r="AN213" s="55"/>
      <c r="AO213" s="75" t="n">
        <f aca="false">(AM213/$BS213)</f>
        <v>21.2959558135181</v>
      </c>
      <c r="AP213" s="55"/>
      <c r="AQ213" s="75" t="n">
        <f aca="false">IF($BO213,AM213/$BO213*100,0)</f>
        <v>1.65751662865515</v>
      </c>
      <c r="AR213" s="55"/>
      <c r="AS213" s="80" t="n">
        <v>15168436</v>
      </c>
      <c r="AT213" s="55"/>
      <c r="AU213" s="75" t="n">
        <f aca="false">(AS213/$BS213)</f>
        <v>283.999925107658</v>
      </c>
      <c r="AV213" s="55"/>
      <c r="AW213" s="75" t="n">
        <f aca="false">IF($BO213,AS213/$BO213*100,0)</f>
        <v>22.1044128061137</v>
      </c>
      <c r="AX213" s="55"/>
      <c r="AY213" s="80" t="n">
        <v>489321</v>
      </c>
      <c r="AZ213" s="55"/>
      <c r="BA213" s="80" t="n">
        <v>509614</v>
      </c>
      <c r="BB213" s="55"/>
      <c r="BC213" s="79" t="n">
        <f aca="false">(AY213+BA213)</f>
        <v>998935</v>
      </c>
      <c r="BD213" s="55"/>
      <c r="BE213" s="75" t="n">
        <f aca="false">(BC213/$BS213)</f>
        <v>18.7031454783748</v>
      </c>
      <c r="BF213" s="55"/>
      <c r="BG213" s="75" t="n">
        <f aca="false">IF($BO213,BC213/$BO213*100,0)</f>
        <v>1.45571182200164</v>
      </c>
      <c r="BH213" s="55"/>
      <c r="BI213" s="80" t="n">
        <v>3798192</v>
      </c>
      <c r="BJ213" s="55"/>
      <c r="BK213" s="75" t="n">
        <f aca="false">(BI213/$BS213)</f>
        <v>71.1138738064033</v>
      </c>
      <c r="BL213" s="55"/>
      <c r="BM213" s="75" t="n">
        <f aca="false">IF($BO213,BI213/$BO213*100,0)</f>
        <v>5.53496773727224</v>
      </c>
      <c r="BN213" s="55"/>
      <c r="BO213" s="79" t="n">
        <f aca="false">(U213+AA213+AG213+AM213+AS213+BC213+BI213)</f>
        <v>68621755</v>
      </c>
      <c r="BP213" s="78"/>
      <c r="BQ213" s="55" t="n">
        <v>91</v>
      </c>
      <c r="BR213" s="78"/>
      <c r="BS213" s="59" t="n">
        <v>53410</v>
      </c>
    </row>
    <row r="214" customFormat="false" ht="8.25" hidden="false" customHeight="true" outlineLevel="0" collapsed="false">
      <c r="A214" s="55" t="n">
        <v>92</v>
      </c>
      <c r="B214" s="70"/>
      <c r="C214" s="55" t="s">
        <v>226</v>
      </c>
      <c r="D214" s="78"/>
      <c r="E214" s="79" t="n">
        <v>13751163</v>
      </c>
      <c r="F214" s="76"/>
      <c r="G214" s="79" t="n">
        <v>365813</v>
      </c>
      <c r="H214" s="55"/>
      <c r="I214" s="79" t="n">
        <v>3371799</v>
      </c>
      <c r="J214" s="79"/>
      <c r="K214" s="79" t="n">
        <v>26185</v>
      </c>
      <c r="L214" s="55"/>
      <c r="M214" s="79" t="n">
        <v>178793</v>
      </c>
      <c r="N214" s="55"/>
      <c r="O214" s="79" t="n">
        <v>39859</v>
      </c>
      <c r="P214" s="55"/>
      <c r="Q214" s="79" t="n">
        <v>246371</v>
      </c>
      <c r="R214" s="55"/>
      <c r="S214" s="79" t="n">
        <v>106185</v>
      </c>
      <c r="T214" s="55"/>
      <c r="U214" s="79" t="n">
        <f aca="false">SUM(E214:S214)</f>
        <v>18086168</v>
      </c>
      <c r="V214" s="55"/>
      <c r="W214" s="75" t="n">
        <f aca="false">(U214/$BS214)</f>
        <v>1022.10613167561</v>
      </c>
      <c r="X214" s="55"/>
      <c r="Y214" s="75" t="n">
        <f aca="false">IF($BO214,U214/$BO214*100,0)</f>
        <v>73.0443905127018</v>
      </c>
      <c r="Z214" s="55"/>
      <c r="AA214" s="79" t="n">
        <v>2142928</v>
      </c>
      <c r="AB214" s="55"/>
      <c r="AC214" s="75" t="n">
        <f aca="false">(AA214/$BS214)</f>
        <v>121.103588584346</v>
      </c>
      <c r="AD214" s="55"/>
      <c r="AE214" s="75" t="n">
        <f aca="false">IF($BO214,AA214/$BO214*100,0)</f>
        <v>8.65461769859724</v>
      </c>
      <c r="AF214" s="55"/>
      <c r="AG214" s="79" t="n">
        <v>257469</v>
      </c>
      <c r="AH214" s="55"/>
      <c r="AI214" s="75" t="n">
        <f aca="false">(AG214/$BS214)</f>
        <v>14.5503814636903</v>
      </c>
      <c r="AJ214" s="55"/>
      <c r="AK214" s="75" t="n">
        <f aca="false">IF($BO214,AG214/$BO214*100,0)</f>
        <v>1.03983697270283</v>
      </c>
      <c r="AL214" s="55"/>
      <c r="AM214" s="79" t="n">
        <v>175653</v>
      </c>
      <c r="AN214" s="55"/>
      <c r="AO214" s="75" t="n">
        <f aca="false">(AM214/$BS214)</f>
        <v>9.92670245832156</v>
      </c>
      <c r="AP214" s="55"/>
      <c r="AQ214" s="75" t="n">
        <f aca="false">IF($BO214,AM214/$BO214*100,0)</f>
        <v>0.70940767147179</v>
      </c>
      <c r="AR214" s="55"/>
      <c r="AS214" s="79" t="n">
        <v>3428352</v>
      </c>
      <c r="AT214" s="55"/>
      <c r="AU214" s="75" t="n">
        <f aca="false">(AS214/$BS214)</f>
        <v>193.746934162193</v>
      </c>
      <c r="AV214" s="55"/>
      <c r="AW214" s="75" t="n">
        <f aca="false">IF($BO214,AS214/$BO214*100,0)</f>
        <v>13.8460442423736</v>
      </c>
      <c r="AX214" s="55"/>
      <c r="AY214" s="79" t="n">
        <v>41289</v>
      </c>
      <c r="AZ214" s="55"/>
      <c r="BA214" s="79" t="n">
        <v>102561</v>
      </c>
      <c r="BB214" s="55"/>
      <c r="BC214" s="79" t="n">
        <f aca="false">(AY214+BA214)</f>
        <v>143850</v>
      </c>
      <c r="BD214" s="55"/>
      <c r="BE214" s="75" t="n">
        <f aca="false">(BC214/$BS214)</f>
        <v>8.12941508900819</v>
      </c>
      <c r="BF214" s="55"/>
      <c r="BG214" s="75" t="n">
        <f aca="false">IF($BO214,BC214/$BO214*100,0)</f>
        <v>0.580965275521722</v>
      </c>
      <c r="BH214" s="55"/>
      <c r="BI214" s="79" t="n">
        <v>526096</v>
      </c>
      <c r="BJ214" s="55"/>
      <c r="BK214" s="75" t="n">
        <f aca="false">(BI214/$BS214)</f>
        <v>29.7313365357446</v>
      </c>
      <c r="BL214" s="55"/>
      <c r="BM214" s="75" t="n">
        <f aca="false">IF($BO214,BI214/$BO214*100,0)</f>
        <v>2.12473762663104</v>
      </c>
      <c r="BN214" s="55"/>
      <c r="BO214" s="79" t="n">
        <f aca="false">(U214+AA214+AG214+AM214+AS214+BC214+BI214)</f>
        <v>24760516</v>
      </c>
      <c r="BP214" s="78"/>
      <c r="BQ214" s="55" t="n">
        <v>92</v>
      </c>
      <c r="BR214" s="78"/>
      <c r="BS214" s="59" t="n">
        <v>17695</v>
      </c>
    </row>
    <row r="215" customFormat="false" ht="8.25" hidden="false" customHeight="true" outlineLevel="0" collapsed="false">
      <c r="A215" s="55" t="n">
        <v>93</v>
      </c>
      <c r="B215" s="70"/>
      <c r="C215" s="55" t="s">
        <v>227</v>
      </c>
      <c r="D215" s="78"/>
      <c r="E215" s="79" t="n">
        <v>11488909</v>
      </c>
      <c r="F215" s="76"/>
      <c r="G215" s="79" t="n">
        <v>8519175</v>
      </c>
      <c r="H215" s="55"/>
      <c r="I215" s="79" t="n">
        <v>4207816</v>
      </c>
      <c r="J215" s="79"/>
      <c r="K215" s="79" t="n">
        <v>197185</v>
      </c>
      <c r="L215" s="55"/>
      <c r="M215" s="79" t="n">
        <v>645286</v>
      </c>
      <c r="N215" s="55"/>
      <c r="O215" s="79" t="n">
        <v>798591</v>
      </c>
      <c r="P215" s="55"/>
      <c r="Q215" s="79" t="n">
        <v>226012</v>
      </c>
      <c r="R215" s="55"/>
      <c r="S215" s="79" t="n">
        <v>102295</v>
      </c>
      <c r="T215" s="55"/>
      <c r="U215" s="79" t="n">
        <f aca="false">SUM(E215:S215)</f>
        <v>26185269</v>
      </c>
      <c r="V215" s="55"/>
      <c r="W215" s="75" t="n">
        <f aca="false">(U215/$BS215)</f>
        <v>662.90142021721</v>
      </c>
      <c r="X215" s="55"/>
      <c r="Y215" s="75" t="n">
        <f aca="false">IF($BO215,U215/$BO215*100,0)</f>
        <v>70.8533518716376</v>
      </c>
      <c r="Z215" s="55"/>
      <c r="AA215" s="79" t="n">
        <v>5037746</v>
      </c>
      <c r="AB215" s="55"/>
      <c r="AC215" s="75" t="n">
        <f aca="false">(AA215/$BS215)</f>
        <v>127.534644692539</v>
      </c>
      <c r="AD215" s="55"/>
      <c r="AE215" s="75" t="n">
        <f aca="false">IF($BO215,AA215/$BO215*100,0)</f>
        <v>13.6313738070797</v>
      </c>
      <c r="AF215" s="55"/>
      <c r="AG215" s="79" t="n">
        <v>40627</v>
      </c>
      <c r="AH215" s="55"/>
      <c r="AI215" s="75" t="n">
        <f aca="false">(AG215/$BS215)</f>
        <v>1.02850560745298</v>
      </c>
      <c r="AJ215" s="55"/>
      <c r="AK215" s="75" t="n">
        <f aca="false">IF($BO215,AG215/$BO215*100,0)</f>
        <v>0.109930477570768</v>
      </c>
      <c r="AL215" s="55"/>
      <c r="AM215" s="79" t="n">
        <v>33510</v>
      </c>
      <c r="AN215" s="55"/>
      <c r="AO215" s="75" t="n">
        <f aca="false">(AM215/$BS215)</f>
        <v>0.848332953596112</v>
      </c>
      <c r="AP215" s="55"/>
      <c r="AQ215" s="75" t="n">
        <f aca="false">IF($BO215,AM215/$BO215*100,0)</f>
        <v>0.0906729589533175</v>
      </c>
      <c r="AR215" s="55"/>
      <c r="AS215" s="79" t="n">
        <v>4424318</v>
      </c>
      <c r="AT215" s="55"/>
      <c r="AU215" s="75" t="n">
        <f aca="false">(AS215/$BS215)</f>
        <v>112.005215057847</v>
      </c>
      <c r="AV215" s="55"/>
      <c r="AW215" s="75" t="n">
        <f aca="false">IF($BO215,AS215/$BO215*100,0)</f>
        <v>11.9715310179177</v>
      </c>
      <c r="AX215" s="55"/>
      <c r="AY215" s="79" t="n">
        <v>384964</v>
      </c>
      <c r="AZ215" s="55"/>
      <c r="BA215" s="79" t="n">
        <v>38554</v>
      </c>
      <c r="BB215" s="55"/>
      <c r="BC215" s="79" t="n">
        <f aca="false">(AY215+BA215)</f>
        <v>423518</v>
      </c>
      <c r="BD215" s="55"/>
      <c r="BE215" s="75" t="n">
        <f aca="false">(BC215/$BS215)</f>
        <v>10.721703248019</v>
      </c>
      <c r="BF215" s="55"/>
      <c r="BG215" s="75" t="n">
        <f aca="false">IF($BO215,BC215/$BO215*100,0)</f>
        <v>1.1459752381376</v>
      </c>
      <c r="BH215" s="55"/>
      <c r="BI215" s="79" t="n">
        <v>812006</v>
      </c>
      <c r="BJ215" s="55"/>
      <c r="BK215" s="75" t="n">
        <f aca="false">(BI215/$BS215)</f>
        <v>20.5565935039619</v>
      </c>
      <c r="BL215" s="55"/>
      <c r="BM215" s="75" t="n">
        <f aca="false">IF($BO215,BI215/$BO215*100,0)</f>
        <v>2.1971646287033</v>
      </c>
      <c r="BN215" s="55"/>
      <c r="BO215" s="79" t="n">
        <f aca="false">(U215+AA215+AG215+AM215+AS215+BC215+BI215)</f>
        <v>36956994</v>
      </c>
      <c r="BP215" s="78"/>
      <c r="BQ215" s="55" t="n">
        <v>93</v>
      </c>
      <c r="BR215" s="78"/>
      <c r="BS215" s="59" t="n">
        <v>39501</v>
      </c>
    </row>
    <row r="216" customFormat="false" ht="8.25" hidden="false" customHeight="true" outlineLevel="0" collapsed="false">
      <c r="A216" s="55" t="n">
        <v>94</v>
      </c>
      <c r="B216" s="70"/>
      <c r="C216" s="55" t="s">
        <v>228</v>
      </c>
      <c r="D216" s="78"/>
      <c r="E216" s="79" t="n">
        <v>11231837</v>
      </c>
      <c r="F216" s="76"/>
      <c r="G216" s="79" t="n">
        <v>1116129</v>
      </c>
      <c r="H216" s="55"/>
      <c r="I216" s="79" t="n">
        <v>4101813</v>
      </c>
      <c r="J216" s="79"/>
      <c r="K216" s="79" t="n">
        <v>97315</v>
      </c>
      <c r="L216" s="55"/>
      <c r="M216" s="79" t="n">
        <v>1827602</v>
      </c>
      <c r="N216" s="55"/>
      <c r="O216" s="79" t="n">
        <v>428343</v>
      </c>
      <c r="P216" s="55"/>
      <c r="Q216" s="79" t="n">
        <v>111361</v>
      </c>
      <c r="R216" s="55"/>
      <c r="S216" s="79" t="n">
        <v>151492</v>
      </c>
      <c r="T216" s="55"/>
      <c r="U216" s="79" t="n">
        <f aca="false">SUM(E216:S216)</f>
        <v>19065892</v>
      </c>
      <c r="V216" s="55"/>
      <c r="W216" s="75" t="n">
        <f aca="false">(U216/$BS216)</f>
        <v>669.871829105474</v>
      </c>
      <c r="X216" s="55"/>
      <c r="Y216" s="75" t="n">
        <f aca="false">IF($BO216,U216/$BO216*100,0)</f>
        <v>47.677236931178</v>
      </c>
      <c r="Z216" s="55"/>
      <c r="AA216" s="79" t="n">
        <v>5908026</v>
      </c>
      <c r="AB216" s="55"/>
      <c r="AC216" s="75" t="n">
        <f aca="false">(AA216/$BS216)</f>
        <v>207.575925795798</v>
      </c>
      <c r="AD216" s="55"/>
      <c r="AE216" s="75" t="n">
        <f aca="false">IF($BO216,AA216/$BO216*100,0)</f>
        <v>14.7739405739611</v>
      </c>
      <c r="AF216" s="55"/>
      <c r="AG216" s="79" t="n">
        <v>105130</v>
      </c>
      <c r="AH216" s="55"/>
      <c r="AI216" s="75" t="n">
        <f aca="false">(AG216/$BS216)</f>
        <v>3.69369685896985</v>
      </c>
      <c r="AJ216" s="55"/>
      <c r="AK216" s="75" t="n">
        <f aca="false">IF($BO216,AG216/$BO216*100,0)</f>
        <v>0.262893963659017</v>
      </c>
      <c r="AL216" s="55"/>
      <c r="AM216" s="79" t="n">
        <v>1692160</v>
      </c>
      <c r="AN216" s="55"/>
      <c r="AO216" s="75" t="n">
        <f aca="false">(AM216/$BS216)</f>
        <v>59.4533061626028</v>
      </c>
      <c r="AP216" s="55"/>
      <c r="AQ216" s="75" t="n">
        <f aca="false">IF($BO216,AM216/$BO216*100,0)</f>
        <v>4.23151003086885</v>
      </c>
      <c r="AR216" s="55"/>
      <c r="AS216" s="79" t="n">
        <v>11546213</v>
      </c>
      <c r="AT216" s="55"/>
      <c r="AU216" s="75" t="n">
        <f aca="false">(AS216/$BS216)</f>
        <v>405.671175602558</v>
      </c>
      <c r="AV216" s="55"/>
      <c r="AW216" s="75" t="n">
        <f aca="false">IF($BO216,AS216/$BO216*100,0)</f>
        <v>28.8731066376987</v>
      </c>
      <c r="AX216" s="55"/>
      <c r="AY216" s="79" t="n">
        <v>735097</v>
      </c>
      <c r="AZ216" s="55"/>
      <c r="BA216" s="79" t="n">
        <v>249537</v>
      </c>
      <c r="BB216" s="55"/>
      <c r="BC216" s="79" t="n">
        <f aca="false">(AY216+BA216)</f>
        <v>984634</v>
      </c>
      <c r="BD216" s="55"/>
      <c r="BE216" s="75" t="n">
        <f aca="false">(BC216/$BS216)</f>
        <v>34.5946876537137</v>
      </c>
      <c r="BF216" s="55"/>
      <c r="BG216" s="75" t="n">
        <f aca="false">IF($BO216,BC216/$BO216*100,0)</f>
        <v>2.46223090472208</v>
      </c>
      <c r="BH216" s="55"/>
      <c r="BI216" s="79" t="n">
        <v>687452</v>
      </c>
      <c r="BJ216" s="55"/>
      <c r="BK216" s="75" t="n">
        <f aca="false">(BI216/$BS216)</f>
        <v>24.153327243342</v>
      </c>
      <c r="BL216" s="55"/>
      <c r="BM216" s="75" t="n">
        <f aca="false">IF($BO216,BI216/$BO216*100,0)</f>
        <v>1.71908095791228</v>
      </c>
      <c r="BN216" s="55"/>
      <c r="BO216" s="79" t="n">
        <f aca="false">(U216+AA216+AG216+AM216+AS216+BC216+BI216)</f>
        <v>39989507</v>
      </c>
      <c r="BP216" s="78"/>
      <c r="BQ216" s="55" t="n">
        <v>94</v>
      </c>
      <c r="BR216" s="78"/>
      <c r="BS216" s="59" t="n">
        <v>28462</v>
      </c>
    </row>
    <row r="217" customFormat="false" ht="8.25" hidden="false" customHeight="true" outlineLevel="0" collapsed="false">
      <c r="A217" s="65" t="n">
        <v>95</v>
      </c>
      <c r="B217" s="70"/>
      <c r="C217" s="55" t="s">
        <v>229</v>
      </c>
      <c r="D217" s="78"/>
      <c r="E217" s="84" t="n">
        <v>70159434</v>
      </c>
      <c r="F217" s="76"/>
      <c r="G217" s="84" t="n">
        <v>3620837</v>
      </c>
      <c r="H217" s="55"/>
      <c r="I217" s="84" t="n">
        <v>14499444</v>
      </c>
      <c r="J217" s="79"/>
      <c r="K217" s="84" t="n">
        <v>25116</v>
      </c>
      <c r="L217" s="55"/>
      <c r="M217" s="84" t="n">
        <v>129106</v>
      </c>
      <c r="N217" s="55"/>
      <c r="O217" s="84" t="n">
        <v>0</v>
      </c>
      <c r="P217" s="55"/>
      <c r="Q217" s="84" t="n">
        <v>376556</v>
      </c>
      <c r="R217" s="55"/>
      <c r="S217" s="84" t="n">
        <v>269849</v>
      </c>
      <c r="T217" s="55"/>
      <c r="U217" s="84" t="n">
        <f aca="false">SUM(E217:S217)</f>
        <v>89080342</v>
      </c>
      <c r="V217" s="55"/>
      <c r="W217" s="75" t="n">
        <f aca="false">(U217/$BS217)</f>
        <v>1298.8312604797</v>
      </c>
      <c r="X217" s="55"/>
      <c r="Y217" s="75" t="n">
        <f aca="false">IF($BO217,U217/$BO217*100,0)</f>
        <v>64.5729380248529</v>
      </c>
      <c r="Z217" s="55"/>
      <c r="AA217" s="84" t="n">
        <v>30964836</v>
      </c>
      <c r="AB217" s="55"/>
      <c r="AC217" s="75" t="n">
        <f aca="false">(AA217/$BS217)</f>
        <v>451.481169351899</v>
      </c>
      <c r="AD217" s="55"/>
      <c r="AE217" s="75" t="n">
        <f aca="false">IF($BO217,AA217/$BO217*100,0)</f>
        <v>22.4459223110946</v>
      </c>
      <c r="AF217" s="55"/>
      <c r="AG217" s="84" t="n">
        <v>680369</v>
      </c>
      <c r="AH217" s="55"/>
      <c r="AI217" s="75" t="n">
        <f aca="false">(AG217/$BS217)</f>
        <v>9.9200845665962</v>
      </c>
      <c r="AJ217" s="55"/>
      <c r="AK217" s="75" t="n">
        <f aca="false">IF($BO217,AG217/$BO217*100,0)</f>
        <v>0.493188780876382</v>
      </c>
      <c r="AL217" s="55"/>
      <c r="AM217" s="84" t="n">
        <v>332090</v>
      </c>
      <c r="AN217" s="55"/>
      <c r="AO217" s="75" t="n">
        <f aca="false">(AM217/$BS217)</f>
        <v>4.8420208500401</v>
      </c>
      <c r="AP217" s="55"/>
      <c r="AQ217" s="75" t="n">
        <f aca="false">IF($BO217,AM217/$BO217*100,0)</f>
        <v>0.240726814774391</v>
      </c>
      <c r="AR217" s="55"/>
      <c r="AS217" s="84" t="n">
        <v>13486294</v>
      </c>
      <c r="AT217" s="55"/>
      <c r="AU217" s="75" t="n">
        <f aca="false">(AS217/$BS217)</f>
        <v>196.63620325144</v>
      </c>
      <c r="AV217" s="55"/>
      <c r="AW217" s="75" t="n">
        <f aca="false">IF($BO217,AS217/$BO217*100,0)</f>
        <v>9.7760022817037</v>
      </c>
      <c r="AX217" s="55"/>
      <c r="AY217" s="84" t="n">
        <v>360675</v>
      </c>
      <c r="AZ217" s="55"/>
      <c r="BA217" s="84" t="n">
        <v>1141300</v>
      </c>
      <c r="BB217" s="55"/>
      <c r="BC217" s="84" t="n">
        <f aca="false">(AY217+BA217)</f>
        <v>1501975</v>
      </c>
      <c r="BD217" s="55"/>
      <c r="BE217" s="75" t="n">
        <f aca="false">(BC217/$BS217)</f>
        <v>21.8994678136619</v>
      </c>
      <c r="BF217" s="55"/>
      <c r="BG217" s="75" t="n">
        <f aca="false">IF($BO217,BC217/$BO217*100,0)</f>
        <v>1.08875804035281</v>
      </c>
      <c r="BH217" s="55"/>
      <c r="BI217" s="84" t="n">
        <v>1907151</v>
      </c>
      <c r="BJ217" s="55"/>
      <c r="BK217" s="75" t="n">
        <f aca="false">(BI217/$BS217)</f>
        <v>27.8071152584384</v>
      </c>
      <c r="BL217" s="55"/>
      <c r="BM217" s="75" t="n">
        <f aca="false">IF($BO217,BI217/$BO217*100,0)</f>
        <v>1.38246374634525</v>
      </c>
      <c r="BN217" s="55"/>
      <c r="BO217" s="84" t="n">
        <f aca="false">(U217+AA217+AG217+AM217+AS217+BC217+BI217)</f>
        <v>137953057</v>
      </c>
      <c r="BP217" s="78"/>
      <c r="BQ217" s="65" t="n">
        <v>95</v>
      </c>
      <c r="BR217" s="78"/>
      <c r="BS217" s="86" t="n">
        <v>68585</v>
      </c>
    </row>
    <row r="218" customFormat="false" ht="9.75" hidden="false" customHeight="true" outlineLevel="0" collapsed="false">
      <c r="A218" s="70"/>
      <c r="B218" s="70"/>
      <c r="C218" s="55"/>
      <c r="D218" s="78"/>
      <c r="E218" s="55"/>
      <c r="F218" s="55"/>
      <c r="G218" s="55"/>
      <c r="H218" s="55"/>
      <c r="I218" s="55"/>
      <c r="J218" s="55"/>
      <c r="K218" s="55"/>
      <c r="L218" s="55"/>
      <c r="M218" s="55"/>
      <c r="N218" s="55"/>
      <c r="O218" s="55"/>
      <c r="P218" s="55"/>
      <c r="Q218" s="55"/>
      <c r="R218" s="55"/>
      <c r="S218" s="55"/>
      <c r="T218" s="55"/>
      <c r="U218" s="55"/>
      <c r="V218" s="55"/>
      <c r="W218" s="82"/>
      <c r="X218" s="82"/>
      <c r="Y218" s="82"/>
      <c r="Z218" s="55"/>
      <c r="AA218" s="55"/>
      <c r="AB218" s="55"/>
      <c r="AC218" s="82"/>
      <c r="AD218" s="82"/>
      <c r="AE218" s="82"/>
      <c r="AF218" s="55"/>
      <c r="AG218" s="55"/>
      <c r="AH218" s="55"/>
      <c r="AI218" s="82"/>
      <c r="AJ218" s="82"/>
      <c r="AK218" s="82"/>
      <c r="AL218" s="55"/>
      <c r="AM218" s="55"/>
      <c r="AN218" s="55"/>
      <c r="AO218" s="82"/>
      <c r="AP218" s="82"/>
      <c r="AQ218" s="82"/>
      <c r="AR218" s="55"/>
      <c r="AS218" s="55"/>
      <c r="AT218" s="55"/>
      <c r="AU218" s="82"/>
      <c r="AV218" s="82"/>
      <c r="AW218" s="82"/>
      <c r="AX218" s="55"/>
      <c r="AY218" s="55"/>
      <c r="AZ218" s="55"/>
      <c r="BA218" s="55"/>
      <c r="BB218" s="55"/>
      <c r="BC218" s="55"/>
      <c r="BD218" s="55"/>
      <c r="BE218" s="82"/>
      <c r="BF218" s="82"/>
      <c r="BG218" s="82"/>
      <c r="BH218" s="55"/>
      <c r="BI218" s="55"/>
      <c r="BJ218" s="55"/>
      <c r="BK218" s="82"/>
      <c r="BL218" s="82"/>
      <c r="BM218" s="82"/>
      <c r="BN218" s="55"/>
      <c r="BO218" s="55"/>
      <c r="BP218" s="78"/>
      <c r="BQ218" s="55"/>
      <c r="BR218" s="78"/>
      <c r="BS218" s="54"/>
    </row>
    <row r="219" customFormat="false" ht="10.5" hidden="false" customHeight="true" outlineLevel="0" collapsed="false">
      <c r="A219" s="65" t="n">
        <f aca="false">A217</f>
        <v>95</v>
      </c>
      <c r="B219" s="70"/>
      <c r="C219" s="63" t="s">
        <v>75</v>
      </c>
      <c r="D219" s="71"/>
      <c r="E219" s="87" t="n">
        <f aca="false">SUM(E89:E218)</f>
        <v>7683617993</v>
      </c>
      <c r="F219" s="73"/>
      <c r="G219" s="87" t="n">
        <f aca="false">SUM(G89:G218)</f>
        <v>302980000</v>
      </c>
      <c r="H219" s="73"/>
      <c r="I219" s="87" t="n">
        <f aca="false">SUM(I89:I218)</f>
        <v>1673277722</v>
      </c>
      <c r="J219" s="72"/>
      <c r="K219" s="87" t="n">
        <f aca="false">SUM(K89:K218)</f>
        <v>6534174</v>
      </c>
      <c r="L219" s="73"/>
      <c r="M219" s="87" t="n">
        <f aca="false">SUM(M89:M218)</f>
        <v>124383387</v>
      </c>
      <c r="N219" s="73"/>
      <c r="O219" s="87" t="n">
        <f aca="false">SUM(O89:O218)</f>
        <v>13858574</v>
      </c>
      <c r="P219" s="88"/>
      <c r="Q219" s="87" t="n">
        <f aca="false">SUM(Q89:Q218)</f>
        <v>58022133</v>
      </c>
      <c r="R219" s="88"/>
      <c r="S219" s="87" t="n">
        <f aca="false">SUM(S89:S218)</f>
        <v>27725648</v>
      </c>
      <c r="T219" s="73"/>
      <c r="U219" s="87" t="n">
        <f aca="false">SUM(U89:U218)</f>
        <v>9890399631</v>
      </c>
      <c r="V219" s="73"/>
      <c r="W219" s="74" t="n">
        <f aca="false">(U219/$BS219)</f>
        <v>1693.01801750294</v>
      </c>
      <c r="X219" s="82"/>
      <c r="Y219" s="75" t="n">
        <f aca="false">IF($BO219,U219/$BO219*100,0)</f>
        <v>70.8491795119355</v>
      </c>
      <c r="Z219" s="73"/>
      <c r="AA219" s="87" t="n">
        <f aca="false">SUM(AA89:AA218)</f>
        <v>2033690614</v>
      </c>
      <c r="AB219" s="73"/>
      <c r="AC219" s="74" t="n">
        <f aca="false">(AA219/$BS219)</f>
        <v>348.122925259442</v>
      </c>
      <c r="AD219" s="82"/>
      <c r="AE219" s="75" t="n">
        <f aca="false">IF($BO219,AA219/$BO219*100,0)</f>
        <v>14.5681991384261</v>
      </c>
      <c r="AF219" s="55"/>
      <c r="AG219" s="87" t="n">
        <f aca="false">SUM(AG89:AG218)</f>
        <v>190363215</v>
      </c>
      <c r="AH219" s="73"/>
      <c r="AI219" s="74" t="n">
        <f aca="false">(AG219/$BS219)</f>
        <v>32.5859788167326</v>
      </c>
      <c r="AJ219" s="82"/>
      <c r="AK219" s="75" t="n">
        <f aca="false">IF($BO219,AG219/$BO219*100,0)</f>
        <v>1.36365345134598</v>
      </c>
      <c r="AL219" s="73"/>
      <c r="AM219" s="87" t="n">
        <f aca="false">SUM(AM89:AM218)</f>
        <v>56986168</v>
      </c>
      <c r="AN219" s="73"/>
      <c r="AO219" s="74" t="n">
        <f aca="false">(AM219/$BS219)</f>
        <v>9.75477359580614</v>
      </c>
      <c r="AP219" s="82"/>
      <c r="AQ219" s="75" t="n">
        <f aca="false">IF($BO219,AM219/$BO219*100,0)</f>
        <v>0.40821639134526</v>
      </c>
      <c r="AR219" s="73"/>
      <c r="AS219" s="87" t="n">
        <f aca="false">SUM(AS89:AS218)</f>
        <v>1409184762</v>
      </c>
      <c r="AT219" s="73"/>
      <c r="AU219" s="74" t="n">
        <f aca="false">(AS219/$BS219)</f>
        <v>241.221313704932</v>
      </c>
      <c r="AV219" s="82"/>
      <c r="AW219" s="75" t="n">
        <f aca="false">IF($BO219,AS219/$BO219*100,0)</f>
        <v>10.0945955566335</v>
      </c>
      <c r="AX219" s="73"/>
      <c r="AY219" s="87" t="n">
        <f aca="false">SUM(AY89:AY218)</f>
        <v>62503517</v>
      </c>
      <c r="AZ219" s="73"/>
      <c r="BA219" s="87" t="n">
        <f aca="false">SUM(BA89:BA218)</f>
        <v>92222972</v>
      </c>
      <c r="BB219" s="73"/>
      <c r="BC219" s="87" t="n">
        <f aca="false">SUM(BC89:BC218)</f>
        <v>154726489</v>
      </c>
      <c r="BD219" s="73"/>
      <c r="BE219" s="74" t="n">
        <f aca="false">(BC219/$BS219)</f>
        <v>26.4857582539852</v>
      </c>
      <c r="BF219" s="82"/>
      <c r="BG219" s="75" t="n">
        <f aca="false">IF($BO219,BC219/$BO219*100,0)</f>
        <v>1.10837228053485</v>
      </c>
      <c r="BH219" s="73"/>
      <c r="BI219" s="87" t="n">
        <f aca="false">SUM(BI89:BI218)</f>
        <v>224443291</v>
      </c>
      <c r="BJ219" s="73"/>
      <c r="BK219" s="74" t="n">
        <f aca="false">(BI219/$BS219)</f>
        <v>38.4197352733497</v>
      </c>
      <c r="BL219" s="82"/>
      <c r="BM219" s="75" t="n">
        <f aca="false">IF($BO219,BI219/$BO219*100,0)</f>
        <v>1.60778366977885</v>
      </c>
      <c r="BN219" s="73"/>
      <c r="BO219" s="87" t="n">
        <f aca="false">SUM(BO89:BO218)</f>
        <v>13959794170</v>
      </c>
      <c r="BP219" s="78"/>
      <c r="BQ219" s="65" t="n">
        <f aca="false">BQ217</f>
        <v>95</v>
      </c>
      <c r="BR219" s="78"/>
      <c r="BS219" s="86" t="n">
        <f aca="false">SUM(BS89:BS218)</f>
        <v>5841875</v>
      </c>
    </row>
    <row r="220" customFormat="false" ht="8.25" hidden="false" customHeight="true" outlineLevel="0" collapsed="false">
      <c r="A220" s="70"/>
      <c r="B220" s="70"/>
      <c r="C220" s="55"/>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54"/>
    </row>
    <row r="221" customFormat="false" ht="8.25" hidden="false" customHeight="true" outlineLevel="0" collapsed="false">
      <c r="A221" s="70"/>
      <c r="B221" s="70"/>
      <c r="C221" s="55"/>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54"/>
    </row>
    <row r="222" customFormat="false" ht="8.25" hidden="false" customHeight="true" outlineLevel="0" collapsed="false">
      <c r="A222" s="70"/>
      <c r="B222" s="70"/>
      <c r="C222" s="55"/>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54"/>
    </row>
    <row r="223" customFormat="false" ht="5.25" hidden="false" customHeight="true" outlineLevel="0" collapsed="false">
      <c r="A223" s="70"/>
      <c r="B223" s="70"/>
      <c r="C223" s="55"/>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54"/>
    </row>
    <row r="224" customFormat="false" ht="8.25" hidden="true" customHeight="true" outlineLevel="0" collapsed="false">
      <c r="A224" s="70"/>
      <c r="B224" s="70"/>
      <c r="C224" s="55"/>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54"/>
    </row>
    <row r="225" customFormat="false" ht="8.25" hidden="true" customHeight="true" outlineLevel="0" collapsed="false">
      <c r="A225" s="70"/>
      <c r="B225" s="70"/>
      <c r="C225" s="55"/>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54"/>
    </row>
    <row r="226" customFormat="false" ht="8.25" hidden="false" customHeight="true" outlineLevel="0" collapsed="false">
      <c r="A226" s="70"/>
      <c r="B226" s="70"/>
      <c r="C226" s="55"/>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54"/>
    </row>
    <row r="227" s="53" customFormat="true" ht="10.5" hidden="false" customHeight="true" outlineLevel="0" collapsed="false">
      <c r="A227" s="54" t="s">
        <v>299</v>
      </c>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7" t="s">
        <v>300</v>
      </c>
      <c r="BR227" s="54"/>
      <c r="BS227" s="54"/>
    </row>
    <row r="228" s="53" customFormat="true" ht="10.5" hidden="false" customHeight="true" outlineLevel="0" collapsed="false">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6"/>
      <c r="AC228" s="56"/>
      <c r="AD228" s="56"/>
      <c r="AE228" s="57" t="s">
        <v>52</v>
      </c>
      <c r="AF228" s="56"/>
      <c r="AG228" s="58" t="s">
        <v>53</v>
      </c>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7" t="s">
        <v>266</v>
      </c>
      <c r="BR228" s="54"/>
      <c r="BS228" s="54"/>
    </row>
    <row r="229" s="53" customFormat="true" ht="10.5" hidden="false" customHeight="true" outlineLevel="0" collapsed="false">
      <c r="A229" s="59"/>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6"/>
      <c r="AC229" s="56"/>
      <c r="AD229" s="56"/>
      <c r="AE229" s="57" t="s">
        <v>267</v>
      </c>
      <c r="AF229" s="56"/>
      <c r="AG229" s="58" t="s">
        <v>268</v>
      </c>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7" t="s">
        <v>230</v>
      </c>
      <c r="BR229" s="54"/>
      <c r="BS229" s="54"/>
    </row>
    <row r="230" s="53" customFormat="true" ht="10.5" hidden="false" customHeight="true" outlineLevel="0" collapsed="false">
      <c r="A230" s="60"/>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6"/>
      <c r="AC230" s="56"/>
      <c r="AD230" s="56"/>
      <c r="AE230" s="57" t="s">
        <v>58</v>
      </c>
      <c r="AF230" s="56"/>
      <c r="AG230" s="58" t="s">
        <v>59</v>
      </c>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row>
    <row r="231" s="52" customFormat="true" ht="9" hidden="false" customHeight="true" outlineLevel="0" collapsed="false">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4"/>
    </row>
    <row r="232" s="52" customFormat="true" ht="9" hidden="false" customHeight="true" outlineLevel="0" collapsed="false">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61" t="s">
        <v>269</v>
      </c>
      <c r="AH232" s="61"/>
      <c r="AI232" s="61"/>
      <c r="AJ232" s="61"/>
      <c r="AK232" s="61"/>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4"/>
    </row>
    <row r="233" s="52" customFormat="true" ht="9" hidden="false" customHeight="true" outlineLevel="0" collapsed="false">
      <c r="A233" s="55"/>
      <c r="B233" s="55"/>
      <c r="C233" s="55"/>
      <c r="D233" s="55"/>
      <c r="E233" s="62" t="s">
        <v>270</v>
      </c>
      <c r="F233" s="62"/>
      <c r="G233" s="62"/>
      <c r="H233" s="62"/>
      <c r="I233" s="62"/>
      <c r="J233" s="62"/>
      <c r="K233" s="62"/>
      <c r="L233" s="62"/>
      <c r="M233" s="62"/>
      <c r="N233" s="62"/>
      <c r="O233" s="62"/>
      <c r="P233" s="62"/>
      <c r="Q233" s="62"/>
      <c r="R233" s="62"/>
      <c r="S233" s="62"/>
      <c r="T233" s="62"/>
      <c r="U233" s="62"/>
      <c r="V233" s="62"/>
      <c r="W233" s="62"/>
      <c r="X233" s="62"/>
      <c r="Y233" s="62"/>
      <c r="Z233" s="63"/>
      <c r="AA233" s="64" t="s">
        <v>271</v>
      </c>
      <c r="AB233" s="65"/>
      <c r="AC233" s="65"/>
      <c r="AD233" s="65"/>
      <c r="AE233" s="65"/>
      <c r="AF233" s="55"/>
      <c r="AG233" s="62" t="s">
        <v>272</v>
      </c>
      <c r="AH233" s="62"/>
      <c r="AI233" s="62"/>
      <c r="AJ233" s="62"/>
      <c r="AK233" s="62"/>
      <c r="AL233" s="55"/>
      <c r="AM233" s="62" t="s">
        <v>273</v>
      </c>
      <c r="AN233" s="62"/>
      <c r="AO233" s="62"/>
      <c r="AP233" s="62"/>
      <c r="AQ233" s="62"/>
      <c r="AR233" s="55"/>
      <c r="AS233" s="62" t="s">
        <v>274</v>
      </c>
      <c r="AT233" s="62"/>
      <c r="AU233" s="62"/>
      <c r="AV233" s="62"/>
      <c r="AW233" s="62"/>
      <c r="AX233" s="55"/>
      <c r="AY233" s="62" t="s">
        <v>275</v>
      </c>
      <c r="AZ233" s="62"/>
      <c r="BA233" s="62"/>
      <c r="BB233" s="62"/>
      <c r="BC233" s="62"/>
      <c r="BD233" s="62"/>
      <c r="BE233" s="62"/>
      <c r="BF233" s="62"/>
      <c r="BG233" s="62"/>
      <c r="BH233" s="55"/>
      <c r="BI233" s="62" t="s">
        <v>276</v>
      </c>
      <c r="BJ233" s="62"/>
      <c r="BK233" s="62"/>
      <c r="BL233" s="62"/>
      <c r="BM233" s="62"/>
      <c r="BN233" s="55"/>
      <c r="BO233" s="55"/>
      <c r="BP233" s="55"/>
      <c r="BQ233" s="55"/>
      <c r="BR233" s="55"/>
      <c r="BS233" s="54"/>
    </row>
    <row r="234" s="52" customFormat="true" ht="9" hidden="false" customHeight="true" outlineLevel="0" collapsed="false">
      <c r="A234" s="55"/>
      <c r="B234" s="55"/>
      <c r="C234" s="55"/>
      <c r="D234" s="55"/>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c r="AK234" s="66"/>
      <c r="AL234" s="66"/>
      <c r="AM234" s="66"/>
      <c r="AN234" s="66"/>
      <c r="AO234" s="66"/>
      <c r="AP234" s="66"/>
      <c r="AQ234" s="66"/>
      <c r="AR234" s="66"/>
      <c r="AS234" s="66"/>
      <c r="AT234" s="66"/>
      <c r="AU234" s="66"/>
      <c r="AV234" s="66"/>
      <c r="AW234" s="66"/>
      <c r="AX234" s="66"/>
      <c r="AY234" s="66"/>
      <c r="AZ234" s="66"/>
      <c r="BA234" s="66"/>
      <c r="BB234" s="66"/>
      <c r="BC234" s="66"/>
      <c r="BD234" s="66"/>
      <c r="BE234" s="66"/>
      <c r="BF234" s="66"/>
      <c r="BG234" s="66"/>
      <c r="BH234" s="66"/>
      <c r="BI234" s="66"/>
      <c r="BJ234" s="66"/>
      <c r="BK234" s="66"/>
      <c r="BL234" s="66"/>
      <c r="BM234" s="66"/>
      <c r="BN234" s="66"/>
      <c r="BO234" s="66"/>
      <c r="BP234" s="66"/>
      <c r="BQ234" s="66"/>
      <c r="BR234" s="55"/>
      <c r="BS234" s="54"/>
    </row>
    <row r="235" s="52" customFormat="true" ht="9" hidden="false" customHeight="true" outlineLevel="0" collapsed="false">
      <c r="A235" s="55"/>
      <c r="B235" s="55"/>
      <c r="C235" s="55"/>
      <c r="D235" s="55"/>
      <c r="E235" s="66"/>
      <c r="F235" s="66"/>
      <c r="G235" s="66"/>
      <c r="H235" s="66"/>
      <c r="I235" s="66"/>
      <c r="J235" s="66"/>
      <c r="K235" s="66"/>
      <c r="L235" s="66"/>
      <c r="M235" s="66"/>
      <c r="N235" s="66"/>
      <c r="O235" s="66"/>
      <c r="P235" s="66"/>
      <c r="Q235" s="66"/>
      <c r="R235" s="66"/>
      <c r="S235" s="66"/>
      <c r="T235" s="66"/>
      <c r="U235" s="67" t="s">
        <v>75</v>
      </c>
      <c r="V235" s="67"/>
      <c r="W235" s="67"/>
      <c r="X235" s="67"/>
      <c r="Y235" s="67"/>
      <c r="Z235" s="66"/>
      <c r="AA235" s="66"/>
      <c r="AB235" s="66"/>
      <c r="AC235" s="66"/>
      <c r="AD235" s="66"/>
      <c r="AE235" s="66"/>
      <c r="AF235" s="66"/>
      <c r="AG235" s="66"/>
      <c r="AH235" s="66"/>
      <c r="AI235" s="66"/>
      <c r="AJ235" s="66"/>
      <c r="AK235" s="66"/>
      <c r="AL235" s="66"/>
      <c r="AM235" s="66"/>
      <c r="AN235" s="66"/>
      <c r="AO235" s="66"/>
      <c r="AP235" s="66"/>
      <c r="AQ235" s="66"/>
      <c r="AR235" s="66"/>
      <c r="AS235" s="66"/>
      <c r="AT235" s="66"/>
      <c r="AU235" s="66"/>
      <c r="AV235" s="66"/>
      <c r="AW235" s="66"/>
      <c r="AX235" s="66"/>
      <c r="AY235" s="66"/>
      <c r="AZ235" s="66"/>
      <c r="BA235" s="66"/>
      <c r="BB235" s="66"/>
      <c r="BC235" s="67" t="s">
        <v>75</v>
      </c>
      <c r="BD235" s="67"/>
      <c r="BE235" s="67"/>
      <c r="BF235" s="67"/>
      <c r="BG235" s="67"/>
      <c r="BH235" s="66"/>
      <c r="BI235" s="66"/>
      <c r="BJ235" s="66"/>
      <c r="BK235" s="66"/>
      <c r="BL235" s="66"/>
      <c r="BM235" s="66"/>
      <c r="BN235" s="66"/>
      <c r="BO235" s="66"/>
      <c r="BP235" s="66"/>
      <c r="BQ235" s="66"/>
      <c r="BR235" s="55"/>
      <c r="BS235" s="54"/>
    </row>
    <row r="236" s="52" customFormat="true" ht="9" hidden="false" customHeight="true" outlineLevel="0" collapsed="false">
      <c r="A236" s="55"/>
      <c r="B236" s="55"/>
      <c r="C236" s="55"/>
      <c r="D236" s="55"/>
      <c r="E236" s="66"/>
      <c r="F236" s="66"/>
      <c r="G236" s="68" t="s">
        <v>277</v>
      </c>
      <c r="H236" s="66"/>
      <c r="I236" s="67" t="s">
        <v>278</v>
      </c>
      <c r="J236" s="67"/>
      <c r="K236" s="67"/>
      <c r="L236" s="66"/>
      <c r="M236" s="68" t="s">
        <v>279</v>
      </c>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c r="AP236" s="66"/>
      <c r="AQ236" s="66"/>
      <c r="AR236" s="66"/>
      <c r="AS236" s="66"/>
      <c r="AT236" s="66"/>
      <c r="AU236" s="66"/>
      <c r="AV236" s="66"/>
      <c r="AW236" s="66"/>
      <c r="AX236" s="66"/>
      <c r="AY236" s="66"/>
      <c r="AZ236" s="66"/>
      <c r="BA236" s="68" t="s">
        <v>280</v>
      </c>
      <c r="BB236" s="66"/>
      <c r="BC236" s="66"/>
      <c r="BD236" s="66"/>
      <c r="BE236" s="66"/>
      <c r="BF236" s="66"/>
      <c r="BG236" s="66"/>
      <c r="BH236" s="66"/>
      <c r="BI236" s="66"/>
      <c r="BJ236" s="66"/>
      <c r="BK236" s="66"/>
      <c r="BL236" s="66"/>
      <c r="BM236" s="66"/>
      <c r="BN236" s="66"/>
      <c r="BO236" s="66"/>
      <c r="BP236" s="66"/>
      <c r="BQ236" s="66"/>
      <c r="BR236" s="55"/>
      <c r="BS236" s="54"/>
    </row>
    <row r="237" s="52" customFormat="true" ht="9" hidden="false" customHeight="true" outlineLevel="0" collapsed="false">
      <c r="A237" s="55"/>
      <c r="B237" s="55"/>
      <c r="C237" s="55"/>
      <c r="D237" s="55"/>
      <c r="E237" s="68" t="s">
        <v>281</v>
      </c>
      <c r="F237" s="66"/>
      <c r="G237" s="68" t="s">
        <v>282</v>
      </c>
      <c r="H237" s="66"/>
      <c r="I237" s="68"/>
      <c r="J237" s="68"/>
      <c r="K237" s="68"/>
      <c r="L237" s="66"/>
      <c r="M237" s="68" t="s">
        <v>283</v>
      </c>
      <c r="N237" s="66"/>
      <c r="O237" s="68" t="s">
        <v>284</v>
      </c>
      <c r="P237" s="66"/>
      <c r="Q237" s="66"/>
      <c r="R237" s="66"/>
      <c r="S237" s="66"/>
      <c r="T237" s="66"/>
      <c r="U237" s="66"/>
      <c r="V237" s="66"/>
      <c r="W237" s="68" t="s">
        <v>73</v>
      </c>
      <c r="X237" s="66"/>
      <c r="Y237" s="68" t="s">
        <v>285</v>
      </c>
      <c r="Z237" s="66"/>
      <c r="AA237" s="66"/>
      <c r="AB237" s="66"/>
      <c r="AC237" s="68" t="s">
        <v>73</v>
      </c>
      <c r="AD237" s="66"/>
      <c r="AE237" s="68" t="s">
        <v>285</v>
      </c>
      <c r="AF237" s="66"/>
      <c r="AG237" s="66"/>
      <c r="AH237" s="66"/>
      <c r="AI237" s="68" t="s">
        <v>73</v>
      </c>
      <c r="AJ237" s="66"/>
      <c r="AK237" s="68" t="s">
        <v>285</v>
      </c>
      <c r="AL237" s="66"/>
      <c r="AM237" s="66"/>
      <c r="AN237" s="66"/>
      <c r="AO237" s="68" t="s">
        <v>73</v>
      </c>
      <c r="AP237" s="66"/>
      <c r="AQ237" s="68" t="s">
        <v>285</v>
      </c>
      <c r="AR237" s="66"/>
      <c r="AS237" s="66"/>
      <c r="AT237" s="66"/>
      <c r="AU237" s="68" t="s">
        <v>73</v>
      </c>
      <c r="AV237" s="66"/>
      <c r="AW237" s="68" t="s">
        <v>285</v>
      </c>
      <c r="AX237" s="66"/>
      <c r="AY237" s="66"/>
      <c r="AZ237" s="66"/>
      <c r="BA237" s="68" t="s">
        <v>286</v>
      </c>
      <c r="BB237" s="66"/>
      <c r="BC237" s="66"/>
      <c r="BD237" s="66"/>
      <c r="BE237" s="68" t="s">
        <v>73</v>
      </c>
      <c r="BF237" s="66"/>
      <c r="BG237" s="68" t="s">
        <v>285</v>
      </c>
      <c r="BH237" s="66"/>
      <c r="BI237" s="66"/>
      <c r="BJ237" s="66"/>
      <c r="BK237" s="68" t="s">
        <v>73</v>
      </c>
      <c r="BL237" s="66"/>
      <c r="BM237" s="68" t="s">
        <v>285</v>
      </c>
      <c r="BN237" s="66"/>
      <c r="BO237" s="68" t="s">
        <v>287</v>
      </c>
      <c r="BP237" s="66"/>
      <c r="BQ237" s="66"/>
      <c r="BR237" s="55"/>
      <c r="BS237" s="54"/>
    </row>
    <row r="238" s="52" customFormat="true" ht="9" hidden="false" customHeight="true" outlineLevel="0" collapsed="false">
      <c r="A238" s="62" t="s">
        <v>81</v>
      </c>
      <c r="B238" s="55"/>
      <c r="C238" s="62" t="s">
        <v>83</v>
      </c>
      <c r="D238" s="55"/>
      <c r="E238" s="67" t="s">
        <v>288</v>
      </c>
      <c r="F238" s="66"/>
      <c r="G238" s="67" t="s">
        <v>289</v>
      </c>
      <c r="H238" s="66"/>
      <c r="I238" s="67" t="s">
        <v>71</v>
      </c>
      <c r="J238" s="69"/>
      <c r="K238" s="67" t="s">
        <v>290</v>
      </c>
      <c r="L238" s="66"/>
      <c r="M238" s="67" t="s">
        <v>291</v>
      </c>
      <c r="N238" s="66"/>
      <c r="O238" s="67" t="s">
        <v>292</v>
      </c>
      <c r="P238" s="66"/>
      <c r="Q238" s="67" t="s">
        <v>293</v>
      </c>
      <c r="R238" s="66"/>
      <c r="S238" s="67" t="s">
        <v>294</v>
      </c>
      <c r="T238" s="66"/>
      <c r="U238" s="67" t="s">
        <v>84</v>
      </c>
      <c r="V238" s="66"/>
      <c r="W238" s="67" t="s">
        <v>85</v>
      </c>
      <c r="X238" s="66"/>
      <c r="Y238" s="67" t="s">
        <v>60</v>
      </c>
      <c r="Z238" s="66"/>
      <c r="AA238" s="67" t="s">
        <v>84</v>
      </c>
      <c r="AB238" s="66"/>
      <c r="AC238" s="67" t="s">
        <v>85</v>
      </c>
      <c r="AD238" s="66"/>
      <c r="AE238" s="67" t="s">
        <v>60</v>
      </c>
      <c r="AF238" s="66"/>
      <c r="AG238" s="67" t="s">
        <v>84</v>
      </c>
      <c r="AH238" s="66"/>
      <c r="AI238" s="67" t="s">
        <v>85</v>
      </c>
      <c r="AJ238" s="66"/>
      <c r="AK238" s="67" t="s">
        <v>60</v>
      </c>
      <c r="AL238" s="66"/>
      <c r="AM238" s="67" t="s">
        <v>84</v>
      </c>
      <c r="AN238" s="66"/>
      <c r="AO238" s="67" t="s">
        <v>85</v>
      </c>
      <c r="AP238" s="66"/>
      <c r="AQ238" s="67" t="s">
        <v>60</v>
      </c>
      <c r="AR238" s="66"/>
      <c r="AS238" s="67" t="s">
        <v>84</v>
      </c>
      <c r="AT238" s="66"/>
      <c r="AU238" s="67" t="s">
        <v>85</v>
      </c>
      <c r="AV238" s="66"/>
      <c r="AW238" s="67" t="s">
        <v>60</v>
      </c>
      <c r="AX238" s="66"/>
      <c r="AY238" s="67" t="s">
        <v>294</v>
      </c>
      <c r="AZ238" s="66"/>
      <c r="BA238" s="67" t="s">
        <v>288</v>
      </c>
      <c r="BB238" s="66"/>
      <c r="BC238" s="67" t="s">
        <v>84</v>
      </c>
      <c r="BD238" s="66"/>
      <c r="BE238" s="67" t="s">
        <v>85</v>
      </c>
      <c r="BF238" s="66"/>
      <c r="BG238" s="67" t="s">
        <v>60</v>
      </c>
      <c r="BH238" s="66"/>
      <c r="BI238" s="67" t="s">
        <v>84</v>
      </c>
      <c r="BJ238" s="66"/>
      <c r="BK238" s="67" t="s">
        <v>85</v>
      </c>
      <c r="BL238" s="66"/>
      <c r="BM238" s="67" t="s">
        <v>60</v>
      </c>
      <c r="BN238" s="66"/>
      <c r="BO238" s="67" t="s">
        <v>60</v>
      </c>
      <c r="BP238" s="66"/>
      <c r="BQ238" s="67" t="s">
        <v>81</v>
      </c>
      <c r="BR238" s="55"/>
      <c r="BS238" s="54"/>
    </row>
    <row r="239" s="52" customFormat="true" ht="8.25" hidden="false" customHeight="true" outlineLevel="0" collapsed="false">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4"/>
    </row>
    <row r="240" s="52" customFormat="true" ht="8.25" hidden="false" customHeight="true" outlineLevel="0" collapsed="false">
      <c r="A240" s="55"/>
      <c r="B240" s="55" t="s">
        <v>231</v>
      </c>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4"/>
    </row>
    <row r="241" customFormat="false" ht="8.25" hidden="false" customHeight="true" outlineLevel="0" collapsed="false">
      <c r="A241" s="66" t="n">
        <v>1</v>
      </c>
      <c r="B241" s="68"/>
      <c r="C241" s="66" t="s">
        <v>232</v>
      </c>
      <c r="D241" s="71"/>
      <c r="E241" s="72" t="n">
        <v>2073495</v>
      </c>
      <c r="F241" s="73"/>
      <c r="G241" s="72" t="n">
        <v>71727</v>
      </c>
      <c r="H241" s="73"/>
      <c r="I241" s="72" t="n">
        <v>353888</v>
      </c>
      <c r="J241" s="72"/>
      <c r="K241" s="72" t="n">
        <v>2127</v>
      </c>
      <c r="L241" s="73"/>
      <c r="M241" s="72" t="n">
        <v>16087</v>
      </c>
      <c r="N241" s="73"/>
      <c r="O241" s="72" t="n">
        <v>0</v>
      </c>
      <c r="P241" s="73"/>
      <c r="Q241" s="72" t="n">
        <v>23438</v>
      </c>
      <c r="R241" s="73"/>
      <c r="S241" s="72" t="n">
        <v>26041</v>
      </c>
      <c r="T241" s="73"/>
      <c r="U241" s="72" t="n">
        <f aca="false">SUM(E241:S241)</f>
        <v>2566803</v>
      </c>
      <c r="V241" s="73"/>
      <c r="W241" s="74" t="n">
        <f aca="false">(U241/$BS241)</f>
        <v>313.368697350751</v>
      </c>
      <c r="X241" s="55"/>
      <c r="Y241" s="75" t="n">
        <f aca="false">IF($BO241,U241/$BO241*100,0)</f>
        <v>25.6218363911704</v>
      </c>
      <c r="Z241" s="73"/>
      <c r="AA241" s="72" t="n">
        <v>6265334</v>
      </c>
      <c r="AB241" s="73"/>
      <c r="AC241" s="74" t="n">
        <f aca="false">(AA241/$BS241)</f>
        <v>764.90465144671</v>
      </c>
      <c r="AD241" s="55"/>
      <c r="AE241" s="75" t="n">
        <f aca="false">IF($BO241,AA241/$BO241*100,0)</f>
        <v>62.540585578261</v>
      </c>
      <c r="AF241" s="76"/>
      <c r="AG241" s="72" t="n">
        <v>18650</v>
      </c>
      <c r="AH241" s="73"/>
      <c r="AI241" s="74" t="n">
        <f aca="false">(AG241/$BS241)</f>
        <v>2.27688926870956</v>
      </c>
      <c r="AJ241" s="55"/>
      <c r="AK241" s="75" t="n">
        <f aca="false">IF($BO241,AG241/$BO241*100,0)</f>
        <v>0.186164364267662</v>
      </c>
      <c r="AL241" s="73"/>
      <c r="AM241" s="72" t="n">
        <v>33959</v>
      </c>
      <c r="AN241" s="73"/>
      <c r="AO241" s="74" t="n">
        <f aca="false">(AM241/$BS241)</f>
        <v>4.14589183249908</v>
      </c>
      <c r="AP241" s="55"/>
      <c r="AQ241" s="75" t="n">
        <f aca="false">IF($BO241,AM241/$BO241*100,0)</f>
        <v>0.33897885502228</v>
      </c>
      <c r="AR241" s="73"/>
      <c r="AS241" s="72" t="n">
        <v>832675</v>
      </c>
      <c r="AT241" s="73"/>
      <c r="AU241" s="74" t="n">
        <f aca="false">(AS241/$BS241)</f>
        <v>101.657306800147</v>
      </c>
      <c r="AV241" s="55"/>
      <c r="AW241" s="75" t="n">
        <f aca="false">IF($BO241,AS241/$BO241*100,0)</f>
        <v>8.31176471938742</v>
      </c>
      <c r="AX241" s="73"/>
      <c r="AY241" s="72" t="n">
        <v>36580</v>
      </c>
      <c r="AZ241" s="73"/>
      <c r="BA241" s="72" t="n">
        <v>3600</v>
      </c>
      <c r="BB241" s="73"/>
      <c r="BC241" s="72" t="n">
        <f aca="false">(AY241+BA241)</f>
        <v>40180</v>
      </c>
      <c r="BD241" s="73"/>
      <c r="BE241" s="74" t="n">
        <f aca="false">(BC241/$BS241)</f>
        <v>4.90538395800269</v>
      </c>
      <c r="BF241" s="55"/>
      <c r="BG241" s="75" t="n">
        <f aca="false">IF($BO241,BC241/$BO241*100,0)</f>
        <v>0.401076898459767</v>
      </c>
      <c r="BH241" s="73"/>
      <c r="BI241" s="72" t="n">
        <v>260428</v>
      </c>
      <c r="BJ241" s="73"/>
      <c r="BK241" s="74" t="n">
        <f aca="false">(BI241/$BS241)</f>
        <v>31.794408497131</v>
      </c>
      <c r="BL241" s="55"/>
      <c r="BM241" s="75" t="n">
        <f aca="false">IF($BO241,BI241/$BO241*100,0)</f>
        <v>2.59959319343156</v>
      </c>
      <c r="BN241" s="73"/>
      <c r="BO241" s="72" t="n">
        <f aca="false">(U241+AA241+AG241+AM241+AS241+BC241+BI241)</f>
        <v>10018029</v>
      </c>
      <c r="BP241" s="78"/>
      <c r="BQ241" s="55" t="n">
        <v>1</v>
      </c>
      <c r="BR241" s="78"/>
      <c r="BS241" s="59" t="n">
        <v>8191</v>
      </c>
    </row>
    <row r="242" customFormat="false" ht="8.25" hidden="false" customHeight="true" outlineLevel="0" collapsed="false">
      <c r="A242" s="66" t="n">
        <v>2</v>
      </c>
      <c r="B242" s="68"/>
      <c r="C242" s="66" t="s">
        <v>233</v>
      </c>
      <c r="D242" s="78"/>
      <c r="E242" s="79" t="n">
        <v>676076</v>
      </c>
      <c r="F242" s="76"/>
      <c r="G242" s="79" t="n">
        <v>38727</v>
      </c>
      <c r="H242" s="55"/>
      <c r="I242" s="79" t="n">
        <v>480165</v>
      </c>
      <c r="J242" s="79"/>
      <c r="K242" s="79" t="n">
        <v>1140</v>
      </c>
      <c r="L242" s="55"/>
      <c r="M242" s="79" t="n">
        <v>16837</v>
      </c>
      <c r="N242" s="55"/>
      <c r="O242" s="79" t="n">
        <v>0</v>
      </c>
      <c r="P242" s="55"/>
      <c r="Q242" s="79" t="n">
        <v>19745</v>
      </c>
      <c r="R242" s="55"/>
      <c r="S242" s="79" t="n">
        <v>11538</v>
      </c>
      <c r="T242" s="55"/>
      <c r="U242" s="79" t="n">
        <f aca="false">SUM(E242:S242)</f>
        <v>1244228</v>
      </c>
      <c r="V242" s="55"/>
      <c r="W242" s="75" t="n">
        <f aca="false">(U242/$BS242)</f>
        <v>172.211487889273</v>
      </c>
      <c r="X242" s="55"/>
      <c r="Y242" s="75" t="n">
        <f aca="false">IF($BO242,U242/$BO242*100,0)</f>
        <v>19.5089720122639</v>
      </c>
      <c r="Z242" s="55"/>
      <c r="AA242" s="79" t="n">
        <v>4774790</v>
      </c>
      <c r="AB242" s="55"/>
      <c r="AC242" s="75" t="n">
        <f aca="false">(AA242/$BS242)</f>
        <v>660.870588235294</v>
      </c>
      <c r="AD242" s="55"/>
      <c r="AE242" s="75" t="n">
        <f aca="false">IF($BO242,AA242/$BO242*100,0)</f>
        <v>74.8667000537182</v>
      </c>
      <c r="AF242" s="55"/>
      <c r="AG242" s="79" t="n">
        <v>36000</v>
      </c>
      <c r="AH242" s="55"/>
      <c r="AI242" s="75" t="n">
        <f aca="false">(AG242/$BS242)</f>
        <v>4.98269896193772</v>
      </c>
      <c r="AJ242" s="55"/>
      <c r="AK242" s="75" t="n">
        <f aca="false">IF($BO242,AG242/$BO242*100,0)</f>
        <v>0.564464866922704</v>
      </c>
      <c r="AL242" s="55"/>
      <c r="AM242" s="79" t="n">
        <v>109888</v>
      </c>
      <c r="AN242" s="55"/>
      <c r="AO242" s="75" t="n">
        <f aca="false">(AM242/$BS242)</f>
        <v>15.2094117647059</v>
      </c>
      <c r="AP242" s="55"/>
      <c r="AQ242" s="75" t="n">
        <f aca="false">IF($BO242,AM242/$BO242*100,0)</f>
        <v>1.72299764712228</v>
      </c>
      <c r="AR242" s="55"/>
      <c r="AS242" s="79" t="n">
        <v>97243</v>
      </c>
      <c r="AT242" s="55"/>
      <c r="AU242" s="75" t="n">
        <f aca="false">(AS242/$BS242)</f>
        <v>13.4592387543253</v>
      </c>
      <c r="AV242" s="55"/>
      <c r="AW242" s="75" t="n">
        <f aca="false">IF($BO242,AS242/$BO242*100,0)</f>
        <v>1.52472936261568</v>
      </c>
      <c r="AX242" s="55"/>
      <c r="AY242" s="79" t="n">
        <v>30830</v>
      </c>
      <c r="AZ242" s="55"/>
      <c r="BA242" s="79" t="n">
        <v>17653</v>
      </c>
      <c r="BB242" s="55"/>
      <c r="BC242" s="79" t="n">
        <f aca="false">(AY242+BA242)</f>
        <v>48483</v>
      </c>
      <c r="BD242" s="55"/>
      <c r="BE242" s="75" t="n">
        <f aca="false">(BC242/$BS242)</f>
        <v>6.71044982698962</v>
      </c>
      <c r="BF242" s="55"/>
      <c r="BG242" s="75" t="n">
        <f aca="false">IF($BO242,BC242/$BO242*100,0)</f>
        <v>0.760193059528151</v>
      </c>
      <c r="BH242" s="55"/>
      <c r="BI242" s="80" t="n">
        <v>67090</v>
      </c>
      <c r="BJ242" s="55"/>
      <c r="BK242" s="75" t="n">
        <f aca="false">(BI242/$BS242)</f>
        <v>9.28581314878893</v>
      </c>
      <c r="BL242" s="55"/>
      <c r="BM242" s="75" t="n">
        <f aca="false">IF($BO242,BI242/$BO242*100,0)</f>
        <v>1.05194299782901</v>
      </c>
      <c r="BN242" s="55"/>
      <c r="BO242" s="79" t="n">
        <f aca="false">(U242+AA242+AG242+AM242+AS242+BC242+BI242)</f>
        <v>6377722</v>
      </c>
      <c r="BP242" s="78"/>
      <c r="BQ242" s="55" t="n">
        <v>2</v>
      </c>
      <c r="BR242" s="78"/>
      <c r="BS242" s="59" t="n">
        <v>7225</v>
      </c>
    </row>
    <row r="243" customFormat="false" ht="8.25" hidden="false" customHeight="true" outlineLevel="0" collapsed="false">
      <c r="A243" s="66" t="n">
        <v>3</v>
      </c>
      <c r="B243" s="68"/>
      <c r="C243" s="52" t="s">
        <v>147</v>
      </c>
      <c r="D243" s="78"/>
      <c r="E243" s="79" t="n">
        <v>1573865</v>
      </c>
      <c r="F243" s="76"/>
      <c r="G243" s="79" t="n">
        <v>27940</v>
      </c>
      <c r="H243" s="55"/>
      <c r="I243" s="79" t="n">
        <v>88623</v>
      </c>
      <c r="J243" s="79"/>
      <c r="K243" s="79" t="n">
        <v>0</v>
      </c>
      <c r="L243" s="55"/>
      <c r="M243" s="79" t="n">
        <v>76</v>
      </c>
      <c r="N243" s="55"/>
      <c r="O243" s="79" t="n">
        <v>0</v>
      </c>
      <c r="P243" s="55"/>
      <c r="Q243" s="79" t="n">
        <v>13517</v>
      </c>
      <c r="R243" s="55"/>
      <c r="S243" s="79" t="n">
        <v>3318</v>
      </c>
      <c r="T243" s="55"/>
      <c r="U243" s="79" t="n">
        <f aca="false">SUM(E243:S243)</f>
        <v>1707339</v>
      </c>
      <c r="V243" s="55"/>
      <c r="W243" s="75" t="n">
        <f aca="false">(U243/$BS243)</f>
        <v>276.626539209332</v>
      </c>
      <c r="X243" s="55"/>
      <c r="Y243" s="75" t="n">
        <f aca="false">IF($BO243,U243/$BO243*100,0)</f>
        <v>27.3781333680557</v>
      </c>
      <c r="Z243" s="55"/>
      <c r="AA243" s="79" t="n">
        <v>2198980</v>
      </c>
      <c r="AB243" s="55"/>
      <c r="AC243" s="75" t="n">
        <f aca="false">(AA243/$BS243)</f>
        <v>356.283214517174</v>
      </c>
      <c r="AD243" s="55"/>
      <c r="AE243" s="75" t="n">
        <f aca="false">IF($BO243,AA243/$BO243*100,0)</f>
        <v>35.2618710834152</v>
      </c>
      <c r="AF243" s="55"/>
      <c r="AG243" s="79" t="n">
        <v>8357</v>
      </c>
      <c r="AH243" s="55"/>
      <c r="AI243" s="75" t="n">
        <f aca="false">(AG243/$BS243)</f>
        <v>1.35401814646792</v>
      </c>
      <c r="AJ243" s="55"/>
      <c r="AK243" s="75" t="n">
        <f aca="false">IF($BO243,AG243/$BO243*100,0)</f>
        <v>0.134009157265687</v>
      </c>
      <c r="AL243" s="55"/>
      <c r="AM243" s="79" t="n">
        <v>45837</v>
      </c>
      <c r="AN243" s="55"/>
      <c r="AO243" s="75" t="n">
        <f aca="false">(AM243/$BS243)</f>
        <v>7.42660401814647</v>
      </c>
      <c r="AP243" s="55"/>
      <c r="AQ243" s="75" t="n">
        <f aca="false">IF($BO243,AM243/$BO243*100,0)</f>
        <v>0.735021866888513</v>
      </c>
      <c r="AR243" s="55"/>
      <c r="AS243" s="79" t="n">
        <v>1387513</v>
      </c>
      <c r="AT243" s="55"/>
      <c r="AU243" s="75" t="n">
        <f aca="false">(AS243/$BS243)</f>
        <v>224.807679844459</v>
      </c>
      <c r="AV243" s="55"/>
      <c r="AW243" s="75" t="n">
        <f aca="false">IF($BO243,AS243/$BO243*100,0)</f>
        <v>22.2495450311338</v>
      </c>
      <c r="AX243" s="55"/>
      <c r="AY243" s="79" t="n">
        <v>57179</v>
      </c>
      <c r="AZ243" s="55"/>
      <c r="BA243" s="79" t="n">
        <v>8942</v>
      </c>
      <c r="BB243" s="55"/>
      <c r="BC243" s="79" t="n">
        <f aca="false">(AY243+BA243)</f>
        <v>66121</v>
      </c>
      <c r="BD243" s="55"/>
      <c r="BE243" s="75" t="n">
        <f aca="false">(BC243/$BS243)</f>
        <v>10.7130589760207</v>
      </c>
      <c r="BF243" s="55"/>
      <c r="BG243" s="75" t="n">
        <f aca="false">IF($BO243,BC243/$BO243*100,0)</f>
        <v>1.0602871230782</v>
      </c>
      <c r="BH243" s="55"/>
      <c r="BI243" s="80" t="n">
        <v>821994</v>
      </c>
      <c r="BJ243" s="55"/>
      <c r="BK243" s="75" t="n">
        <f aca="false">(BI243/$BS243)</f>
        <v>133.181140635126</v>
      </c>
      <c r="BL243" s="55"/>
      <c r="BM243" s="75" t="n">
        <f aca="false">IF($BO243,BI243/$BO243*100,0)</f>
        <v>13.1811323701629</v>
      </c>
      <c r="BN243" s="55"/>
      <c r="BO243" s="79" t="n">
        <f aca="false">(U243+AA243+AG243+AM243+AS243+BC243+BI243)</f>
        <v>6236141</v>
      </c>
      <c r="BP243" s="78"/>
      <c r="BQ243" s="55" t="n">
        <v>3</v>
      </c>
      <c r="BR243" s="78"/>
      <c r="BS243" s="59" t="n">
        <v>6172</v>
      </c>
    </row>
    <row r="244" customFormat="false" ht="8.25" hidden="false" customHeight="true" outlineLevel="0" collapsed="false">
      <c r="A244" s="66" t="n">
        <v>4</v>
      </c>
      <c r="B244" s="68"/>
      <c r="C244" s="52" t="s">
        <v>234</v>
      </c>
      <c r="D244" s="78"/>
      <c r="E244" s="79" t="n">
        <v>936606</v>
      </c>
      <c r="F244" s="76"/>
      <c r="G244" s="79" t="n">
        <v>11375</v>
      </c>
      <c r="H244" s="55"/>
      <c r="I244" s="79" t="n">
        <v>249092</v>
      </c>
      <c r="J244" s="79"/>
      <c r="K244" s="79" t="n">
        <v>0</v>
      </c>
      <c r="L244" s="55"/>
      <c r="M244" s="79" t="n">
        <v>167998</v>
      </c>
      <c r="N244" s="55"/>
      <c r="O244" s="79" t="n">
        <v>0</v>
      </c>
      <c r="P244" s="55"/>
      <c r="Q244" s="79" t="n">
        <v>8033</v>
      </c>
      <c r="R244" s="55"/>
      <c r="S244" s="79" t="n">
        <v>4361</v>
      </c>
      <c r="T244" s="55"/>
      <c r="U244" s="79" t="n">
        <f aca="false">SUM(E244:S244)</f>
        <v>1377465</v>
      </c>
      <c r="V244" s="55"/>
      <c r="W244" s="75" t="n">
        <f aca="false">(U244/$BS244)</f>
        <v>329.143369175627</v>
      </c>
      <c r="X244" s="55"/>
      <c r="Y244" s="75" t="n">
        <f aca="false">IF($BO244,U244/$BO244*100,0)</f>
        <v>49.9049879083754</v>
      </c>
      <c r="Z244" s="55"/>
      <c r="AA244" s="79" t="n">
        <v>1066288</v>
      </c>
      <c r="AB244" s="55"/>
      <c r="AC244" s="75" t="n">
        <f aca="false">(AA244/$BS244)</f>
        <v>254.788052568698</v>
      </c>
      <c r="AD244" s="55"/>
      <c r="AE244" s="75" t="n">
        <f aca="false">IF($BO244,AA244/$BO244*100,0)</f>
        <v>38.6311737480413</v>
      </c>
      <c r="AF244" s="55"/>
      <c r="AG244" s="79" t="n">
        <v>29599</v>
      </c>
      <c r="AH244" s="55"/>
      <c r="AI244" s="75" t="n">
        <f aca="false">(AG244/$BS244)</f>
        <v>7.0726403823178</v>
      </c>
      <c r="AJ244" s="55"/>
      <c r="AK244" s="75" t="n">
        <f aca="false">IF($BO244,AG244/$BO244*100,0)</f>
        <v>1.07235954242032</v>
      </c>
      <c r="AL244" s="55"/>
      <c r="AM244" s="79" t="n">
        <v>33319</v>
      </c>
      <c r="AN244" s="55"/>
      <c r="AO244" s="75" t="n">
        <f aca="false">(AM244/$BS244)</f>
        <v>7.96152927120669</v>
      </c>
      <c r="AP244" s="55"/>
      <c r="AQ244" s="75" t="n">
        <f aca="false">IF($BO244,AM244/$BO244*100,0)</f>
        <v>1.20713360565906</v>
      </c>
      <c r="AR244" s="55"/>
      <c r="AS244" s="79" t="n">
        <v>66337</v>
      </c>
      <c r="AT244" s="55"/>
      <c r="AU244" s="75" t="n">
        <f aca="false">(AS244/$BS244)</f>
        <v>15.8511350059737</v>
      </c>
      <c r="AV244" s="55"/>
      <c r="AW244" s="75" t="n">
        <f aca="false">IF($BO244,AS244/$BO244*100,0)</f>
        <v>2.40336210566359</v>
      </c>
      <c r="AX244" s="55"/>
      <c r="AY244" s="79" t="n">
        <v>33127</v>
      </c>
      <c r="AZ244" s="55"/>
      <c r="BA244" s="79" t="n">
        <v>81306</v>
      </c>
      <c r="BB244" s="55"/>
      <c r="BC244" s="79" t="n">
        <f aca="false">(AY244+BA244)</f>
        <v>114433</v>
      </c>
      <c r="BD244" s="55"/>
      <c r="BE244" s="75" t="n">
        <f aca="false">(BC244/$BS244)</f>
        <v>27.3436081242533</v>
      </c>
      <c r="BF244" s="55"/>
      <c r="BG244" s="75" t="n">
        <f aca="false">IF($BO244,BC244/$BO244*100,0)</f>
        <v>4.14586031682774</v>
      </c>
      <c r="BH244" s="55"/>
      <c r="BI244" s="80" t="n">
        <v>72734</v>
      </c>
      <c r="BJ244" s="55"/>
      <c r="BK244" s="75" t="n">
        <f aca="false">(BI244/$BS244)</f>
        <v>17.3796893667861</v>
      </c>
      <c r="BL244" s="55"/>
      <c r="BM244" s="75" t="n">
        <f aca="false">IF($BO244,BI244/$BO244*100,0)</f>
        <v>2.63512277301258</v>
      </c>
      <c r="BN244" s="55"/>
      <c r="BO244" s="79" t="n">
        <f aca="false">(U244+AA244+AG244+AM244+AS244+BC244+BI244)</f>
        <v>2760175</v>
      </c>
      <c r="BP244" s="78"/>
      <c r="BQ244" s="55" t="n">
        <v>4</v>
      </c>
      <c r="BR244" s="78"/>
      <c r="BS244" s="59" t="n">
        <v>4185</v>
      </c>
    </row>
    <row r="245" customFormat="false" ht="8.25" hidden="false" customHeight="true" outlineLevel="0" collapsed="false">
      <c r="A245" s="66" t="n">
        <v>5</v>
      </c>
      <c r="B245" s="68"/>
      <c r="C245" s="66" t="s">
        <v>235</v>
      </c>
      <c r="D245" s="78"/>
      <c r="E245" s="79" t="n">
        <v>798048</v>
      </c>
      <c r="F245" s="76"/>
      <c r="G245" s="79" t="n">
        <v>42665</v>
      </c>
      <c r="H245" s="55"/>
      <c r="I245" s="79" t="n">
        <v>97582</v>
      </c>
      <c r="J245" s="79"/>
      <c r="K245" s="79" t="n">
        <v>6917</v>
      </c>
      <c r="L245" s="55"/>
      <c r="M245" s="79" t="n">
        <v>511</v>
      </c>
      <c r="N245" s="55"/>
      <c r="O245" s="79" t="n">
        <v>0</v>
      </c>
      <c r="P245" s="55"/>
      <c r="Q245" s="79" t="n">
        <v>17874</v>
      </c>
      <c r="R245" s="55"/>
      <c r="S245" s="79" t="n">
        <v>21120</v>
      </c>
      <c r="T245" s="55"/>
      <c r="U245" s="79" t="n">
        <f aca="false">SUM(E245:S245)</f>
        <v>984717</v>
      </c>
      <c r="V245" s="55"/>
      <c r="W245" s="75" t="n">
        <f aca="false">(U245/$BS245)</f>
        <v>175.403811898824</v>
      </c>
      <c r="X245" s="55"/>
      <c r="Y245" s="75" t="n">
        <f aca="false">IF($BO245,U245/$BO245*100,0)</f>
        <v>32.284787101783</v>
      </c>
      <c r="Z245" s="55"/>
      <c r="AA245" s="79" t="n">
        <v>1506496</v>
      </c>
      <c r="AB245" s="55"/>
      <c r="AC245" s="75" t="n">
        <f aca="false">(AA245/$BS245)</f>
        <v>268.346277164232</v>
      </c>
      <c r="AD245" s="55"/>
      <c r="AE245" s="75" t="n">
        <f aca="false">IF($BO245,AA245/$BO245*100,0)</f>
        <v>49.3917568496205</v>
      </c>
      <c r="AF245" s="55"/>
      <c r="AG245" s="79" t="n">
        <v>5878</v>
      </c>
      <c r="AH245" s="55"/>
      <c r="AI245" s="75" t="n">
        <f aca="false">(AG245/$BS245)</f>
        <v>1.04702529390809</v>
      </c>
      <c r="AJ245" s="55"/>
      <c r="AK245" s="75" t="n">
        <f aca="false">IF($BO245,AG245/$BO245*100,0)</f>
        <v>0.19271524568407</v>
      </c>
      <c r="AL245" s="55"/>
      <c r="AM245" s="79" t="n">
        <v>12558</v>
      </c>
      <c r="AN245" s="55"/>
      <c r="AO245" s="75" t="n">
        <f aca="false">(AM245/$BS245)</f>
        <v>2.23690773067332</v>
      </c>
      <c r="AP245" s="55"/>
      <c r="AQ245" s="75" t="n">
        <f aca="false">IF($BO245,AM245/$BO245*100,0)</f>
        <v>0.411724745712922</v>
      </c>
      <c r="AR245" s="55"/>
      <c r="AS245" s="79" t="n">
        <v>450991</v>
      </c>
      <c r="AT245" s="55"/>
      <c r="AU245" s="75" t="n">
        <f aca="false">(AS245/$BS245)</f>
        <v>80.3332739579622</v>
      </c>
      <c r="AV245" s="55"/>
      <c r="AW245" s="75" t="n">
        <f aca="false">IF($BO245,AS245/$BO245*100,0)</f>
        <v>14.7861247645976</v>
      </c>
      <c r="AX245" s="55"/>
      <c r="AY245" s="79" t="n">
        <v>1818</v>
      </c>
      <c r="AZ245" s="55"/>
      <c r="BA245" s="79" t="n">
        <v>43564</v>
      </c>
      <c r="BB245" s="55"/>
      <c r="BC245" s="79" t="n">
        <f aca="false">(AY245+BA245)</f>
        <v>45382</v>
      </c>
      <c r="BD245" s="55"/>
      <c r="BE245" s="75" t="n">
        <f aca="false">(BC245/$BS245)</f>
        <v>8.08371927324546</v>
      </c>
      <c r="BF245" s="55"/>
      <c r="BG245" s="75" t="n">
        <f aca="false">IF($BO245,BC245/$BO245*100,0)</f>
        <v>1.48788759435769</v>
      </c>
      <c r="BH245" s="55"/>
      <c r="BI245" s="80" t="n">
        <v>44074</v>
      </c>
      <c r="BJ245" s="55"/>
      <c r="BK245" s="75" t="n">
        <f aca="false">(BI245/$BS245)</f>
        <v>7.85073031706448</v>
      </c>
      <c r="BL245" s="55"/>
      <c r="BM245" s="75" t="n">
        <f aca="false">IF($BO245,BI245/$BO245*100,0)</f>
        <v>1.44500369824425</v>
      </c>
      <c r="BN245" s="55"/>
      <c r="BO245" s="79" t="n">
        <f aca="false">(U245+AA245+AG245+AM245+AS245+BC245+BI245)</f>
        <v>3050096</v>
      </c>
      <c r="BP245" s="78"/>
      <c r="BQ245" s="55" t="n">
        <v>5</v>
      </c>
      <c r="BR245" s="78"/>
      <c r="BS245" s="59" t="n">
        <v>5614</v>
      </c>
    </row>
    <row r="246" customFormat="false" ht="8.25" hidden="false" customHeight="true" outlineLevel="0" collapsed="false">
      <c r="A246" s="91"/>
      <c r="B246" s="66"/>
      <c r="C246" s="66"/>
      <c r="D246" s="78"/>
      <c r="E246" s="55"/>
      <c r="F246" s="55"/>
      <c r="G246" s="55"/>
      <c r="H246" s="55"/>
      <c r="I246" s="55"/>
      <c r="J246" s="55"/>
      <c r="K246" s="55"/>
      <c r="L246" s="55"/>
      <c r="M246" s="55"/>
      <c r="N246" s="55"/>
      <c r="O246" s="55"/>
      <c r="P246" s="55"/>
      <c r="Q246" s="55"/>
      <c r="R246" s="55"/>
      <c r="S246" s="55"/>
      <c r="T246" s="55"/>
      <c r="U246" s="55"/>
      <c r="V246" s="55"/>
      <c r="W246" s="82"/>
      <c r="X246" s="55"/>
      <c r="Y246" s="82"/>
      <c r="Z246" s="55"/>
      <c r="AA246" s="55"/>
      <c r="AB246" s="55"/>
      <c r="AC246" s="82"/>
      <c r="AD246" s="55"/>
      <c r="AE246" s="82"/>
      <c r="AF246" s="55"/>
      <c r="AG246" s="55"/>
      <c r="AH246" s="55"/>
      <c r="AI246" s="82"/>
      <c r="AJ246" s="55"/>
      <c r="AK246" s="82"/>
      <c r="AL246" s="55"/>
      <c r="AM246" s="55"/>
      <c r="AN246" s="55"/>
      <c r="AO246" s="82"/>
      <c r="AP246" s="55"/>
      <c r="AQ246" s="82"/>
      <c r="AR246" s="55"/>
      <c r="AS246" s="55"/>
      <c r="AT246" s="55"/>
      <c r="AU246" s="82"/>
      <c r="AV246" s="55"/>
      <c r="AW246" s="82"/>
      <c r="AX246" s="55"/>
      <c r="AY246" s="55"/>
      <c r="AZ246" s="55"/>
      <c r="BA246" s="55"/>
      <c r="BB246" s="55"/>
      <c r="BC246" s="55"/>
      <c r="BD246" s="55"/>
      <c r="BE246" s="82"/>
      <c r="BF246" s="55"/>
      <c r="BG246" s="82"/>
      <c r="BH246" s="55"/>
      <c r="BI246" s="55"/>
      <c r="BJ246" s="55"/>
      <c r="BK246" s="82"/>
      <c r="BL246" s="55"/>
      <c r="BM246" s="82"/>
      <c r="BN246" s="55"/>
      <c r="BO246" s="55"/>
      <c r="BP246" s="78"/>
      <c r="BQ246" s="83"/>
      <c r="BR246" s="78"/>
      <c r="BS246" s="54"/>
    </row>
    <row r="247" customFormat="false" ht="8.25" hidden="false" customHeight="true" outlineLevel="0" collapsed="false">
      <c r="A247" s="66" t="n">
        <v>6</v>
      </c>
      <c r="B247" s="68"/>
      <c r="C247" s="66" t="s">
        <v>236</v>
      </c>
      <c r="D247" s="78"/>
      <c r="E247" s="79" t="n">
        <v>7077960</v>
      </c>
      <c r="F247" s="76"/>
      <c r="G247" s="79" t="n">
        <v>190321</v>
      </c>
      <c r="H247" s="55"/>
      <c r="I247" s="79" t="n">
        <v>0</v>
      </c>
      <c r="J247" s="79"/>
      <c r="K247" s="79" t="n">
        <v>0</v>
      </c>
      <c r="L247" s="55"/>
      <c r="M247" s="79" t="n">
        <v>0</v>
      </c>
      <c r="N247" s="55"/>
      <c r="O247" s="79" t="n">
        <v>0</v>
      </c>
      <c r="P247" s="55"/>
      <c r="Q247" s="79" t="n">
        <v>19429</v>
      </c>
      <c r="R247" s="55"/>
      <c r="S247" s="79" t="n">
        <v>7550</v>
      </c>
      <c r="T247" s="55"/>
      <c r="U247" s="79" t="n">
        <f aca="false">SUM(E247:S247)</f>
        <v>7295260</v>
      </c>
      <c r="V247" s="55"/>
      <c r="W247" s="75" t="n">
        <f aca="false">(U247/$BS247)</f>
        <v>171.169873298921</v>
      </c>
      <c r="X247" s="55"/>
      <c r="Y247" s="75" t="n">
        <f aca="false">IF($BO247,U247/$BO247*100,0)</f>
        <v>27.9395569622071</v>
      </c>
      <c r="Z247" s="55"/>
      <c r="AA247" s="79" t="n">
        <v>12567435</v>
      </c>
      <c r="AB247" s="55"/>
      <c r="AC247" s="75" t="n">
        <f aca="false">(AA247/$BS247)</f>
        <v>294.87177381511</v>
      </c>
      <c r="AD247" s="55"/>
      <c r="AE247" s="75" t="n">
        <f aca="false">IF($BO247,AA247/$BO247*100,0)</f>
        <v>48.131055788462</v>
      </c>
      <c r="AF247" s="55"/>
      <c r="AG247" s="80" t="n">
        <v>401980</v>
      </c>
      <c r="AH247" s="55"/>
      <c r="AI247" s="75" t="n">
        <f aca="false">(AG247/$BS247)</f>
        <v>9.43172219615204</v>
      </c>
      <c r="AJ247" s="55"/>
      <c r="AK247" s="75" t="n">
        <f aca="false">IF($BO247,AG247/$BO247*100,0)</f>
        <v>1.53951238306353</v>
      </c>
      <c r="AL247" s="55"/>
      <c r="AM247" s="80" t="n">
        <v>188183</v>
      </c>
      <c r="AN247" s="55"/>
      <c r="AO247" s="75" t="n">
        <f aca="false">(AM247/$BS247)</f>
        <v>4.4153683716565</v>
      </c>
      <c r="AP247" s="55"/>
      <c r="AQ247" s="75" t="n">
        <f aca="false">IF($BO247,AM247/$BO247*100,0)</f>
        <v>0.720707644116731</v>
      </c>
      <c r="AR247" s="55"/>
      <c r="AS247" s="80" t="n">
        <v>4853017</v>
      </c>
      <c r="AT247" s="55"/>
      <c r="AU247" s="75" t="n">
        <f aca="false">(AS247/$BS247)</f>
        <v>113.867128108869</v>
      </c>
      <c r="AV247" s="55"/>
      <c r="AW247" s="75" t="n">
        <f aca="false">IF($BO247,AS247/$BO247*100,0)</f>
        <v>18.5861977379914</v>
      </c>
      <c r="AX247" s="55"/>
      <c r="AY247" s="80" t="n">
        <v>78626</v>
      </c>
      <c r="AZ247" s="55"/>
      <c r="BA247" s="80" t="n">
        <v>527347</v>
      </c>
      <c r="BB247" s="55"/>
      <c r="BC247" s="79" t="n">
        <f aca="false">(AY247+BA247)</f>
        <v>605973</v>
      </c>
      <c r="BD247" s="55"/>
      <c r="BE247" s="75" t="n">
        <f aca="false">(BC247/$BS247)</f>
        <v>14.2180431722196</v>
      </c>
      <c r="BF247" s="55"/>
      <c r="BG247" s="75" t="n">
        <f aca="false">IF($BO247,BC247/$BO247*100,0)</f>
        <v>2.32076953406178</v>
      </c>
      <c r="BH247" s="55"/>
      <c r="BI247" s="80" t="n">
        <v>199017</v>
      </c>
      <c r="BJ247" s="55"/>
      <c r="BK247" s="75" t="n">
        <f aca="false">(BI247/$BS247)</f>
        <v>4.66956827780385</v>
      </c>
      <c r="BL247" s="55"/>
      <c r="BM247" s="75" t="n">
        <f aca="false">IF($BO247,BI247/$BO247*100,0)</f>
        <v>0.762199950097402</v>
      </c>
      <c r="BN247" s="55"/>
      <c r="BO247" s="79" t="n">
        <f aca="false">(U247+AA247+AG247+AM247+AS247+BC247+BI247)</f>
        <v>26110865</v>
      </c>
      <c r="BP247" s="78"/>
      <c r="BQ247" s="55" t="n">
        <v>6</v>
      </c>
      <c r="BR247" s="78"/>
      <c r="BS247" s="59" t="n">
        <v>42620</v>
      </c>
    </row>
    <row r="248" customFormat="false" ht="8.25" hidden="false" customHeight="true" outlineLevel="0" collapsed="false">
      <c r="A248" s="66" t="n">
        <v>7</v>
      </c>
      <c r="B248" s="68"/>
      <c r="C248" s="66" t="s">
        <v>237</v>
      </c>
      <c r="D248" s="78"/>
      <c r="E248" s="79" t="n">
        <v>366212</v>
      </c>
      <c r="F248" s="76"/>
      <c r="G248" s="79" t="n">
        <v>10090</v>
      </c>
      <c r="H248" s="55"/>
      <c r="I248" s="79" t="n">
        <v>83217</v>
      </c>
      <c r="J248" s="79"/>
      <c r="K248" s="79" t="n">
        <v>0</v>
      </c>
      <c r="L248" s="55"/>
      <c r="M248" s="79" t="n">
        <v>5617</v>
      </c>
      <c r="N248" s="55"/>
      <c r="O248" s="79" t="n">
        <v>0</v>
      </c>
      <c r="P248" s="55"/>
      <c r="Q248" s="79" t="n">
        <v>8750</v>
      </c>
      <c r="R248" s="55"/>
      <c r="S248" s="79" t="n">
        <v>11860</v>
      </c>
      <c r="T248" s="55"/>
      <c r="U248" s="79" t="n">
        <f aca="false">SUM(E248:S248)</f>
        <v>485746</v>
      </c>
      <c r="V248" s="55"/>
      <c r="W248" s="75" t="n">
        <f aca="false">(U248/$BS248)</f>
        <v>134.146920740127</v>
      </c>
      <c r="X248" s="55"/>
      <c r="Y248" s="75" t="n">
        <f aca="false">IF($BO248,U248/$BO248*100,0)</f>
        <v>17.7672386612445</v>
      </c>
      <c r="Z248" s="55"/>
      <c r="AA248" s="79" t="n">
        <v>1293787</v>
      </c>
      <c r="AB248" s="55"/>
      <c r="AC248" s="75" t="n">
        <f aca="false">(AA248/$BS248)</f>
        <v>357.301021817178</v>
      </c>
      <c r="AD248" s="55"/>
      <c r="AE248" s="75" t="n">
        <f aca="false">IF($BO248,AA248/$BO248*100,0)</f>
        <v>47.3231326780159</v>
      </c>
      <c r="AF248" s="55"/>
      <c r="AG248" s="80" t="n">
        <v>3810</v>
      </c>
      <c r="AH248" s="55"/>
      <c r="AI248" s="75" t="n">
        <f aca="false">(AG248/$BS248)</f>
        <v>1.05219552609776</v>
      </c>
      <c r="AJ248" s="55"/>
      <c r="AK248" s="75" t="n">
        <f aca="false">IF($BO248,AG248/$BO248*100,0)</f>
        <v>0.139359210985456</v>
      </c>
      <c r="AL248" s="55"/>
      <c r="AM248" s="80" t="n">
        <v>18974</v>
      </c>
      <c r="AN248" s="55"/>
      <c r="AO248" s="75" t="n">
        <f aca="false">(AM248/$BS248)</f>
        <v>5.23998895332781</v>
      </c>
      <c r="AP248" s="55"/>
      <c r="AQ248" s="75" t="n">
        <f aca="false">IF($BO248,AM248/$BO248*100,0)</f>
        <v>0.694016186151718</v>
      </c>
      <c r="AR248" s="55"/>
      <c r="AS248" s="80" t="n">
        <v>811257</v>
      </c>
      <c r="AT248" s="55"/>
      <c r="AU248" s="75" t="n">
        <f aca="false">(AS248/$BS248)</f>
        <v>224.042253521127</v>
      </c>
      <c r="AV248" s="55"/>
      <c r="AW248" s="75" t="n">
        <f aca="false">IF($BO248,AS248/$BO248*100,0)</f>
        <v>29.6735263586426</v>
      </c>
      <c r="AX248" s="55"/>
      <c r="AY248" s="80" t="n">
        <v>8447</v>
      </c>
      <c r="AZ248" s="55"/>
      <c r="BA248" s="80" t="n">
        <v>19417</v>
      </c>
      <c r="BB248" s="55"/>
      <c r="BC248" s="79" t="n">
        <f aca="false">(AY248+BA248)</f>
        <v>27864</v>
      </c>
      <c r="BD248" s="55"/>
      <c r="BE248" s="75" t="n">
        <f aca="false">(BC248/$BS248)</f>
        <v>7.69511184755592</v>
      </c>
      <c r="BF248" s="55"/>
      <c r="BG248" s="75" t="n">
        <f aca="false">IF($BO248,BC248/$BO248*100,0)</f>
        <v>1.01918767845112</v>
      </c>
      <c r="BH248" s="55"/>
      <c r="BI248" s="80" t="n">
        <v>92504</v>
      </c>
      <c r="BJ248" s="55"/>
      <c r="BK248" s="75" t="n">
        <f aca="false">(BI248/$BS248)</f>
        <v>25.5465341066004</v>
      </c>
      <c r="BL248" s="55"/>
      <c r="BM248" s="75" t="n">
        <f aca="false">IF($BO248,BI248/$BO248*100,0)</f>
        <v>3.38353922650883</v>
      </c>
      <c r="BN248" s="55"/>
      <c r="BO248" s="79" t="n">
        <f aca="false">(U248+AA248+AG248+AM248+AS248+BC248+BI248)</f>
        <v>2733942</v>
      </c>
      <c r="BP248" s="78"/>
      <c r="BQ248" s="55" t="n">
        <v>7</v>
      </c>
      <c r="BR248" s="78"/>
      <c r="BS248" s="59" t="n">
        <v>3621</v>
      </c>
    </row>
    <row r="249" customFormat="false" ht="8.25" hidden="false" customHeight="true" outlineLevel="0" collapsed="false">
      <c r="A249" s="66" t="n">
        <v>8</v>
      </c>
      <c r="B249" s="68"/>
      <c r="C249" s="66" t="s">
        <v>238</v>
      </c>
      <c r="D249" s="78"/>
      <c r="E249" s="79" t="n">
        <v>741334</v>
      </c>
      <c r="F249" s="76"/>
      <c r="G249" s="79" t="n">
        <v>28163</v>
      </c>
      <c r="H249" s="55"/>
      <c r="I249" s="79" t="n">
        <v>183871</v>
      </c>
      <c r="J249" s="79"/>
      <c r="K249" s="79" t="n">
        <v>4244</v>
      </c>
      <c r="L249" s="55"/>
      <c r="M249" s="79" t="n">
        <v>19437</v>
      </c>
      <c r="N249" s="55"/>
      <c r="O249" s="79" t="n">
        <v>0</v>
      </c>
      <c r="P249" s="55"/>
      <c r="Q249" s="79" t="n">
        <v>5499</v>
      </c>
      <c r="R249" s="55"/>
      <c r="S249" s="79" t="n">
        <v>2207</v>
      </c>
      <c r="T249" s="55"/>
      <c r="U249" s="79" t="n">
        <f aca="false">SUM(E249:S249)</f>
        <v>984755</v>
      </c>
      <c r="V249" s="55"/>
      <c r="W249" s="75" t="n">
        <f aca="false">(U249/$BS249)</f>
        <v>180.888133725202</v>
      </c>
      <c r="X249" s="55"/>
      <c r="Y249" s="75" t="n">
        <f aca="false">IF($BO249,U249/$BO249*100,0)</f>
        <v>22.0752390267172</v>
      </c>
      <c r="Z249" s="55"/>
      <c r="AA249" s="79" t="n">
        <v>2755213</v>
      </c>
      <c r="AB249" s="55"/>
      <c r="AC249" s="75" t="n">
        <f aca="false">(AA249/$BS249)</f>
        <v>506.100844966936</v>
      </c>
      <c r="AD249" s="55"/>
      <c r="AE249" s="75" t="n">
        <f aca="false">IF($BO249,AA249/$BO249*100,0)</f>
        <v>61.7635711872686</v>
      </c>
      <c r="AF249" s="55"/>
      <c r="AG249" s="80" t="n">
        <v>11292</v>
      </c>
      <c r="AH249" s="55"/>
      <c r="AI249" s="75" t="n">
        <f aca="false">(AG249/$BS249)</f>
        <v>2.07421013960323</v>
      </c>
      <c r="AJ249" s="55"/>
      <c r="AK249" s="75" t="n">
        <f aca="false">IF($BO249,AG249/$BO249*100,0)</f>
        <v>0.253132605663024</v>
      </c>
      <c r="AL249" s="55"/>
      <c r="AM249" s="80" t="n">
        <v>52319</v>
      </c>
      <c r="AN249" s="55"/>
      <c r="AO249" s="75" t="n">
        <f aca="false">(AM249/$BS249)</f>
        <v>9.61039676708303</v>
      </c>
      <c r="AP249" s="55"/>
      <c r="AQ249" s="75" t="n">
        <f aca="false">IF($BO249,AM249/$BO249*100,0)</f>
        <v>1.17283428938042</v>
      </c>
      <c r="AR249" s="55"/>
      <c r="AS249" s="80" t="n">
        <v>495387</v>
      </c>
      <c r="AT249" s="55"/>
      <c r="AU249" s="75" t="n">
        <f aca="false">(AS249/$BS249)</f>
        <v>90.9968772961058</v>
      </c>
      <c r="AV249" s="55"/>
      <c r="AW249" s="75" t="n">
        <f aca="false">IF($BO249,AS249/$BO249*100,0)</f>
        <v>11.1050834326593</v>
      </c>
      <c r="AX249" s="55"/>
      <c r="AY249" s="80" t="n">
        <v>15462</v>
      </c>
      <c r="AZ249" s="55"/>
      <c r="BA249" s="80" t="n">
        <v>0</v>
      </c>
      <c r="BB249" s="55"/>
      <c r="BC249" s="79" t="n">
        <f aca="false">(AY249+BA249)</f>
        <v>15462</v>
      </c>
      <c r="BD249" s="55"/>
      <c r="BE249" s="75" t="n">
        <f aca="false">(BC249/$BS249)</f>
        <v>2.84019103600294</v>
      </c>
      <c r="BF249" s="55"/>
      <c r="BG249" s="75" t="n">
        <f aca="false">IF($BO249,BC249/$BO249*100,0)</f>
        <v>0.34661143719108</v>
      </c>
      <c r="BH249" s="55"/>
      <c r="BI249" s="80" t="n">
        <v>146475</v>
      </c>
      <c r="BJ249" s="55"/>
      <c r="BK249" s="75" t="n">
        <f aca="false">(BI249/$BS249)</f>
        <v>26.905767817781</v>
      </c>
      <c r="BL249" s="55"/>
      <c r="BM249" s="75" t="n">
        <f aca="false">IF($BO249,BI249/$BO249*100,0)</f>
        <v>3.28352802112039</v>
      </c>
      <c r="BN249" s="55"/>
      <c r="BO249" s="79" t="n">
        <f aca="false">(U249+AA249+AG249+AM249+AS249+BC249+BI249)</f>
        <v>4460903</v>
      </c>
      <c r="BP249" s="78"/>
      <c r="BQ249" s="55" t="n">
        <v>8</v>
      </c>
      <c r="BR249" s="78"/>
      <c r="BS249" s="59" t="n">
        <v>5444</v>
      </c>
    </row>
    <row r="250" customFormat="false" ht="8.25" hidden="false" customHeight="true" outlineLevel="0" collapsed="false">
      <c r="A250" s="66" t="n">
        <v>9</v>
      </c>
      <c r="B250" s="68"/>
      <c r="C250" s="66" t="s">
        <v>239</v>
      </c>
      <c r="D250" s="78"/>
      <c r="E250" s="79" t="n">
        <v>353780</v>
      </c>
      <c r="F250" s="76"/>
      <c r="G250" s="79" t="n">
        <v>6161</v>
      </c>
      <c r="H250" s="55"/>
      <c r="I250" s="79" t="n">
        <v>248741</v>
      </c>
      <c r="J250" s="79"/>
      <c r="K250" s="79" t="n">
        <v>0</v>
      </c>
      <c r="L250" s="55"/>
      <c r="M250" s="79" t="n">
        <v>0</v>
      </c>
      <c r="N250" s="55"/>
      <c r="O250" s="79" t="n">
        <v>0</v>
      </c>
      <c r="P250" s="55"/>
      <c r="Q250" s="79" t="n">
        <v>2122</v>
      </c>
      <c r="R250" s="55"/>
      <c r="S250" s="79" t="n">
        <v>325</v>
      </c>
      <c r="T250" s="55"/>
      <c r="U250" s="79" t="n">
        <f aca="false">SUM(E250:S250)</f>
        <v>611129</v>
      </c>
      <c r="V250" s="55"/>
      <c r="W250" s="75" t="n">
        <f aca="false">(U250/$BS250)</f>
        <v>108.279411764706</v>
      </c>
      <c r="X250" s="55"/>
      <c r="Y250" s="75" t="n">
        <f aca="false">IF($BO250,U250/$BO250*100,0)</f>
        <v>19.249418544585</v>
      </c>
      <c r="Z250" s="55"/>
      <c r="AA250" s="79" t="n">
        <v>1645885</v>
      </c>
      <c r="AB250" s="55"/>
      <c r="AC250" s="75" t="n">
        <f aca="false">(AA250/$BS250)</f>
        <v>291.616761162296</v>
      </c>
      <c r="AD250" s="55"/>
      <c r="AE250" s="75" t="n">
        <f aca="false">IF($BO250,AA250/$BO250*100,0)</f>
        <v>51.8422939203576</v>
      </c>
      <c r="AF250" s="55"/>
      <c r="AG250" s="80" t="n">
        <v>6510</v>
      </c>
      <c r="AH250" s="55"/>
      <c r="AI250" s="75" t="n">
        <f aca="false">(AG250/$BS250)</f>
        <v>1.15343727852587</v>
      </c>
      <c r="AJ250" s="55"/>
      <c r="AK250" s="75" t="n">
        <f aca="false">IF($BO250,AG250/$BO250*100,0)</f>
        <v>0.20505280345925</v>
      </c>
      <c r="AL250" s="55"/>
      <c r="AM250" s="80" t="n">
        <v>25907</v>
      </c>
      <c r="AN250" s="55"/>
      <c r="AO250" s="75" t="n">
        <f aca="false">(AM250/$BS250)</f>
        <v>4.59018426647768</v>
      </c>
      <c r="AP250" s="55"/>
      <c r="AQ250" s="75" t="n">
        <f aca="false">IF($BO250,AM250/$BO250*100,0)</f>
        <v>0.81602196301364</v>
      </c>
      <c r="AR250" s="55"/>
      <c r="AS250" s="80" t="n">
        <v>727657</v>
      </c>
      <c r="AT250" s="55"/>
      <c r="AU250" s="75" t="n">
        <f aca="false">(AS250/$BS250)</f>
        <v>128.925761871013</v>
      </c>
      <c r="AV250" s="55"/>
      <c r="AW250" s="75" t="n">
        <f aca="false">IF($BO250,AS250/$BO250*100,0)</f>
        <v>22.9198322283791</v>
      </c>
      <c r="AX250" s="55"/>
      <c r="AY250" s="80" t="n">
        <v>5014</v>
      </c>
      <c r="AZ250" s="55"/>
      <c r="BA250" s="80" t="n">
        <v>126556</v>
      </c>
      <c r="BB250" s="55"/>
      <c r="BC250" s="79" t="n">
        <f aca="false">(AY250+BA250)</f>
        <v>131570</v>
      </c>
      <c r="BD250" s="55"/>
      <c r="BE250" s="75" t="n">
        <f aca="false">(BC250/$BS250)</f>
        <v>23.3114812189936</v>
      </c>
      <c r="BF250" s="55"/>
      <c r="BG250" s="75" t="n">
        <f aca="false">IF($BO250,BC250/$BO250*100,0)</f>
        <v>4.14420850247827</v>
      </c>
      <c r="BH250" s="55"/>
      <c r="BI250" s="80" t="n">
        <v>26134</v>
      </c>
      <c r="BJ250" s="55"/>
      <c r="BK250" s="75" t="n">
        <f aca="false">(BI250/$BS250)</f>
        <v>4.63040396881644</v>
      </c>
      <c r="BL250" s="55"/>
      <c r="BM250" s="75" t="n">
        <f aca="false">IF($BO250,BI250/$BO250*100,0)</f>
        <v>0.823172037727196</v>
      </c>
      <c r="BN250" s="55"/>
      <c r="BO250" s="79" t="n">
        <f aca="false">(U250+AA250+AG250+AM250+AS250+BC250+BI250)</f>
        <v>3174792</v>
      </c>
      <c r="BP250" s="78"/>
      <c r="BQ250" s="55" t="n">
        <v>9</v>
      </c>
      <c r="BR250" s="78"/>
      <c r="BS250" s="59" t="n">
        <v>5644</v>
      </c>
    </row>
    <row r="251" customFormat="false" ht="8.25" hidden="false" customHeight="true" outlineLevel="0" collapsed="false">
      <c r="A251" s="66" t="n">
        <v>10</v>
      </c>
      <c r="B251" s="68"/>
      <c r="C251" s="66" t="s">
        <v>240</v>
      </c>
      <c r="D251" s="78"/>
      <c r="E251" s="79" t="n">
        <v>183230</v>
      </c>
      <c r="F251" s="76"/>
      <c r="G251" s="79" t="n">
        <v>3377</v>
      </c>
      <c r="H251" s="55"/>
      <c r="I251" s="79" t="n">
        <v>98642</v>
      </c>
      <c r="J251" s="79"/>
      <c r="K251" s="79" t="n">
        <v>96</v>
      </c>
      <c r="L251" s="55"/>
      <c r="M251" s="79" t="n">
        <v>23477</v>
      </c>
      <c r="N251" s="55"/>
      <c r="O251" s="79" t="n">
        <v>0</v>
      </c>
      <c r="P251" s="55"/>
      <c r="Q251" s="79" t="n">
        <v>1308</v>
      </c>
      <c r="R251" s="55"/>
      <c r="S251" s="79" t="n">
        <v>2620</v>
      </c>
      <c r="T251" s="55"/>
      <c r="U251" s="79" t="n">
        <f aca="false">SUM(E251:S251)</f>
        <v>312750</v>
      </c>
      <c r="V251" s="55"/>
      <c r="W251" s="75" t="n">
        <f aca="false">(U251/$BS251)</f>
        <v>84.7331346518559</v>
      </c>
      <c r="X251" s="55"/>
      <c r="Y251" s="75" t="n">
        <f aca="false">IF($BO251,U251/$BO251*100,0)</f>
        <v>22.9780593513538</v>
      </c>
      <c r="Z251" s="55"/>
      <c r="AA251" s="79" t="n">
        <v>729020</v>
      </c>
      <c r="AB251" s="55"/>
      <c r="AC251" s="75" t="n">
        <f aca="false">(AA251/$BS251)</f>
        <v>197.512869141154</v>
      </c>
      <c r="AD251" s="55"/>
      <c r="AE251" s="75" t="n">
        <f aca="false">IF($BO251,AA251/$BO251*100,0)</f>
        <v>53.5618379802525</v>
      </c>
      <c r="AF251" s="55"/>
      <c r="AG251" s="80" t="n">
        <v>7203</v>
      </c>
      <c r="AH251" s="55"/>
      <c r="AI251" s="75" t="n">
        <f aca="false">(AG251/$BS251)</f>
        <v>1.95150365754538</v>
      </c>
      <c r="AJ251" s="55"/>
      <c r="AK251" s="75" t="n">
        <f aca="false">IF($BO251,AG251/$BO251*100,0)</f>
        <v>0.529211707458998</v>
      </c>
      <c r="AL251" s="55"/>
      <c r="AM251" s="80" t="n">
        <v>13337</v>
      </c>
      <c r="AN251" s="55"/>
      <c r="AO251" s="75" t="n">
        <f aca="false">(AM251/$BS251)</f>
        <v>3.61338390680033</v>
      </c>
      <c r="AP251" s="55"/>
      <c r="AQ251" s="75" t="n">
        <f aca="false">IF($BO251,AM251/$BO251*100,0)</f>
        <v>0.979882901899299</v>
      </c>
      <c r="AR251" s="55"/>
      <c r="AS251" s="80" t="n">
        <v>281786</v>
      </c>
      <c r="AT251" s="55"/>
      <c r="AU251" s="75" t="n">
        <f aca="false">(AS251/$BS251)</f>
        <v>76.3440801950691</v>
      </c>
      <c r="AV251" s="55"/>
      <c r="AW251" s="75" t="n">
        <f aca="false">IF($BO251,AS251/$BO251*100,0)</f>
        <v>20.7031029012968</v>
      </c>
      <c r="AX251" s="55"/>
      <c r="AY251" s="80" t="n">
        <v>2249</v>
      </c>
      <c r="AZ251" s="55"/>
      <c r="BA251" s="80" t="n">
        <v>14000</v>
      </c>
      <c r="BB251" s="55"/>
      <c r="BC251" s="79" t="n">
        <f aca="false">(AY251+BA251)</f>
        <v>16249</v>
      </c>
      <c r="BD251" s="55"/>
      <c r="BE251" s="75" t="n">
        <f aca="false">(BC251/$BS251)</f>
        <v>4.40232999187212</v>
      </c>
      <c r="BF251" s="55"/>
      <c r="BG251" s="75" t="n">
        <f aca="false">IF($BO251,BC251/$BO251*100,0)</f>
        <v>1.1938304920868</v>
      </c>
      <c r="BH251" s="55"/>
      <c r="BI251" s="80" t="n">
        <v>736</v>
      </c>
      <c r="BJ251" s="55"/>
      <c r="BK251" s="75" t="n">
        <f aca="false">(BI251/$BS251)</f>
        <v>0.199403955567597</v>
      </c>
      <c r="BL251" s="55"/>
      <c r="BM251" s="75" t="n">
        <f aca="false">IF($BO251,BI251/$BO251*100,0)</f>
        <v>0.0540746656517871</v>
      </c>
      <c r="BN251" s="55"/>
      <c r="BO251" s="79" t="n">
        <f aca="false">(U251+AA251+AG251+AM251+AS251+BC251+BI251)</f>
        <v>1361081</v>
      </c>
      <c r="BP251" s="78"/>
      <c r="BQ251" s="55" t="n">
        <v>10</v>
      </c>
      <c r="BR251" s="78"/>
      <c r="BS251" s="59" t="n">
        <v>3691</v>
      </c>
    </row>
    <row r="252" customFormat="false" ht="8.25" hidden="false" customHeight="true" outlineLevel="0" collapsed="false">
      <c r="A252" s="91"/>
      <c r="B252" s="66"/>
      <c r="C252" s="66"/>
      <c r="D252" s="78"/>
      <c r="E252" s="55"/>
      <c r="F252" s="55"/>
      <c r="G252" s="55"/>
      <c r="H252" s="55"/>
      <c r="I252" s="55"/>
      <c r="J252" s="55"/>
      <c r="K252" s="55"/>
      <c r="L252" s="55"/>
      <c r="M252" s="55"/>
      <c r="N252" s="55"/>
      <c r="O252" s="55"/>
      <c r="P252" s="55"/>
      <c r="Q252" s="55"/>
      <c r="R252" s="55"/>
      <c r="S252" s="55"/>
      <c r="T252" s="55"/>
      <c r="U252" s="55"/>
      <c r="V252" s="55"/>
      <c r="W252" s="82"/>
      <c r="X252" s="55"/>
      <c r="Y252" s="82"/>
      <c r="Z252" s="55"/>
      <c r="AA252" s="55"/>
      <c r="AB252" s="55"/>
      <c r="AC252" s="82"/>
      <c r="AD252" s="55"/>
      <c r="AE252" s="82"/>
      <c r="AF252" s="55"/>
      <c r="AG252" s="55"/>
      <c r="AH252" s="55"/>
      <c r="AI252" s="82"/>
      <c r="AJ252" s="55"/>
      <c r="AK252" s="82"/>
      <c r="AL252" s="55"/>
      <c r="AM252" s="55"/>
      <c r="AN252" s="55"/>
      <c r="AO252" s="82"/>
      <c r="AP252" s="55"/>
      <c r="AQ252" s="82"/>
      <c r="AR252" s="55"/>
      <c r="AS252" s="55"/>
      <c r="AT252" s="55"/>
      <c r="AU252" s="82"/>
      <c r="AV252" s="55"/>
      <c r="AW252" s="82"/>
      <c r="AX252" s="55"/>
      <c r="AY252" s="55"/>
      <c r="AZ252" s="55"/>
      <c r="BA252" s="55"/>
      <c r="BB252" s="55"/>
      <c r="BC252" s="55"/>
      <c r="BD252" s="55"/>
      <c r="BE252" s="82"/>
      <c r="BF252" s="55"/>
      <c r="BG252" s="82"/>
      <c r="BH252" s="55"/>
      <c r="BI252" s="55"/>
      <c r="BJ252" s="55"/>
      <c r="BK252" s="82"/>
      <c r="BL252" s="55"/>
      <c r="BM252" s="82"/>
      <c r="BN252" s="55"/>
      <c r="BO252" s="55"/>
      <c r="BP252" s="78"/>
      <c r="BQ252" s="83"/>
      <c r="BR252" s="78"/>
      <c r="BS252" s="54"/>
    </row>
    <row r="253" customFormat="false" ht="8.25" hidden="false" customHeight="true" outlineLevel="0" collapsed="false">
      <c r="A253" s="66" t="n">
        <v>11</v>
      </c>
      <c r="B253" s="68"/>
      <c r="C253" s="66" t="s">
        <v>241</v>
      </c>
      <c r="D253" s="78"/>
      <c r="E253" s="79" t="n">
        <v>3292836</v>
      </c>
      <c r="F253" s="76"/>
      <c r="G253" s="79" t="n">
        <v>85495</v>
      </c>
      <c r="H253" s="55"/>
      <c r="I253" s="79" t="n">
        <v>721858</v>
      </c>
      <c r="J253" s="79"/>
      <c r="K253" s="79" t="n">
        <v>5926</v>
      </c>
      <c r="L253" s="55"/>
      <c r="M253" s="79" t="n">
        <v>291378</v>
      </c>
      <c r="N253" s="55"/>
      <c r="O253" s="79" t="n">
        <v>0</v>
      </c>
      <c r="P253" s="55"/>
      <c r="Q253" s="79" t="n">
        <v>24900</v>
      </c>
      <c r="R253" s="55"/>
      <c r="S253" s="79" t="n">
        <v>13676</v>
      </c>
      <c r="T253" s="55"/>
      <c r="U253" s="79" t="n">
        <f aca="false">SUM(E253:S253)</f>
        <v>4436069</v>
      </c>
      <c r="V253" s="55"/>
      <c r="W253" s="75" t="n">
        <f aca="false">(U253/$BS253)</f>
        <v>210.829760942921</v>
      </c>
      <c r="X253" s="55"/>
      <c r="Y253" s="75" t="n">
        <f aca="false">IF($BO253,U253/$BO253*100,0)</f>
        <v>16.0491563976818</v>
      </c>
      <c r="Z253" s="55"/>
      <c r="AA253" s="79" t="n">
        <v>15546835</v>
      </c>
      <c r="AB253" s="55"/>
      <c r="AC253" s="75" t="n">
        <f aca="false">(AA253/$BS253)</f>
        <v>738.882895299653</v>
      </c>
      <c r="AD253" s="55"/>
      <c r="AE253" s="75" t="n">
        <f aca="false">IF($BO253,AA253/$BO253*100,0)</f>
        <v>56.2465521622754</v>
      </c>
      <c r="AF253" s="55"/>
      <c r="AG253" s="80" t="n">
        <v>338511</v>
      </c>
      <c r="AH253" s="55"/>
      <c r="AI253" s="75" t="n">
        <f aca="false">(AG253/$BS253)</f>
        <v>16.088161209068</v>
      </c>
      <c r="AJ253" s="55"/>
      <c r="AK253" s="75" t="n">
        <f aca="false">IF($BO253,AG253/$BO253*100,0)</f>
        <v>1.22469149630803</v>
      </c>
      <c r="AL253" s="55"/>
      <c r="AM253" s="80" t="n">
        <v>76994</v>
      </c>
      <c r="AN253" s="55"/>
      <c r="AO253" s="75" t="n">
        <f aca="false">(AM253/$BS253)</f>
        <v>3.65923672829238</v>
      </c>
      <c r="AP253" s="55"/>
      <c r="AQ253" s="75" t="n">
        <f aca="false">IF($BO253,AM253/$BO253*100,0)</f>
        <v>0.278554897970052</v>
      </c>
      <c r="AR253" s="55"/>
      <c r="AS253" s="80" t="n">
        <v>6122262</v>
      </c>
      <c r="AT253" s="55"/>
      <c r="AU253" s="75" t="n">
        <f aca="false">(AS253/$BS253)</f>
        <v>290.968204933226</v>
      </c>
      <c r="AV253" s="55"/>
      <c r="AW253" s="75" t="n">
        <f aca="false">IF($BO253,AS253/$BO253*100,0)</f>
        <v>22.1495969394489</v>
      </c>
      <c r="AX253" s="55"/>
      <c r="AY253" s="80" t="n">
        <v>325909</v>
      </c>
      <c r="AZ253" s="55"/>
      <c r="BA253" s="80" t="n">
        <v>273501</v>
      </c>
      <c r="BB253" s="55"/>
      <c r="BC253" s="79" t="n">
        <f aca="false">(AY253+BA253)</f>
        <v>599410</v>
      </c>
      <c r="BD253" s="55"/>
      <c r="BE253" s="75" t="n">
        <f aca="false">(BC253/$BS253)</f>
        <v>28.4877144622404</v>
      </c>
      <c r="BF253" s="55"/>
      <c r="BG253" s="75" t="n">
        <f aca="false">IF($BO253,BC253/$BO253*100,0)</f>
        <v>2.16859224604812</v>
      </c>
      <c r="BH253" s="55"/>
      <c r="BI253" s="80" t="n">
        <v>520431</v>
      </c>
      <c r="BJ253" s="55"/>
      <c r="BK253" s="75" t="n">
        <f aca="false">(BI253/$BS253)</f>
        <v>24.7341381113065</v>
      </c>
      <c r="BL253" s="55"/>
      <c r="BM253" s="75" t="n">
        <f aca="false">IF($BO253,BI253/$BO253*100,0)</f>
        <v>1.88285586026771</v>
      </c>
      <c r="BN253" s="55"/>
      <c r="BO253" s="79" t="n">
        <f aca="false">(U253+AA253+AG253+AM253+AS253+BC253+BI253)</f>
        <v>27640512</v>
      </c>
      <c r="BP253" s="78"/>
      <c r="BQ253" s="55" t="n">
        <v>11</v>
      </c>
      <c r="BR253" s="78"/>
      <c r="BS253" s="59" t="n">
        <v>21041</v>
      </c>
    </row>
    <row r="254" customFormat="false" ht="8.25" hidden="false" customHeight="true" outlineLevel="0" collapsed="false">
      <c r="A254" s="66" t="n">
        <v>12</v>
      </c>
      <c r="B254" s="68"/>
      <c r="C254" s="52" t="s">
        <v>242</v>
      </c>
      <c r="D254" s="78"/>
      <c r="E254" s="79" t="n">
        <v>298616</v>
      </c>
      <c r="F254" s="76"/>
      <c r="G254" s="79" t="n">
        <v>31088</v>
      </c>
      <c r="H254" s="55"/>
      <c r="I254" s="79" t="n">
        <v>241573</v>
      </c>
      <c r="J254" s="79"/>
      <c r="K254" s="79" t="n">
        <v>0</v>
      </c>
      <c r="L254" s="55"/>
      <c r="M254" s="79" t="n">
        <v>696</v>
      </c>
      <c r="N254" s="55"/>
      <c r="O254" s="79" t="n">
        <v>0</v>
      </c>
      <c r="P254" s="55"/>
      <c r="Q254" s="79" t="n">
        <v>6719</v>
      </c>
      <c r="R254" s="55"/>
      <c r="S254" s="79" t="n">
        <v>5076</v>
      </c>
      <c r="T254" s="55"/>
      <c r="U254" s="79" t="n">
        <f aca="false">SUM(E254:S254)</f>
        <v>583768</v>
      </c>
      <c r="V254" s="55"/>
      <c r="W254" s="75" t="n">
        <f aca="false">(U254/$BS254)</f>
        <v>150.300720906282</v>
      </c>
      <c r="X254" s="55"/>
      <c r="Y254" s="75" t="n">
        <f aca="false">IF($BO254,U254/$BO254*100,0)</f>
        <v>33.0785911759523</v>
      </c>
      <c r="Z254" s="55"/>
      <c r="AA254" s="79" t="n">
        <v>901126</v>
      </c>
      <c r="AB254" s="55"/>
      <c r="AC254" s="75" t="n">
        <f aca="false">(AA254/$BS254)</f>
        <v>232.009783728115</v>
      </c>
      <c r="AD254" s="55"/>
      <c r="AE254" s="75" t="n">
        <f aca="false">IF($BO254,AA254/$BO254*100,0)</f>
        <v>51.0613438078503</v>
      </c>
      <c r="AF254" s="55"/>
      <c r="AG254" s="79" t="n">
        <v>21355</v>
      </c>
      <c r="AH254" s="55"/>
      <c r="AI254" s="75" t="n">
        <f aca="false">(AG254/$BS254)</f>
        <v>5.49819773429454</v>
      </c>
      <c r="AJ254" s="55"/>
      <c r="AK254" s="75" t="n">
        <f aca="false">IF($BO254,AG254/$BO254*100,0)</f>
        <v>1.21005830152126</v>
      </c>
      <c r="AL254" s="55"/>
      <c r="AM254" s="79" t="n">
        <v>9032</v>
      </c>
      <c r="AN254" s="55"/>
      <c r="AO254" s="75" t="n">
        <f aca="false">(AM254/$BS254)</f>
        <v>2.3254376930999</v>
      </c>
      <c r="AP254" s="55"/>
      <c r="AQ254" s="75" t="n">
        <f aca="false">IF($BO254,AM254/$BO254*100,0)</f>
        <v>0.511788648060875</v>
      </c>
      <c r="AR254" s="55"/>
      <c r="AS254" s="79" t="n">
        <v>70969</v>
      </c>
      <c r="AT254" s="55"/>
      <c r="AU254" s="75" t="n">
        <f aca="false">(AS254/$BS254)</f>
        <v>18.2721421215242</v>
      </c>
      <c r="AV254" s="55"/>
      <c r="AW254" s="75" t="n">
        <f aca="false">IF($BO254,AS254/$BO254*100,0)</f>
        <v>4.02138270197434</v>
      </c>
      <c r="AX254" s="55"/>
      <c r="AY254" s="79" t="n">
        <v>6041</v>
      </c>
      <c r="AZ254" s="55"/>
      <c r="BA254" s="79" t="n">
        <v>12098</v>
      </c>
      <c r="BB254" s="55"/>
      <c r="BC254" s="79" t="n">
        <f aca="false">(AY254+BA254)</f>
        <v>18139</v>
      </c>
      <c r="BD254" s="55"/>
      <c r="BE254" s="75" t="n">
        <f aca="false">(BC254/$BS254)</f>
        <v>4.67018537590113</v>
      </c>
      <c r="BF254" s="55"/>
      <c r="BG254" s="75" t="n">
        <f aca="false">IF($BO254,BC254/$BO254*100,0)</f>
        <v>1.02782709113997</v>
      </c>
      <c r="BH254" s="55"/>
      <c r="BI254" s="79" t="n">
        <v>160402</v>
      </c>
      <c r="BJ254" s="55"/>
      <c r="BK254" s="75" t="n">
        <f aca="false">(BI254/$BS254)</f>
        <v>41.2981462409887</v>
      </c>
      <c r="BL254" s="55"/>
      <c r="BM254" s="75" t="n">
        <f aca="false">IF($BO254,BI254/$BO254*100,0)</f>
        <v>9.08900827350094</v>
      </c>
      <c r="BN254" s="55"/>
      <c r="BO254" s="79" t="n">
        <f aca="false">(U254+AA254+AG254+AM254+AS254+BC254+BI254)</f>
        <v>1764791</v>
      </c>
      <c r="BP254" s="78"/>
      <c r="BQ254" s="55" t="n">
        <v>12</v>
      </c>
      <c r="BR254" s="78"/>
      <c r="BS254" s="59" t="n">
        <v>3884</v>
      </c>
    </row>
    <row r="255" customFormat="false" ht="8.25" hidden="false" customHeight="true" outlineLevel="0" collapsed="false">
      <c r="A255" s="66" t="n">
        <v>13</v>
      </c>
      <c r="B255" s="68"/>
      <c r="C255" s="66" t="s">
        <v>243</v>
      </c>
      <c r="D255" s="78"/>
      <c r="E255" s="79" t="n">
        <v>3317626</v>
      </c>
      <c r="F255" s="76"/>
      <c r="G255" s="79" t="n">
        <v>41166</v>
      </c>
      <c r="H255" s="55"/>
      <c r="I255" s="79" t="n">
        <v>418756</v>
      </c>
      <c r="J255" s="79"/>
      <c r="K255" s="79" t="n">
        <v>0</v>
      </c>
      <c r="L255" s="55"/>
      <c r="M255" s="79" t="n">
        <v>0</v>
      </c>
      <c r="N255" s="55"/>
      <c r="O255" s="79" t="n">
        <v>0</v>
      </c>
      <c r="P255" s="55"/>
      <c r="Q255" s="79" t="n">
        <v>45096</v>
      </c>
      <c r="R255" s="55"/>
      <c r="S255" s="79" t="n">
        <v>22719</v>
      </c>
      <c r="T255" s="55"/>
      <c r="U255" s="79" t="n">
        <f aca="false">SUM(E255:S255)</f>
        <v>3845363</v>
      </c>
      <c r="V255" s="55"/>
      <c r="W255" s="75" t="n">
        <f aca="false">(U255/$BS255)</f>
        <v>1085.64737436477</v>
      </c>
      <c r="X255" s="55"/>
      <c r="Y255" s="75" t="n">
        <f aca="false">IF($BO255,U255/$BO255*100,0)</f>
        <v>69.8941253944011</v>
      </c>
      <c r="Z255" s="55"/>
      <c r="AA255" s="79" t="n">
        <v>1251304</v>
      </c>
      <c r="AB255" s="55"/>
      <c r="AC255" s="75" t="n">
        <f aca="false">(AA255/$BS255)</f>
        <v>353.276115189159</v>
      </c>
      <c r="AD255" s="55"/>
      <c r="AE255" s="75" t="n">
        <f aca="false">IF($BO255,AA255/$BO255*100,0)</f>
        <v>22.7439642713875</v>
      </c>
      <c r="AF255" s="55"/>
      <c r="AG255" s="79" t="n">
        <v>94161</v>
      </c>
      <c r="AH255" s="55"/>
      <c r="AI255" s="75" t="n">
        <f aca="false">(AG255/$BS255)</f>
        <v>26.5841332580463</v>
      </c>
      <c r="AJ255" s="55"/>
      <c r="AK255" s="75" t="n">
        <f aca="false">IF($BO255,AG255/$BO255*100,0)</f>
        <v>1.71149010932445</v>
      </c>
      <c r="AL255" s="55"/>
      <c r="AM255" s="79" t="n">
        <v>23138</v>
      </c>
      <c r="AN255" s="55"/>
      <c r="AO255" s="75" t="n">
        <f aca="false">(AM255/$BS255)</f>
        <v>6.53246753246753</v>
      </c>
      <c r="AP255" s="55"/>
      <c r="AQ255" s="75" t="n">
        <f aca="false">IF($BO255,AM255/$BO255*100,0)</f>
        <v>0.420561146860687</v>
      </c>
      <c r="AR255" s="55"/>
      <c r="AS255" s="79" t="n">
        <v>212806</v>
      </c>
      <c r="AT255" s="55"/>
      <c r="AU255" s="75" t="n">
        <f aca="false">(AS255/$BS255)</f>
        <v>60.0807453416149</v>
      </c>
      <c r="AV255" s="55"/>
      <c r="AW255" s="75" t="n">
        <f aca="false">IF($BO255,AS255/$BO255*100,0)</f>
        <v>3.86800654416265</v>
      </c>
      <c r="AX255" s="55"/>
      <c r="AY255" s="79" t="n">
        <v>22280</v>
      </c>
      <c r="AZ255" s="55"/>
      <c r="BA255" s="79" t="n">
        <v>17348</v>
      </c>
      <c r="BB255" s="55"/>
      <c r="BC255" s="79" t="n">
        <f aca="false">(AY255+BA255)</f>
        <v>39628</v>
      </c>
      <c r="BD255" s="55"/>
      <c r="BE255" s="75" t="n">
        <f aca="false">(BC255/$BS255)</f>
        <v>11.1880293619424</v>
      </c>
      <c r="BF255" s="55"/>
      <c r="BG255" s="75" t="n">
        <f aca="false">IF($BO255,BC255/$BO255*100,0)</f>
        <v>0.720286849675655</v>
      </c>
      <c r="BH255" s="55"/>
      <c r="BI255" s="79" t="n">
        <v>35297</v>
      </c>
      <c r="BJ255" s="55"/>
      <c r="BK255" s="75" t="n">
        <f aca="false">(BI255/$BS255)</f>
        <v>9.9652738565782</v>
      </c>
      <c r="BL255" s="55"/>
      <c r="BM255" s="75" t="n">
        <f aca="false">IF($BO255,BI255/$BO255*100,0)</f>
        <v>0.641565684187988</v>
      </c>
      <c r="BN255" s="55"/>
      <c r="BO255" s="79" t="n">
        <f aca="false">(U255+AA255+AG255+AM255+AS255+BC255+BI255)</f>
        <v>5501697</v>
      </c>
      <c r="BP255" s="78"/>
      <c r="BQ255" s="55" t="n">
        <v>13</v>
      </c>
      <c r="BR255" s="78"/>
      <c r="BS255" s="59" t="n">
        <v>3542</v>
      </c>
    </row>
    <row r="256" customFormat="false" ht="8.25" hidden="false" customHeight="true" outlineLevel="0" collapsed="false">
      <c r="A256" s="66" t="n">
        <v>14</v>
      </c>
      <c r="B256" s="68"/>
      <c r="C256" s="66" t="s">
        <v>161</v>
      </c>
      <c r="D256" s="78"/>
      <c r="E256" s="79" t="n">
        <v>1681463</v>
      </c>
      <c r="F256" s="76"/>
      <c r="G256" s="79" t="n">
        <v>38482</v>
      </c>
      <c r="H256" s="55"/>
      <c r="I256" s="79" t="n">
        <v>1379515</v>
      </c>
      <c r="J256" s="79"/>
      <c r="K256" s="79" t="n">
        <v>0</v>
      </c>
      <c r="L256" s="55"/>
      <c r="M256" s="79" t="n">
        <v>189244</v>
      </c>
      <c r="N256" s="55"/>
      <c r="O256" s="79" t="n">
        <v>0</v>
      </c>
      <c r="P256" s="55"/>
      <c r="Q256" s="79" t="n">
        <v>55153</v>
      </c>
      <c r="R256" s="55"/>
      <c r="S256" s="79" t="n">
        <v>38152</v>
      </c>
      <c r="T256" s="55"/>
      <c r="U256" s="79" t="n">
        <f aca="false">SUM(E256:S256)</f>
        <v>3382009</v>
      </c>
      <c r="V256" s="55"/>
      <c r="W256" s="75" t="n">
        <f aca="false">(U256/$BS256)</f>
        <v>206.484461810855</v>
      </c>
      <c r="X256" s="55"/>
      <c r="Y256" s="75" t="n">
        <f aca="false">IF($BO256,U256/$BO256*100,0)</f>
        <v>27.6641680367155</v>
      </c>
      <c r="Z256" s="55"/>
      <c r="AA256" s="79" t="n">
        <v>7781206</v>
      </c>
      <c r="AB256" s="55"/>
      <c r="AC256" s="75" t="n">
        <f aca="false">(AA256/$BS256)</f>
        <v>475.072104524086</v>
      </c>
      <c r="AD256" s="55"/>
      <c r="AE256" s="75" t="n">
        <f aca="false">IF($BO256,AA256/$BO256*100,0)</f>
        <v>63.6487337296557</v>
      </c>
      <c r="AF256" s="55"/>
      <c r="AG256" s="79" t="n">
        <v>283950</v>
      </c>
      <c r="AH256" s="55"/>
      <c r="AI256" s="75" t="n">
        <f aca="false">(AG256/$BS256)</f>
        <v>17.3362232126503</v>
      </c>
      <c r="AJ256" s="55"/>
      <c r="AK256" s="75" t="n">
        <f aca="false">IF($BO256,AG256/$BO256*100,0)</f>
        <v>2.32265511831145</v>
      </c>
      <c r="AL256" s="55"/>
      <c r="AM256" s="79" t="n">
        <v>134158</v>
      </c>
      <c r="AN256" s="55"/>
      <c r="AO256" s="75" t="n">
        <f aca="false">(AM256/$BS256)</f>
        <v>8.19085414249954</v>
      </c>
      <c r="AP256" s="55"/>
      <c r="AQ256" s="75" t="n">
        <f aca="false">IF($BO256,AM256/$BO256*100,0)</f>
        <v>1.09738603755037</v>
      </c>
      <c r="AR256" s="55"/>
      <c r="AS256" s="79" t="n">
        <v>295860</v>
      </c>
      <c r="AT256" s="55"/>
      <c r="AU256" s="75" t="n">
        <f aca="false">(AS256/$BS256)</f>
        <v>18.0633738323463</v>
      </c>
      <c r="AV256" s="55"/>
      <c r="AW256" s="75" t="n">
        <f aca="false">IF($BO256,AS256/$BO256*100,0)</f>
        <v>2.42007657440967</v>
      </c>
      <c r="AX256" s="55"/>
      <c r="AY256" s="79" t="n">
        <v>43542</v>
      </c>
      <c r="AZ256" s="55"/>
      <c r="BA256" s="79" t="n">
        <v>170345</v>
      </c>
      <c r="BB256" s="55"/>
      <c r="BC256" s="79" t="n">
        <f aca="false">(AY256+BA256)</f>
        <v>213887</v>
      </c>
      <c r="BD256" s="55"/>
      <c r="BE256" s="75" t="n">
        <f aca="false">(BC256/$BS256)</f>
        <v>13.0586116368521</v>
      </c>
      <c r="BF256" s="55"/>
      <c r="BG256" s="75" t="n">
        <f aca="false">IF($BO256,BC256/$BO256*100,0)</f>
        <v>1.74955356679092</v>
      </c>
      <c r="BH256" s="55"/>
      <c r="BI256" s="79" t="n">
        <v>134163</v>
      </c>
      <c r="BJ256" s="55"/>
      <c r="BK256" s="75" t="n">
        <f aca="false">(BI256/$BS256)</f>
        <v>8.19115941144148</v>
      </c>
      <c r="BL256" s="55"/>
      <c r="BM256" s="75" t="n">
        <f aca="false">IF($BO256,BI256/$BO256*100,0)</f>
        <v>1.09742693656636</v>
      </c>
      <c r="BN256" s="55"/>
      <c r="BO256" s="79" t="n">
        <f aca="false">(U256+AA256+AG256+AM256+AS256+BC256+BI256)</f>
        <v>12225233</v>
      </c>
      <c r="BP256" s="78"/>
      <c r="BQ256" s="55" t="n">
        <v>14</v>
      </c>
      <c r="BR256" s="78"/>
      <c r="BS256" s="59" t="n">
        <v>16379</v>
      </c>
    </row>
    <row r="257" customFormat="false" ht="8.25" hidden="false" customHeight="true" outlineLevel="0" collapsed="false">
      <c r="A257" s="66" t="n">
        <v>15</v>
      </c>
      <c r="B257" s="68"/>
      <c r="C257" s="66" t="s">
        <v>244</v>
      </c>
      <c r="D257" s="78"/>
      <c r="E257" s="79" t="n">
        <v>814956</v>
      </c>
      <c r="F257" s="76"/>
      <c r="G257" s="79" t="n">
        <v>18600</v>
      </c>
      <c r="H257" s="55"/>
      <c r="I257" s="79" t="n">
        <v>0</v>
      </c>
      <c r="J257" s="79"/>
      <c r="K257" s="79" t="n">
        <v>0</v>
      </c>
      <c r="L257" s="55"/>
      <c r="M257" s="79" t="n">
        <v>0</v>
      </c>
      <c r="N257" s="55"/>
      <c r="O257" s="79" t="n">
        <v>0</v>
      </c>
      <c r="P257" s="55"/>
      <c r="Q257" s="79" t="n">
        <v>8923</v>
      </c>
      <c r="R257" s="55"/>
      <c r="S257" s="79" t="n">
        <v>833</v>
      </c>
      <c r="T257" s="55"/>
      <c r="U257" s="79" t="n">
        <f aca="false">SUM(E257:S257)</f>
        <v>843312</v>
      </c>
      <c r="V257" s="55"/>
      <c r="W257" s="75" t="n">
        <f aca="false">(U257/$BS257)</f>
        <v>169.988308808708</v>
      </c>
      <c r="X257" s="55"/>
      <c r="Y257" s="75" t="n">
        <f aca="false">IF($BO257,U257/$BO257*100,0)</f>
        <v>23.7891285821763</v>
      </c>
      <c r="Z257" s="55"/>
      <c r="AA257" s="79" t="n">
        <v>2254710</v>
      </c>
      <c r="AB257" s="55"/>
      <c r="AC257" s="75" t="n">
        <f aca="false">(AA257/$BS257)</f>
        <v>454.486998588994</v>
      </c>
      <c r="AD257" s="55"/>
      <c r="AE257" s="75" t="n">
        <f aca="false">IF($BO257,AA257/$BO257*100,0)</f>
        <v>63.6034896995639</v>
      </c>
      <c r="AF257" s="55"/>
      <c r="AG257" s="79" t="n">
        <v>307373</v>
      </c>
      <c r="AH257" s="55"/>
      <c r="AI257" s="75" t="n">
        <f aca="false">(AG257/$BS257)</f>
        <v>61.9578713968958</v>
      </c>
      <c r="AJ257" s="55"/>
      <c r="AK257" s="75" t="n">
        <f aca="false">IF($BO257,AG257/$BO257*100,0)</f>
        <v>8.67073612101958</v>
      </c>
      <c r="AL257" s="55"/>
      <c r="AM257" s="79" t="n">
        <v>32012</v>
      </c>
      <c r="AN257" s="55"/>
      <c r="AO257" s="75" t="n">
        <f aca="false">(AM257/$BS257)</f>
        <v>6.45273130417255</v>
      </c>
      <c r="AP257" s="55"/>
      <c r="AQ257" s="75" t="n">
        <f aca="false">IF($BO257,AM257/$BO257*100,0)</f>
        <v>0.90303183658317</v>
      </c>
      <c r="AR257" s="55"/>
      <c r="AS257" s="79" t="n">
        <v>0</v>
      </c>
      <c r="AT257" s="55"/>
      <c r="AU257" s="75" t="n">
        <f aca="false">(AS257/$BS257)</f>
        <v>0</v>
      </c>
      <c r="AV257" s="55"/>
      <c r="AW257" s="75" t="n">
        <f aca="false">IF($BO257,AS257/$BO257*100,0)</f>
        <v>0</v>
      </c>
      <c r="AX257" s="55"/>
      <c r="AY257" s="79" t="n">
        <v>1100</v>
      </c>
      <c r="AZ257" s="55"/>
      <c r="BA257" s="79" t="n">
        <v>25223</v>
      </c>
      <c r="BB257" s="55"/>
      <c r="BC257" s="79" t="n">
        <f aca="false">(AY257+BA257)</f>
        <v>26323</v>
      </c>
      <c r="BD257" s="55"/>
      <c r="BE257" s="75" t="n">
        <f aca="false">(BC257/$BS257)</f>
        <v>5.3059866962306</v>
      </c>
      <c r="BF257" s="55"/>
      <c r="BG257" s="75" t="n">
        <f aca="false">IF($BO257,BC257/$BO257*100,0)</f>
        <v>0.742549888616106</v>
      </c>
      <c r="BH257" s="55"/>
      <c r="BI257" s="79" t="n">
        <v>81217</v>
      </c>
      <c r="BJ257" s="55"/>
      <c r="BK257" s="75" t="n">
        <f aca="false">(BI257/$BS257)</f>
        <v>16.3710945373917</v>
      </c>
      <c r="BL257" s="55"/>
      <c r="BM257" s="75" t="n">
        <f aca="false">IF($BO257,BI257/$BO257*100,0)</f>
        <v>2.29106387204096</v>
      </c>
      <c r="BN257" s="55"/>
      <c r="BO257" s="79" t="n">
        <f aca="false">(U257+AA257+AG257+AM257+AS257+BC257+BI257)</f>
        <v>3544947</v>
      </c>
      <c r="BP257" s="78"/>
      <c r="BQ257" s="55" t="n">
        <v>15</v>
      </c>
      <c r="BR257" s="78"/>
      <c r="BS257" s="59" t="n">
        <v>4961</v>
      </c>
    </row>
    <row r="258" customFormat="false" ht="8.25" hidden="false" customHeight="true" outlineLevel="0" collapsed="false">
      <c r="A258" s="91"/>
      <c r="B258" s="66"/>
      <c r="C258" s="66"/>
      <c r="D258" s="78"/>
      <c r="E258" s="55"/>
      <c r="F258" s="55"/>
      <c r="G258" s="55"/>
      <c r="H258" s="55"/>
      <c r="I258" s="55"/>
      <c r="J258" s="55"/>
      <c r="K258" s="55"/>
      <c r="L258" s="55"/>
      <c r="M258" s="55"/>
      <c r="N258" s="55"/>
      <c r="O258" s="55"/>
      <c r="P258" s="55"/>
      <c r="Q258" s="55"/>
      <c r="R258" s="55"/>
      <c r="S258" s="55"/>
      <c r="T258" s="55"/>
      <c r="U258" s="55"/>
      <c r="V258" s="55"/>
      <c r="W258" s="82"/>
      <c r="X258" s="55"/>
      <c r="Y258" s="82"/>
      <c r="Z258" s="55"/>
      <c r="AA258" s="55"/>
      <c r="AB258" s="55"/>
      <c r="AC258" s="82"/>
      <c r="AD258" s="55"/>
      <c r="AE258" s="82"/>
      <c r="AF258" s="55"/>
      <c r="AG258" s="55"/>
      <c r="AH258" s="55"/>
      <c r="AI258" s="82"/>
      <c r="AJ258" s="55"/>
      <c r="AK258" s="82"/>
      <c r="AL258" s="55"/>
      <c r="AM258" s="55"/>
      <c r="AN258" s="55"/>
      <c r="AO258" s="82"/>
      <c r="AP258" s="55"/>
      <c r="AQ258" s="82"/>
      <c r="AR258" s="55"/>
      <c r="AS258" s="55"/>
      <c r="AT258" s="55"/>
      <c r="AU258" s="82"/>
      <c r="AV258" s="55"/>
      <c r="AW258" s="82"/>
      <c r="AX258" s="55"/>
      <c r="AY258" s="55"/>
      <c r="AZ258" s="55"/>
      <c r="BA258" s="55"/>
      <c r="BB258" s="55"/>
      <c r="BC258" s="55"/>
      <c r="BD258" s="55"/>
      <c r="BE258" s="82"/>
      <c r="BF258" s="55"/>
      <c r="BG258" s="82"/>
      <c r="BH258" s="55"/>
      <c r="BI258" s="55"/>
      <c r="BJ258" s="55"/>
      <c r="BK258" s="82"/>
      <c r="BL258" s="55"/>
      <c r="BM258" s="82"/>
      <c r="BN258" s="55"/>
      <c r="BO258" s="55"/>
      <c r="BP258" s="78"/>
      <c r="BQ258" s="83"/>
      <c r="BR258" s="78"/>
      <c r="BS258" s="54"/>
    </row>
    <row r="259" customFormat="false" ht="8.25" hidden="false" customHeight="true" outlineLevel="0" collapsed="false">
      <c r="A259" s="66" t="n">
        <v>16</v>
      </c>
      <c r="B259" s="68"/>
      <c r="C259" s="66" t="s">
        <v>245</v>
      </c>
      <c r="D259" s="78"/>
      <c r="E259" s="79" t="n">
        <v>617232</v>
      </c>
      <c r="F259" s="76"/>
      <c r="G259" s="79" t="n">
        <v>33517</v>
      </c>
      <c r="H259" s="55"/>
      <c r="I259" s="79" t="n">
        <v>207691</v>
      </c>
      <c r="J259" s="79"/>
      <c r="K259" s="79" t="n">
        <v>0</v>
      </c>
      <c r="L259" s="55"/>
      <c r="M259" s="79" t="n">
        <v>0</v>
      </c>
      <c r="N259" s="55"/>
      <c r="O259" s="79" t="n">
        <v>0</v>
      </c>
      <c r="P259" s="55"/>
      <c r="Q259" s="79" t="n">
        <v>3804</v>
      </c>
      <c r="R259" s="55"/>
      <c r="S259" s="79" t="n">
        <v>2938</v>
      </c>
      <c r="T259" s="55"/>
      <c r="U259" s="79" t="n">
        <f aca="false">SUM(E259:S259)</f>
        <v>865182</v>
      </c>
      <c r="V259" s="55"/>
      <c r="W259" s="75" t="n">
        <f aca="false">(U259/$BS259)</f>
        <v>105.30452775073</v>
      </c>
      <c r="X259" s="55"/>
      <c r="Y259" s="75" t="n">
        <f aca="false">IF($BO259,U259/$BO259*100,0)</f>
        <v>10.411780527327</v>
      </c>
      <c r="Z259" s="55"/>
      <c r="AA259" s="79" t="n">
        <v>5757202</v>
      </c>
      <c r="AB259" s="55"/>
      <c r="AC259" s="75" t="n">
        <f aca="false">(AA259/$BS259)</f>
        <v>700.730525803311</v>
      </c>
      <c r="AD259" s="55"/>
      <c r="AE259" s="75" t="n">
        <f aca="false">IF($BO259,AA259/$BO259*100,0)</f>
        <v>69.2833689044478</v>
      </c>
      <c r="AF259" s="55"/>
      <c r="AG259" s="80" t="n">
        <v>110645</v>
      </c>
      <c r="AH259" s="55"/>
      <c r="AI259" s="75" t="n">
        <f aca="false">(AG259/$BS259)</f>
        <v>13.4670155793574</v>
      </c>
      <c r="AJ259" s="55"/>
      <c r="AK259" s="75" t="n">
        <f aca="false">IF($BO259,AG259/$BO259*100,0)</f>
        <v>1.33152499294495</v>
      </c>
      <c r="AL259" s="55"/>
      <c r="AM259" s="80" t="n">
        <v>57714</v>
      </c>
      <c r="AN259" s="55"/>
      <c r="AO259" s="75" t="n">
        <f aca="false">(AM259/$BS259)</f>
        <v>7.02458617332035</v>
      </c>
      <c r="AP259" s="55"/>
      <c r="AQ259" s="75" t="n">
        <f aca="false">IF($BO259,AM259/$BO259*100,0)</f>
        <v>0.694542305958919</v>
      </c>
      <c r="AR259" s="55"/>
      <c r="AS259" s="80" t="n">
        <v>928943</v>
      </c>
      <c r="AT259" s="55"/>
      <c r="AU259" s="75" t="n">
        <f aca="false">(AS259/$BS259)</f>
        <v>113.06511684518</v>
      </c>
      <c r="AV259" s="55"/>
      <c r="AW259" s="75" t="n">
        <f aca="false">IF($BO259,AS259/$BO259*100,0)</f>
        <v>11.1790936917281</v>
      </c>
      <c r="AX259" s="55"/>
      <c r="AY259" s="80" t="n">
        <v>26966</v>
      </c>
      <c r="AZ259" s="55"/>
      <c r="BA259" s="80" t="n">
        <v>192689</v>
      </c>
      <c r="BB259" s="55"/>
      <c r="BC259" s="79" t="n">
        <f aca="false">(AY259+BA259)</f>
        <v>219655</v>
      </c>
      <c r="BD259" s="55"/>
      <c r="BE259" s="75" t="n">
        <f aca="false">(BC259/$BS259)</f>
        <v>26.735029211295</v>
      </c>
      <c r="BF259" s="55"/>
      <c r="BG259" s="75" t="n">
        <f aca="false">IF($BO259,BC259/$BO259*100,0)</f>
        <v>2.643374055089</v>
      </c>
      <c r="BH259" s="55"/>
      <c r="BI259" s="80" t="n">
        <v>370304</v>
      </c>
      <c r="BJ259" s="55"/>
      <c r="BK259" s="75" t="n">
        <f aca="false">(BI259/$BS259)</f>
        <v>45.0710808179163</v>
      </c>
      <c r="BL259" s="55"/>
      <c r="BM259" s="75" t="n">
        <f aca="false">IF($BO259,BI259/$BO259*100,0)</f>
        <v>4.45631552250427</v>
      </c>
      <c r="BN259" s="55"/>
      <c r="BO259" s="79" t="n">
        <f aca="false">(U259+AA259+AG259+AM259+AS259+BC259+BI259)</f>
        <v>8309645</v>
      </c>
      <c r="BP259" s="78"/>
      <c r="BQ259" s="55" t="n">
        <v>16</v>
      </c>
      <c r="BR259" s="78"/>
      <c r="BS259" s="59" t="n">
        <v>8216</v>
      </c>
    </row>
    <row r="260" customFormat="false" ht="8.25" hidden="false" customHeight="true" outlineLevel="0" collapsed="false">
      <c r="A260" s="66" t="n">
        <v>17</v>
      </c>
      <c r="B260" s="68"/>
      <c r="C260" s="66" t="s">
        <v>246</v>
      </c>
      <c r="D260" s="78"/>
      <c r="E260" s="79" t="n">
        <v>1587016</v>
      </c>
      <c r="F260" s="76"/>
      <c r="G260" s="79" t="n">
        <v>20641</v>
      </c>
      <c r="H260" s="55"/>
      <c r="I260" s="79" t="n">
        <v>265883</v>
      </c>
      <c r="J260" s="79"/>
      <c r="K260" s="79" t="n">
        <v>0</v>
      </c>
      <c r="L260" s="55"/>
      <c r="M260" s="79" t="n">
        <v>0</v>
      </c>
      <c r="N260" s="55"/>
      <c r="O260" s="79" t="n">
        <v>0</v>
      </c>
      <c r="P260" s="55"/>
      <c r="Q260" s="79" t="n">
        <v>0</v>
      </c>
      <c r="R260" s="55"/>
      <c r="S260" s="79" t="n">
        <v>17818</v>
      </c>
      <c r="T260" s="55"/>
      <c r="U260" s="79" t="n">
        <f aca="false">SUM(E260:S260)</f>
        <v>1891358</v>
      </c>
      <c r="V260" s="55"/>
      <c r="W260" s="75" t="n">
        <f aca="false">(U260/$BS260)</f>
        <v>130.980470914127</v>
      </c>
      <c r="X260" s="55"/>
      <c r="Y260" s="75" t="n">
        <f aca="false">IF($BO260,U260/$BO260*100,0)</f>
        <v>15.9201908849202</v>
      </c>
      <c r="Z260" s="55"/>
      <c r="AA260" s="79" t="n">
        <v>4468434</v>
      </c>
      <c r="AB260" s="55"/>
      <c r="AC260" s="75" t="n">
        <f aca="false">(AA260/$BS260)</f>
        <v>309.448337950139</v>
      </c>
      <c r="AD260" s="55"/>
      <c r="AE260" s="75" t="n">
        <f aca="false">IF($BO260,AA260/$BO260*100,0)</f>
        <v>37.6122988015317</v>
      </c>
      <c r="AF260" s="55"/>
      <c r="AG260" s="79" t="n">
        <v>29534</v>
      </c>
      <c r="AH260" s="55"/>
      <c r="AI260" s="75" t="n">
        <f aca="false">(AG260/$BS260)</f>
        <v>2.04529085872576</v>
      </c>
      <c r="AJ260" s="55"/>
      <c r="AK260" s="75" t="n">
        <f aca="false">IF($BO260,AG260/$BO260*100,0)</f>
        <v>0.248597524950449</v>
      </c>
      <c r="AL260" s="55"/>
      <c r="AM260" s="79" t="n">
        <v>160643</v>
      </c>
      <c r="AN260" s="55"/>
      <c r="AO260" s="75" t="n">
        <f aca="false">(AM260/$BS260)</f>
        <v>11.1248614958449</v>
      </c>
      <c r="AP260" s="55"/>
      <c r="AQ260" s="75" t="n">
        <f aca="false">IF($BO260,AM260/$BO260*100,0)</f>
        <v>1.35218569108875</v>
      </c>
      <c r="AR260" s="55"/>
      <c r="AS260" s="79" t="n">
        <v>1140731</v>
      </c>
      <c r="AT260" s="55"/>
      <c r="AU260" s="75" t="n">
        <f aca="false">(AS260/$BS260)</f>
        <v>78.9979916897507</v>
      </c>
      <c r="AV260" s="55"/>
      <c r="AW260" s="75" t="n">
        <f aca="false">IF($BO260,AS260/$BO260*100,0)</f>
        <v>9.60191315887624</v>
      </c>
      <c r="AX260" s="55"/>
      <c r="AY260" s="79" t="n">
        <v>57371</v>
      </c>
      <c r="AZ260" s="55"/>
      <c r="BA260" s="79" t="n">
        <v>11652</v>
      </c>
      <c r="BB260" s="55"/>
      <c r="BC260" s="79" t="n">
        <f aca="false">(AY260+BA260)</f>
        <v>69023</v>
      </c>
      <c r="BD260" s="55"/>
      <c r="BE260" s="75" t="n">
        <f aca="false">(BC260/$BS260)</f>
        <v>4.77998614958449</v>
      </c>
      <c r="BF260" s="55"/>
      <c r="BG260" s="75" t="n">
        <f aca="false">IF($BO260,BC260/$BO260*100,0)</f>
        <v>0.580989604004024</v>
      </c>
      <c r="BH260" s="55"/>
      <c r="BI260" s="79" t="n">
        <v>4120524</v>
      </c>
      <c r="BJ260" s="55"/>
      <c r="BK260" s="75" t="n">
        <f aca="false">(BI260/$BS260)</f>
        <v>285.354847645429</v>
      </c>
      <c r="BL260" s="55"/>
      <c r="BM260" s="75" t="n">
        <f aca="false">IF($BO260,BI260/$BO260*100,0)</f>
        <v>34.6838243346287</v>
      </c>
      <c r="BN260" s="55"/>
      <c r="BO260" s="79" t="n">
        <f aca="false">(U260+AA260+AG260+AM260+AS260+BC260+BI260)</f>
        <v>11880247</v>
      </c>
      <c r="BP260" s="78"/>
      <c r="BQ260" s="55" t="n">
        <v>17</v>
      </c>
      <c r="BR260" s="78"/>
      <c r="BS260" s="59" t="n">
        <v>14440</v>
      </c>
    </row>
    <row r="261" customFormat="false" ht="8.25" hidden="false" customHeight="true" outlineLevel="0" collapsed="false">
      <c r="A261" s="66" t="n">
        <v>18</v>
      </c>
      <c r="B261" s="68"/>
      <c r="C261" s="66" t="s">
        <v>247</v>
      </c>
      <c r="D261" s="78"/>
      <c r="E261" s="79" t="n">
        <v>10999443</v>
      </c>
      <c r="F261" s="76"/>
      <c r="G261" s="79" t="n">
        <v>326971</v>
      </c>
      <c r="H261" s="55"/>
      <c r="I261" s="79" t="n">
        <v>0</v>
      </c>
      <c r="J261" s="79"/>
      <c r="K261" s="79" t="n">
        <v>0</v>
      </c>
      <c r="L261" s="55"/>
      <c r="M261" s="79" t="n">
        <v>0</v>
      </c>
      <c r="N261" s="55"/>
      <c r="O261" s="79" t="n">
        <v>0</v>
      </c>
      <c r="P261" s="55"/>
      <c r="Q261" s="79" t="n">
        <v>55863</v>
      </c>
      <c r="R261" s="55"/>
      <c r="S261" s="79" t="n">
        <v>8210</v>
      </c>
      <c r="T261" s="55"/>
      <c r="U261" s="79" t="n">
        <f aca="false">SUM(E261:S261)</f>
        <v>11390487</v>
      </c>
      <c r="V261" s="55"/>
      <c r="W261" s="75" t="n">
        <f aca="false">(U261/$BS261)</f>
        <v>489.030010303967</v>
      </c>
      <c r="X261" s="55"/>
      <c r="Y261" s="75" t="n">
        <f aca="false">IF($BO261,U261/$BO261*100,0)</f>
        <v>34.9510390324739</v>
      </c>
      <c r="Z261" s="55"/>
      <c r="AA261" s="79" t="n">
        <v>14191889</v>
      </c>
      <c r="AB261" s="55"/>
      <c r="AC261" s="75" t="n">
        <f aca="false">(AA261/$BS261)</f>
        <v>609.303151296583</v>
      </c>
      <c r="AD261" s="55"/>
      <c r="AE261" s="75" t="n">
        <f aca="false">IF($BO261,AA261/$BO261*100,0)</f>
        <v>43.5469762077369</v>
      </c>
      <c r="AF261" s="55"/>
      <c r="AG261" s="79" t="n">
        <v>544896</v>
      </c>
      <c r="AH261" s="55"/>
      <c r="AI261" s="75" t="n">
        <f aca="false">(AG261/$BS261)</f>
        <v>23.3941267387944</v>
      </c>
      <c r="AJ261" s="55"/>
      <c r="AK261" s="75" t="n">
        <f aca="false">IF($BO261,AG261/$BO261*100,0)</f>
        <v>1.67198130902031</v>
      </c>
      <c r="AL261" s="55"/>
      <c r="AM261" s="79" t="n">
        <v>423335</v>
      </c>
      <c r="AN261" s="55"/>
      <c r="AO261" s="75" t="n">
        <f aca="false">(AM261/$BS261)</f>
        <v>18.1751245062682</v>
      </c>
      <c r="AP261" s="55"/>
      <c r="AQ261" s="75" t="n">
        <f aca="false">IF($BO261,AM261/$BO261*100,0)</f>
        <v>1.29897853435172</v>
      </c>
      <c r="AR261" s="55"/>
      <c r="AS261" s="79" t="n">
        <v>4786351</v>
      </c>
      <c r="AT261" s="55"/>
      <c r="AU261" s="75" t="n">
        <f aca="false">(AS261/$BS261)</f>
        <v>205.493345354628</v>
      </c>
      <c r="AV261" s="55"/>
      <c r="AW261" s="75" t="n">
        <f aca="false">IF($BO261,AS261/$BO261*100,0)</f>
        <v>14.6866363680605</v>
      </c>
      <c r="AX261" s="55"/>
      <c r="AY261" s="79" t="n">
        <v>24677</v>
      </c>
      <c r="AZ261" s="55"/>
      <c r="BA261" s="79" t="n">
        <v>993977</v>
      </c>
      <c r="BB261" s="55"/>
      <c r="BC261" s="79" t="n">
        <f aca="false">(AY261+BA261)</f>
        <v>1018654</v>
      </c>
      <c r="BD261" s="55"/>
      <c r="BE261" s="75" t="n">
        <f aca="false">(BC261/$BS261)</f>
        <v>43.7340717843036</v>
      </c>
      <c r="BF261" s="55"/>
      <c r="BG261" s="75" t="n">
        <f aca="false">IF($BO261,BC261/$BO261*100,0)</f>
        <v>3.12567985149236</v>
      </c>
      <c r="BH261" s="55"/>
      <c r="BI261" s="79" t="n">
        <v>234226</v>
      </c>
      <c r="BJ261" s="55"/>
      <c r="BK261" s="75" t="n">
        <f aca="false">(BI261/$BS261)</f>
        <v>10.0560707539069</v>
      </c>
      <c r="BL261" s="55"/>
      <c r="BM261" s="75" t="n">
        <f aca="false">IF($BO261,BI261/$BO261*100,0)</f>
        <v>0.718708696864342</v>
      </c>
      <c r="BN261" s="55"/>
      <c r="BO261" s="79" t="n">
        <f aca="false">(U261+AA261+AG261+AM261+AS261+BC261+BI261)</f>
        <v>32589838</v>
      </c>
      <c r="BP261" s="78"/>
      <c r="BQ261" s="55" t="n">
        <v>18</v>
      </c>
      <c r="BR261" s="78"/>
      <c r="BS261" s="59" t="n">
        <v>23292</v>
      </c>
    </row>
    <row r="262" customFormat="false" ht="8.25" hidden="false" customHeight="true" outlineLevel="0" collapsed="false">
      <c r="A262" s="66" t="n">
        <v>19</v>
      </c>
      <c r="B262" s="68"/>
      <c r="C262" s="66" t="s">
        <v>248</v>
      </c>
      <c r="D262" s="78"/>
      <c r="E262" s="79" t="n">
        <v>12603494</v>
      </c>
      <c r="F262" s="76"/>
      <c r="G262" s="79" t="n">
        <v>220569</v>
      </c>
      <c r="H262" s="55"/>
      <c r="I262" s="79" t="n">
        <v>1943799</v>
      </c>
      <c r="J262" s="79"/>
      <c r="K262" s="79" t="n">
        <v>0</v>
      </c>
      <c r="L262" s="55"/>
      <c r="M262" s="79" t="n">
        <v>11180</v>
      </c>
      <c r="N262" s="55"/>
      <c r="O262" s="79" t="n">
        <v>0</v>
      </c>
      <c r="P262" s="55"/>
      <c r="Q262" s="79" t="n">
        <v>87405</v>
      </c>
      <c r="R262" s="55"/>
      <c r="S262" s="79" t="n">
        <v>49556</v>
      </c>
      <c r="T262" s="55"/>
      <c r="U262" s="79" t="n">
        <f aca="false">SUM(E262:S262)</f>
        <v>14916003</v>
      </c>
      <c r="V262" s="55"/>
      <c r="W262" s="75" t="n">
        <f aca="false">(U262/$BS262)</f>
        <v>350.009456542144</v>
      </c>
      <c r="X262" s="55"/>
      <c r="Y262" s="75" t="n">
        <f aca="false">IF($BO262,U262/$BO262*100,0)</f>
        <v>33.813850663684</v>
      </c>
      <c r="Z262" s="55"/>
      <c r="AA262" s="79" t="n">
        <v>19690254</v>
      </c>
      <c r="AB262" s="55"/>
      <c r="AC262" s="75" t="n">
        <f aca="false">(AA262/$BS262)</f>
        <v>462.038999436831</v>
      </c>
      <c r="AD262" s="55"/>
      <c r="AE262" s="75" t="n">
        <f aca="false">IF($BO262,AA262/$BO262*100,0)</f>
        <v>44.636844621579</v>
      </c>
      <c r="AF262" s="55"/>
      <c r="AG262" s="79" t="n">
        <v>1280528</v>
      </c>
      <c r="AH262" s="55"/>
      <c r="AI262" s="75" t="n">
        <f aca="false">(AG262/$BS262)</f>
        <v>30.048057067768</v>
      </c>
      <c r="AJ262" s="55"/>
      <c r="AK262" s="75" t="n">
        <f aca="false">IF($BO262,AG262/$BO262*100,0)</f>
        <v>2.90289446594144</v>
      </c>
      <c r="AL262" s="55"/>
      <c r="AM262" s="79" t="n">
        <v>378181</v>
      </c>
      <c r="AN262" s="55"/>
      <c r="AO262" s="75" t="n">
        <f aca="false">(AM262/$BS262)</f>
        <v>8.87415524685564</v>
      </c>
      <c r="AP262" s="55"/>
      <c r="AQ262" s="75" t="n">
        <f aca="false">IF($BO262,AM262/$BO262*100,0)</f>
        <v>0.857317865774274</v>
      </c>
      <c r="AR262" s="55"/>
      <c r="AS262" s="79" t="n">
        <v>5075406</v>
      </c>
      <c r="AT262" s="55"/>
      <c r="AU262" s="75" t="n">
        <f aca="false">(AS262/$BS262)</f>
        <v>119.096254927727</v>
      </c>
      <c r="AV262" s="55"/>
      <c r="AW262" s="75" t="n">
        <f aca="false">IF($BO262,AS262/$BO262*100,0)</f>
        <v>11.5056976417587</v>
      </c>
      <c r="AX262" s="55"/>
      <c r="AY262" s="79" t="n">
        <v>126307</v>
      </c>
      <c r="AZ262" s="55"/>
      <c r="BA262" s="79" t="n">
        <v>2105083</v>
      </c>
      <c r="BB262" s="55"/>
      <c r="BC262" s="79" t="n">
        <f aca="false">(AY262+BA262)</f>
        <v>2231390</v>
      </c>
      <c r="BD262" s="55"/>
      <c r="BE262" s="75" t="n">
        <f aca="false">(BC262/$BS262)</f>
        <v>52.3603810775296</v>
      </c>
      <c r="BF262" s="55"/>
      <c r="BG262" s="75" t="n">
        <f aca="false">IF($BO262,BC262/$BO262*100,0)</f>
        <v>5.0584522028078</v>
      </c>
      <c r="BH262" s="55"/>
      <c r="BI262" s="79" t="n">
        <v>540348</v>
      </c>
      <c r="BJ262" s="55"/>
      <c r="BK262" s="75" t="n">
        <f aca="false">(BI262/$BS262)</f>
        <v>12.679463112446</v>
      </c>
      <c r="BL262" s="55"/>
      <c r="BM262" s="75" t="n">
        <f aca="false">IF($BO262,BI262/$BO262*100,0)</f>
        <v>1.22494253845486</v>
      </c>
      <c r="BN262" s="55"/>
      <c r="BO262" s="79" t="n">
        <f aca="false">(U262+AA262+AG262+AM262+AS262+BC262+BI262)</f>
        <v>44112110</v>
      </c>
      <c r="BP262" s="78"/>
      <c r="BQ262" s="55" t="n">
        <v>19</v>
      </c>
      <c r="BR262" s="78"/>
      <c r="BS262" s="59" t="n">
        <v>42616</v>
      </c>
    </row>
    <row r="263" customFormat="false" ht="8.25" hidden="false" customHeight="true" outlineLevel="0" collapsed="false">
      <c r="A263" s="66" t="n">
        <v>20</v>
      </c>
      <c r="B263" s="68"/>
      <c r="C263" s="66" t="s">
        <v>249</v>
      </c>
      <c r="D263" s="78"/>
      <c r="E263" s="79" t="n">
        <v>1242855</v>
      </c>
      <c r="F263" s="76"/>
      <c r="G263" s="79" t="n">
        <v>57274</v>
      </c>
      <c r="H263" s="55"/>
      <c r="I263" s="79" t="n">
        <v>131467</v>
      </c>
      <c r="J263" s="79"/>
      <c r="K263" s="79" t="n">
        <v>624</v>
      </c>
      <c r="L263" s="55"/>
      <c r="M263" s="79" t="n">
        <v>52565</v>
      </c>
      <c r="N263" s="55"/>
      <c r="O263" s="79" t="n">
        <v>0</v>
      </c>
      <c r="P263" s="55"/>
      <c r="Q263" s="79" t="n">
        <v>9268</v>
      </c>
      <c r="R263" s="55"/>
      <c r="S263" s="79" t="n">
        <v>10863</v>
      </c>
      <c r="T263" s="55"/>
      <c r="U263" s="79" t="n">
        <f aca="false">SUM(E263:S263)</f>
        <v>1504916</v>
      </c>
      <c r="V263" s="55"/>
      <c r="W263" s="75" t="n">
        <f aca="false">(U263/$BS263)</f>
        <v>307.439427987743</v>
      </c>
      <c r="X263" s="55"/>
      <c r="Y263" s="75" t="n">
        <f aca="false">IF($BO263,U263/$BO263*100,0)</f>
        <v>38.6270685885626</v>
      </c>
      <c r="Z263" s="55"/>
      <c r="AA263" s="79" t="n">
        <v>1983860</v>
      </c>
      <c r="AB263" s="55"/>
      <c r="AC263" s="75" t="n">
        <f aca="false">(AA263/$BS263)</f>
        <v>405.282941777324</v>
      </c>
      <c r="AD263" s="55"/>
      <c r="AE263" s="75" t="n">
        <f aca="false">IF($BO263,AA263/$BO263*100,0)</f>
        <v>50.9202482331942</v>
      </c>
      <c r="AF263" s="55"/>
      <c r="AG263" s="80" t="n">
        <v>12054</v>
      </c>
      <c r="AH263" s="55"/>
      <c r="AI263" s="75" t="n">
        <f aca="false">(AG263/$BS263)</f>
        <v>2.46251276813075</v>
      </c>
      <c r="AJ263" s="55"/>
      <c r="AK263" s="75" t="n">
        <f aca="false">IF($BO263,AG263/$BO263*100,0)</f>
        <v>0.309393138731021</v>
      </c>
      <c r="AL263" s="55"/>
      <c r="AM263" s="80" t="n">
        <v>15892</v>
      </c>
      <c r="AN263" s="55"/>
      <c r="AO263" s="75" t="n">
        <f aca="false">(AM263/$BS263)</f>
        <v>3.24657814096016</v>
      </c>
      <c r="AP263" s="55"/>
      <c r="AQ263" s="75" t="n">
        <f aca="false">IF($BO263,AM263/$BO263*100,0)</f>
        <v>0.407904078373435</v>
      </c>
      <c r="AR263" s="55"/>
      <c r="AS263" s="80" t="n">
        <v>323797</v>
      </c>
      <c r="AT263" s="55"/>
      <c r="AU263" s="75" t="n">
        <f aca="false">(AS263/$BS263)</f>
        <v>66.1485188968335</v>
      </c>
      <c r="AV263" s="55"/>
      <c r="AW263" s="75" t="n">
        <f aca="false">IF($BO263,AS263/$BO263*100,0)</f>
        <v>8.3109814287115</v>
      </c>
      <c r="AX263" s="55"/>
      <c r="AY263" s="80" t="n">
        <v>5368</v>
      </c>
      <c r="AZ263" s="55"/>
      <c r="BA263" s="80" t="n">
        <v>18245</v>
      </c>
      <c r="BB263" s="55"/>
      <c r="BC263" s="79" t="n">
        <f aca="false">(AY263+BA263)</f>
        <v>23613</v>
      </c>
      <c r="BD263" s="55"/>
      <c r="BE263" s="75" t="n">
        <f aca="false">(BC263/$BS263)</f>
        <v>4.82390194075587</v>
      </c>
      <c r="BF263" s="55"/>
      <c r="BG263" s="75" t="n">
        <f aca="false">IF($BO263,BC263/$BO263*100,0)</f>
        <v>0.606080984308578</v>
      </c>
      <c r="BH263" s="55"/>
      <c r="BI263" s="80" t="n">
        <v>31882</v>
      </c>
      <c r="BJ263" s="55"/>
      <c r="BK263" s="75" t="n">
        <f aca="false">(BI263/$BS263)</f>
        <v>6.51317671092952</v>
      </c>
      <c r="BL263" s="55"/>
      <c r="BM263" s="75" t="n">
        <f aca="false">IF($BO263,BI263/$BO263*100,0)</f>
        <v>0.818323548118667</v>
      </c>
      <c r="BN263" s="55"/>
      <c r="BO263" s="79" t="n">
        <f aca="false">(U263+AA263+AG263+AM263+AS263+BC263+BI263)</f>
        <v>3896014</v>
      </c>
      <c r="BP263" s="78"/>
      <c r="BQ263" s="55" t="n">
        <v>20</v>
      </c>
      <c r="BR263" s="78"/>
      <c r="BS263" s="59" t="n">
        <v>4895</v>
      </c>
    </row>
    <row r="264" customFormat="false" ht="8.25" hidden="false" customHeight="true" outlineLevel="0" collapsed="false">
      <c r="A264" s="91"/>
      <c r="B264" s="66"/>
      <c r="C264" s="66"/>
      <c r="D264" s="78"/>
      <c r="E264" s="55"/>
      <c r="F264" s="55"/>
      <c r="G264" s="55"/>
      <c r="H264" s="55"/>
      <c r="I264" s="55"/>
      <c r="J264" s="55"/>
      <c r="K264" s="55"/>
      <c r="L264" s="55"/>
      <c r="M264" s="55"/>
      <c r="N264" s="55"/>
      <c r="O264" s="55"/>
      <c r="P264" s="55"/>
      <c r="Q264" s="55"/>
      <c r="R264" s="55"/>
      <c r="S264" s="55"/>
      <c r="T264" s="55"/>
      <c r="U264" s="76"/>
      <c r="V264" s="55"/>
      <c r="W264" s="82"/>
      <c r="X264" s="55"/>
      <c r="Y264" s="82"/>
      <c r="Z264" s="55"/>
      <c r="AA264" s="55"/>
      <c r="AB264" s="55"/>
      <c r="AC264" s="82"/>
      <c r="AD264" s="55"/>
      <c r="AE264" s="82"/>
      <c r="AF264" s="55"/>
      <c r="AG264" s="55"/>
      <c r="AH264" s="55"/>
      <c r="AI264" s="82"/>
      <c r="AJ264" s="55"/>
      <c r="AK264" s="82"/>
      <c r="AL264" s="55"/>
      <c r="AM264" s="55"/>
      <c r="AN264" s="55"/>
      <c r="AO264" s="82"/>
      <c r="AP264" s="55"/>
      <c r="AQ264" s="82"/>
      <c r="AR264" s="55"/>
      <c r="AS264" s="55"/>
      <c r="AT264" s="55"/>
      <c r="AU264" s="82"/>
      <c r="AV264" s="55"/>
      <c r="AW264" s="82"/>
      <c r="AX264" s="55"/>
      <c r="AY264" s="55"/>
      <c r="AZ264" s="55"/>
      <c r="BA264" s="55"/>
      <c r="BB264" s="55"/>
      <c r="BC264" s="76"/>
      <c r="BD264" s="55"/>
      <c r="BE264" s="82"/>
      <c r="BF264" s="55"/>
      <c r="BG264" s="82"/>
      <c r="BH264" s="55"/>
      <c r="BI264" s="55"/>
      <c r="BJ264" s="55"/>
      <c r="BK264" s="82"/>
      <c r="BL264" s="55"/>
      <c r="BM264" s="82"/>
      <c r="BN264" s="55"/>
      <c r="BO264" s="76"/>
      <c r="BP264" s="78"/>
      <c r="BQ264" s="83"/>
      <c r="BR264" s="78"/>
      <c r="BS264" s="54"/>
    </row>
    <row r="265" customFormat="false" ht="8.25" hidden="false" customHeight="true" outlineLevel="0" collapsed="false">
      <c r="A265" s="66" t="n">
        <v>21</v>
      </c>
      <c r="B265" s="68"/>
      <c r="C265" s="66" t="s">
        <v>250</v>
      </c>
      <c r="D265" s="78"/>
      <c r="E265" s="79" t="n">
        <v>460867</v>
      </c>
      <c r="F265" s="76"/>
      <c r="G265" s="79" t="n">
        <v>23436</v>
      </c>
      <c r="H265" s="55"/>
      <c r="I265" s="79" t="n">
        <v>96937</v>
      </c>
      <c r="J265" s="79"/>
      <c r="K265" s="79" t="n">
        <v>207</v>
      </c>
      <c r="L265" s="55"/>
      <c r="M265" s="79" t="n">
        <v>36000</v>
      </c>
      <c r="N265" s="55"/>
      <c r="O265" s="79" t="n">
        <v>0</v>
      </c>
      <c r="P265" s="55"/>
      <c r="Q265" s="79" t="n">
        <v>14545</v>
      </c>
      <c r="R265" s="55"/>
      <c r="S265" s="79" t="n">
        <v>8200</v>
      </c>
      <c r="T265" s="55"/>
      <c r="U265" s="79" t="n">
        <f aca="false">SUM(E265:S265)</f>
        <v>640192</v>
      </c>
      <c r="V265" s="55"/>
      <c r="W265" s="75" t="n">
        <f aca="false">(U265/$BS265)</f>
        <v>107.270777479893</v>
      </c>
      <c r="X265" s="55"/>
      <c r="Y265" s="75" t="n">
        <f aca="false">IF($BO265,U265/$BO265*100,0)</f>
        <v>13.6938322867467</v>
      </c>
      <c r="Z265" s="55"/>
      <c r="AA265" s="79" t="n">
        <v>2605297</v>
      </c>
      <c r="AB265" s="55"/>
      <c r="AC265" s="75" t="n">
        <f aca="false">(AA265/$BS265)</f>
        <v>436.544403485255</v>
      </c>
      <c r="AD265" s="55"/>
      <c r="AE265" s="75" t="n">
        <f aca="false">IF($BO265,AA265/$BO265*100,0)</f>
        <v>55.7278131797403</v>
      </c>
      <c r="AF265" s="55"/>
      <c r="AG265" s="80" t="n">
        <v>655</v>
      </c>
      <c r="AH265" s="55"/>
      <c r="AI265" s="75" t="n">
        <f aca="false">(AG265/$BS265)</f>
        <v>0.109752010723861</v>
      </c>
      <c r="AJ265" s="55"/>
      <c r="AK265" s="75" t="n">
        <f aca="false">IF($BO265,AG265/$BO265*100,0)</f>
        <v>0.0140105783074751</v>
      </c>
      <c r="AL265" s="55"/>
      <c r="AM265" s="80" t="n">
        <v>19589</v>
      </c>
      <c r="AN265" s="55"/>
      <c r="AO265" s="75" t="n">
        <f aca="false">(AM265/$BS265)</f>
        <v>3.28233914209115</v>
      </c>
      <c r="AP265" s="55"/>
      <c r="AQ265" s="75" t="n">
        <f aca="false">IF($BO265,AM265/$BO265*100,0)</f>
        <v>0.419012547275007</v>
      </c>
      <c r="AR265" s="55"/>
      <c r="AS265" s="80" t="n">
        <v>1351094</v>
      </c>
      <c r="AT265" s="55"/>
      <c r="AU265" s="75" t="n">
        <f aca="false">(AS265/$BS265)</f>
        <v>226.389745308311</v>
      </c>
      <c r="AV265" s="55"/>
      <c r="AW265" s="75" t="n">
        <f aca="false">IF($BO265,AS265/$BO265*100,0)</f>
        <v>28.900165324824</v>
      </c>
      <c r="AX265" s="55"/>
      <c r="AY265" s="80" t="n">
        <v>1015</v>
      </c>
      <c r="AZ265" s="55"/>
      <c r="BA265" s="80" t="n">
        <v>12505</v>
      </c>
      <c r="BB265" s="55"/>
      <c r="BC265" s="79" t="n">
        <f aca="false">(AY265+BA265)</f>
        <v>13520</v>
      </c>
      <c r="BD265" s="55"/>
      <c r="BE265" s="75" t="n">
        <f aca="false">(BC265/$BS265)</f>
        <v>2.26541554959786</v>
      </c>
      <c r="BF265" s="55"/>
      <c r="BG265" s="75" t="n">
        <f aca="false">IF($BO265,BC265/$BO265*100,0)</f>
        <v>0.289195448422997</v>
      </c>
      <c r="BH265" s="55"/>
      <c r="BI265" s="80" t="n">
        <v>44692</v>
      </c>
      <c r="BJ265" s="55"/>
      <c r="BK265" s="75" t="n">
        <f aca="false">(BI265/$BS265)</f>
        <v>7.48860589812333</v>
      </c>
      <c r="BL265" s="55"/>
      <c r="BM265" s="75" t="n">
        <f aca="false">IF($BO265,BI265/$BO265*100,0)</f>
        <v>0.955970634683475</v>
      </c>
      <c r="BN265" s="55"/>
      <c r="BO265" s="79" t="n">
        <f aca="false">(U265+AA265+AG265+AM265+AS265+BC265+BI265)</f>
        <v>4675039</v>
      </c>
      <c r="BP265" s="78"/>
      <c r="BQ265" s="55" t="n">
        <v>21</v>
      </c>
      <c r="BR265" s="78"/>
      <c r="BS265" s="59" t="n">
        <v>5968</v>
      </c>
    </row>
    <row r="266" customFormat="false" ht="8.25" hidden="false" customHeight="true" outlineLevel="0" collapsed="false">
      <c r="A266" s="66" t="n">
        <v>22</v>
      </c>
      <c r="B266" s="68"/>
      <c r="C266" s="52" t="s">
        <v>202</v>
      </c>
      <c r="D266" s="78"/>
      <c r="E266" s="79" t="n">
        <v>642877</v>
      </c>
      <c r="F266" s="76"/>
      <c r="G266" s="79" t="n">
        <v>31867</v>
      </c>
      <c r="H266" s="55"/>
      <c r="I266" s="79" t="n">
        <v>161300</v>
      </c>
      <c r="J266" s="79"/>
      <c r="K266" s="79" t="n">
        <v>0</v>
      </c>
      <c r="L266" s="55"/>
      <c r="M266" s="79" t="n">
        <v>0</v>
      </c>
      <c r="N266" s="55"/>
      <c r="O266" s="79" t="n">
        <v>0</v>
      </c>
      <c r="P266" s="55"/>
      <c r="Q266" s="79" t="n">
        <v>0</v>
      </c>
      <c r="R266" s="55"/>
      <c r="S266" s="79" t="n">
        <v>0</v>
      </c>
      <c r="T266" s="55"/>
      <c r="U266" s="79" t="n">
        <f aca="false">SUM(E266:S266)</f>
        <v>836044</v>
      </c>
      <c r="V266" s="55"/>
      <c r="W266" s="75" t="n">
        <f aca="false">(U266/$BS266)</f>
        <v>177.090446939208</v>
      </c>
      <c r="X266" s="55"/>
      <c r="Y266" s="75" t="n">
        <f aca="false">IF($BO266,U266/$BO266*100,0)</f>
        <v>25.6192264013684</v>
      </c>
      <c r="Z266" s="55"/>
      <c r="AA266" s="79" t="n">
        <v>2110096</v>
      </c>
      <c r="AB266" s="55"/>
      <c r="AC266" s="75" t="n">
        <f aca="false">(AA266/$BS266)</f>
        <v>446.959542469816</v>
      </c>
      <c r="AD266" s="55"/>
      <c r="AE266" s="75" t="n">
        <f aca="false">IF($BO266,AA266/$BO266*100,0)</f>
        <v>64.6605048928308</v>
      </c>
      <c r="AF266" s="55"/>
      <c r="AG266" s="79" t="n">
        <v>1775</v>
      </c>
      <c r="AH266" s="55"/>
      <c r="AI266" s="75" t="n">
        <f aca="false">(AG266/$BS266)</f>
        <v>0.375979665325143</v>
      </c>
      <c r="AJ266" s="55"/>
      <c r="AK266" s="75" t="n">
        <f aca="false">IF($BO266,AG266/$BO266*100,0)</f>
        <v>0.0543920258532194</v>
      </c>
      <c r="AL266" s="55"/>
      <c r="AM266" s="79" t="n">
        <v>84083</v>
      </c>
      <c r="AN266" s="55"/>
      <c r="AO266" s="75" t="n">
        <f aca="false">(AM266/$BS266)</f>
        <v>17.8104215208642</v>
      </c>
      <c r="AP266" s="55"/>
      <c r="AQ266" s="75" t="n">
        <f aca="false">IF($BO266,AM266/$BO266*100,0)</f>
        <v>2.57658856891056</v>
      </c>
      <c r="AR266" s="55"/>
      <c r="AS266" s="79" t="n">
        <v>172940</v>
      </c>
      <c r="AT266" s="55"/>
      <c r="AU266" s="75" t="n">
        <f aca="false">(AS266/$BS266)</f>
        <v>36.6320694768058</v>
      </c>
      <c r="AV266" s="55"/>
      <c r="AW266" s="75" t="n">
        <f aca="false">IF($BO266,AS266/$BO266*100,0)</f>
        <v>5.29946870482014</v>
      </c>
      <c r="AX266" s="55"/>
      <c r="AY266" s="79" t="n">
        <v>4554</v>
      </c>
      <c r="AZ266" s="55"/>
      <c r="BA266" s="79" t="n">
        <v>7050</v>
      </c>
      <c r="BB266" s="55"/>
      <c r="BC266" s="79" t="n">
        <f aca="false">(AY266+BA266)</f>
        <v>11604</v>
      </c>
      <c r="BD266" s="55"/>
      <c r="BE266" s="75" t="n">
        <f aca="false">(BC266/$BS266)</f>
        <v>2.45795382334251</v>
      </c>
      <c r="BF266" s="55"/>
      <c r="BG266" s="75" t="n">
        <f aca="false">IF($BO266,BC266/$BO266*100,0)</f>
        <v>0.355585953803244</v>
      </c>
      <c r="BH266" s="55"/>
      <c r="BI266" s="79" t="n">
        <v>46804</v>
      </c>
      <c r="BJ266" s="55"/>
      <c r="BK266" s="75" t="n">
        <f aca="false">(BI266/$BS266)</f>
        <v>9.91400127091718</v>
      </c>
      <c r="BL266" s="55"/>
      <c r="BM266" s="75" t="n">
        <f aca="false">IF($BO266,BI266/$BO266*100,0)</f>
        <v>1.43423345241357</v>
      </c>
      <c r="BN266" s="55"/>
      <c r="BO266" s="79" t="n">
        <f aca="false">(U266+AA266+AG266+AM266+AS266+BC266+BI266)</f>
        <v>3263346</v>
      </c>
      <c r="BP266" s="78"/>
      <c r="BQ266" s="55" t="n">
        <v>22</v>
      </c>
      <c r="BR266" s="78"/>
      <c r="BS266" s="59" t="n">
        <v>4721</v>
      </c>
    </row>
    <row r="267" customFormat="false" ht="8.25" hidden="false" customHeight="true" outlineLevel="0" collapsed="false">
      <c r="A267" s="66" t="n">
        <v>23</v>
      </c>
      <c r="B267" s="68"/>
      <c r="C267" s="66" t="s">
        <v>210</v>
      </c>
      <c r="D267" s="78"/>
      <c r="E267" s="79" t="n">
        <v>1505611</v>
      </c>
      <c r="F267" s="76"/>
      <c r="G267" s="79" t="n">
        <v>35598</v>
      </c>
      <c r="H267" s="55"/>
      <c r="I267" s="79" t="n">
        <v>177197</v>
      </c>
      <c r="J267" s="79"/>
      <c r="K267" s="79" t="n">
        <v>0</v>
      </c>
      <c r="L267" s="55"/>
      <c r="M267" s="79" t="n">
        <v>660817</v>
      </c>
      <c r="N267" s="55"/>
      <c r="O267" s="79" t="n">
        <v>0</v>
      </c>
      <c r="P267" s="55"/>
      <c r="Q267" s="79" t="n">
        <v>17485</v>
      </c>
      <c r="R267" s="55"/>
      <c r="S267" s="79" t="n">
        <v>17052</v>
      </c>
      <c r="T267" s="55"/>
      <c r="U267" s="79" t="n">
        <f aca="false">SUM(E267:S267)</f>
        <v>2413760</v>
      </c>
      <c r="V267" s="55"/>
      <c r="W267" s="75" t="n">
        <f aca="false">(U267/$BS267)</f>
        <v>265.657054809597</v>
      </c>
      <c r="X267" s="55"/>
      <c r="Y267" s="75" t="n">
        <f aca="false">IF($BO267,U267/$BO267*100,0)</f>
        <v>43.9035241447011</v>
      </c>
      <c r="Z267" s="55"/>
      <c r="AA267" s="79" t="n">
        <v>2657200</v>
      </c>
      <c r="AB267" s="55"/>
      <c r="AC267" s="75" t="n">
        <f aca="false">(AA267/$BS267)</f>
        <v>292.449922958397</v>
      </c>
      <c r="AD267" s="55"/>
      <c r="AE267" s="75" t="n">
        <f aca="false">IF($BO267,AA267/$BO267*100,0)</f>
        <v>48.3314183503329</v>
      </c>
      <c r="AF267" s="55"/>
      <c r="AG267" s="79" t="n">
        <v>22237</v>
      </c>
      <c r="AH267" s="55"/>
      <c r="AI267" s="75" t="n">
        <f aca="false">(AG267/$BS267)</f>
        <v>2.44739159145939</v>
      </c>
      <c r="AJ267" s="55"/>
      <c r="AK267" s="75" t="n">
        <f aca="false">IF($BO267,AG267/$BO267*100,0)</f>
        <v>0.404465508752203</v>
      </c>
      <c r="AL267" s="55"/>
      <c r="AM267" s="79" t="n">
        <v>50449</v>
      </c>
      <c r="AN267" s="55"/>
      <c r="AO267" s="75" t="n">
        <f aca="false">(AM267/$BS267)</f>
        <v>5.55238828967643</v>
      </c>
      <c r="AP267" s="55"/>
      <c r="AQ267" s="75" t="n">
        <f aca="false">IF($BO267,AM267/$BO267*100,0)</f>
        <v>0.917609410039119</v>
      </c>
      <c r="AR267" s="55"/>
      <c r="AS267" s="79" t="n">
        <v>230745</v>
      </c>
      <c r="AT267" s="55"/>
      <c r="AU267" s="75" t="n">
        <f aca="false">(AS267/$BS267)</f>
        <v>25.3956636583755</v>
      </c>
      <c r="AV267" s="55"/>
      <c r="AW267" s="75" t="n">
        <f aca="false">IF($BO267,AS267/$BO267*100,0)</f>
        <v>4.1969867255937</v>
      </c>
      <c r="AX267" s="55"/>
      <c r="AY267" s="79" t="n">
        <v>35711</v>
      </c>
      <c r="AZ267" s="55"/>
      <c r="BA267" s="79" t="n">
        <v>44817</v>
      </c>
      <c r="BB267" s="55"/>
      <c r="BC267" s="79" t="n">
        <f aca="false">(AY267+BA267)</f>
        <v>80528</v>
      </c>
      <c r="BD267" s="55"/>
      <c r="BE267" s="75" t="n">
        <f aca="false">(BC267/$BS267)</f>
        <v>8.86286594761171</v>
      </c>
      <c r="BF267" s="55"/>
      <c r="BG267" s="75" t="n">
        <f aca="false">IF($BO267,BC267/$BO267*100,0)</f>
        <v>1.46471189858333</v>
      </c>
      <c r="BH267" s="55"/>
      <c r="BI267" s="79" t="n">
        <v>42954</v>
      </c>
      <c r="BJ267" s="55"/>
      <c r="BK267" s="75" t="n">
        <f aca="false">(BI267/$BS267)</f>
        <v>4.72749284613691</v>
      </c>
      <c r="BL267" s="55"/>
      <c r="BM267" s="75" t="n">
        <f aca="false">IF($BO267,BI267/$BO267*100,0)</f>
        <v>0.781283961997667</v>
      </c>
      <c r="BN267" s="55"/>
      <c r="BO267" s="79" t="n">
        <f aca="false">(U267+AA267+AG267+AM267+AS267+BC267+BI267)</f>
        <v>5497873</v>
      </c>
      <c r="BP267" s="78"/>
      <c r="BQ267" s="55" t="n">
        <v>23</v>
      </c>
      <c r="BR267" s="78"/>
      <c r="BS267" s="59" t="n">
        <v>9086</v>
      </c>
    </row>
    <row r="268" customFormat="false" ht="8.25" hidden="false" customHeight="true" outlineLevel="0" collapsed="false">
      <c r="A268" s="66" t="n">
        <v>24</v>
      </c>
      <c r="B268" s="68"/>
      <c r="C268" s="92" t="s">
        <v>251</v>
      </c>
      <c r="D268" s="78"/>
      <c r="E268" s="79" t="n">
        <v>3174654</v>
      </c>
      <c r="F268" s="76"/>
      <c r="G268" s="79" t="n">
        <v>47759</v>
      </c>
      <c r="H268" s="55"/>
      <c r="I268" s="79" t="n">
        <v>456276</v>
      </c>
      <c r="J268" s="79"/>
      <c r="K268" s="79" t="n">
        <v>0</v>
      </c>
      <c r="L268" s="55"/>
      <c r="M268" s="79" t="n">
        <v>0</v>
      </c>
      <c r="N268" s="55"/>
      <c r="O268" s="79" t="n">
        <v>0</v>
      </c>
      <c r="P268" s="55"/>
      <c r="Q268" s="79" t="n">
        <v>18570</v>
      </c>
      <c r="R268" s="55"/>
      <c r="S268" s="79" t="n">
        <v>18569</v>
      </c>
      <c r="T268" s="55"/>
      <c r="U268" s="79" t="n">
        <f aca="false">SUM(E268:S268)</f>
        <v>3715828</v>
      </c>
      <c r="V268" s="55"/>
      <c r="W268" s="75" t="n">
        <f aca="false">(U268/$BS268)</f>
        <v>480.888831370519</v>
      </c>
      <c r="X268" s="55"/>
      <c r="Y268" s="75" t="n">
        <f aca="false">IF($BO268,U268/$BO268*100,0)</f>
        <v>40.9930665998274</v>
      </c>
      <c r="Z268" s="55"/>
      <c r="AA268" s="79" t="n">
        <v>4762951</v>
      </c>
      <c r="AB268" s="55"/>
      <c r="AC268" s="75" t="n">
        <f aca="false">(AA268/$BS268)</f>
        <v>616.403649540572</v>
      </c>
      <c r="AD268" s="55"/>
      <c r="AE268" s="75" t="n">
        <f aca="false">IF($BO268,AA268/$BO268*100,0)</f>
        <v>52.5449422187234</v>
      </c>
      <c r="AF268" s="55"/>
      <c r="AG268" s="79" t="n">
        <v>157629</v>
      </c>
      <c r="AH268" s="55"/>
      <c r="AI268" s="75" t="n">
        <f aca="false">(AG268/$BS268)</f>
        <v>20.3997670506018</v>
      </c>
      <c r="AJ268" s="55"/>
      <c r="AK268" s="75" t="n">
        <f aca="false">IF($BO268,AG268/$BO268*100,0)</f>
        <v>1.7389653382945</v>
      </c>
      <c r="AL268" s="55"/>
      <c r="AM268" s="79" t="n">
        <v>61696</v>
      </c>
      <c r="AN268" s="55"/>
      <c r="AO268" s="75" t="n">
        <f aca="false">(AM268/$BS268)</f>
        <v>7.98447004011906</v>
      </c>
      <c r="AP268" s="55"/>
      <c r="AQ268" s="75" t="n">
        <f aca="false">IF($BO268,AM268/$BO268*100,0)</f>
        <v>0.6806311371094</v>
      </c>
      <c r="AR268" s="55"/>
      <c r="AS268" s="79" t="n">
        <v>0</v>
      </c>
      <c r="AT268" s="55"/>
      <c r="AU268" s="75" t="n">
        <f aca="false">(AS268/$BS268)</f>
        <v>0</v>
      </c>
      <c r="AV268" s="55"/>
      <c r="AW268" s="75" t="n">
        <f aca="false">IF($BO268,AS268/$BO268*100,0)</f>
        <v>0</v>
      </c>
      <c r="AX268" s="55"/>
      <c r="AY268" s="79" t="n">
        <v>12924</v>
      </c>
      <c r="AZ268" s="55"/>
      <c r="BA268" s="79" t="n">
        <v>36540</v>
      </c>
      <c r="BB268" s="55"/>
      <c r="BC268" s="79" t="n">
        <f aca="false">(AY268+BA268)</f>
        <v>49464</v>
      </c>
      <c r="BD268" s="55"/>
      <c r="BE268" s="75" t="n">
        <f aca="false">(BC268/$BS268)</f>
        <v>6.40144946292222</v>
      </c>
      <c r="BF268" s="55"/>
      <c r="BG268" s="75" t="n">
        <f aca="false">IF($BO268,BC268/$BO268*100,0)</f>
        <v>0.545687541590693</v>
      </c>
      <c r="BH268" s="55"/>
      <c r="BI268" s="79" t="n">
        <v>316960</v>
      </c>
      <c r="BJ268" s="55"/>
      <c r="BK268" s="75" t="n">
        <f aca="false">(BI268/$BS268)</f>
        <v>41.0198006988482</v>
      </c>
      <c r="BL268" s="55"/>
      <c r="BM268" s="75" t="n">
        <f aca="false">IF($BO268,BI268/$BO268*100,0)</f>
        <v>3.49670716445467</v>
      </c>
      <c r="BN268" s="55"/>
      <c r="BO268" s="79" t="n">
        <f aca="false">(U268+AA268+AG268+AM268+AS268+BC268+BI268)</f>
        <v>9064528</v>
      </c>
      <c r="BP268" s="78"/>
      <c r="BQ268" s="55" t="n">
        <v>24</v>
      </c>
      <c r="BR268" s="78"/>
      <c r="BS268" s="59" t="n">
        <v>7727</v>
      </c>
    </row>
    <row r="269" customFormat="false" ht="8.25" hidden="false" customHeight="true" outlineLevel="0" collapsed="false">
      <c r="A269" s="66" t="n">
        <v>25</v>
      </c>
      <c r="B269" s="68"/>
      <c r="C269" s="66" t="s">
        <v>252</v>
      </c>
      <c r="D269" s="78"/>
      <c r="E269" s="79" t="n">
        <v>435521</v>
      </c>
      <c r="F269" s="76"/>
      <c r="G269" s="79" t="n">
        <v>20308</v>
      </c>
      <c r="H269" s="55"/>
      <c r="I269" s="79" t="n">
        <v>0</v>
      </c>
      <c r="J269" s="79"/>
      <c r="K269" s="79" t="n">
        <v>14830</v>
      </c>
      <c r="L269" s="55"/>
      <c r="M269" s="79" t="n">
        <v>0</v>
      </c>
      <c r="N269" s="55"/>
      <c r="O269" s="79" t="n">
        <v>0</v>
      </c>
      <c r="P269" s="55"/>
      <c r="Q269" s="79" t="n">
        <v>6829</v>
      </c>
      <c r="R269" s="55"/>
      <c r="S269" s="79" t="n">
        <v>6829</v>
      </c>
      <c r="T269" s="55"/>
      <c r="U269" s="79" t="n">
        <f aca="false">SUM(E269:S269)</f>
        <v>484317</v>
      </c>
      <c r="V269" s="55"/>
      <c r="W269" s="75" t="n">
        <f aca="false">(U269/$BS269)</f>
        <v>83.1731066460587</v>
      </c>
      <c r="X269" s="55"/>
      <c r="Y269" s="75" t="n">
        <f aca="false">IF($BO269,U269/$BO269*100,0)</f>
        <v>13.393226025363</v>
      </c>
      <c r="Z269" s="55"/>
      <c r="AA269" s="79" t="n">
        <v>1961647</v>
      </c>
      <c r="AB269" s="55"/>
      <c r="AC269" s="75" t="n">
        <f aca="false">(AA269/$BS269)</f>
        <v>336.879100120213</v>
      </c>
      <c r="AD269" s="55"/>
      <c r="AE269" s="75" t="n">
        <f aca="false">IF($BO269,AA269/$BO269*100,0)</f>
        <v>54.2470771271197</v>
      </c>
      <c r="AF269" s="55"/>
      <c r="AG269" s="79" t="n">
        <v>1290</v>
      </c>
      <c r="AH269" s="55"/>
      <c r="AI269" s="75" t="n">
        <f aca="false">(AG269/$BS269)</f>
        <v>0.221535291087068</v>
      </c>
      <c r="AJ269" s="55"/>
      <c r="AK269" s="75" t="n">
        <f aca="false">IF($BO269,AG269/$BO269*100,0)</f>
        <v>0.0356734567911477</v>
      </c>
      <c r="AL269" s="55"/>
      <c r="AM269" s="79" t="n">
        <v>93918</v>
      </c>
      <c r="AN269" s="55"/>
      <c r="AO269" s="75" t="n">
        <f aca="false">(AM269/$BS269)</f>
        <v>16.1287995878413</v>
      </c>
      <c r="AP269" s="55"/>
      <c r="AQ269" s="75" t="n">
        <f aca="false">IF($BO269,AM269/$BO269*100,0)</f>
        <v>2.59719357745039</v>
      </c>
      <c r="AR269" s="55"/>
      <c r="AS269" s="79" t="n">
        <v>965461</v>
      </c>
      <c r="AT269" s="55"/>
      <c r="AU269" s="75" t="n">
        <f aca="false">(AS269/$BS269)</f>
        <v>165.801305169157</v>
      </c>
      <c r="AV269" s="55"/>
      <c r="AW269" s="75" t="n">
        <f aca="false">IF($BO269,AS269/$BO269*100,0)</f>
        <v>26.6987064085568</v>
      </c>
      <c r="AX269" s="55"/>
      <c r="AY269" s="79" t="n">
        <v>4165</v>
      </c>
      <c r="AZ269" s="55"/>
      <c r="BA269" s="79" t="n">
        <v>3820</v>
      </c>
      <c r="BB269" s="55"/>
      <c r="BC269" s="79" t="n">
        <f aca="false">(AY269+BA269)</f>
        <v>7985</v>
      </c>
      <c r="BD269" s="55"/>
      <c r="BE269" s="75" t="n">
        <f aca="false">(BC269/$BS269)</f>
        <v>1.37128627855058</v>
      </c>
      <c r="BF269" s="55"/>
      <c r="BG269" s="75" t="n">
        <f aca="false">IF($BO269,BC269/$BO269*100,0)</f>
        <v>0.220815932152957</v>
      </c>
      <c r="BH269" s="55"/>
      <c r="BI269" s="79" t="n">
        <v>101516</v>
      </c>
      <c r="BJ269" s="55"/>
      <c r="BK269" s="75" t="n">
        <f aca="false">(BI269/$BS269)</f>
        <v>17.4336252790658</v>
      </c>
      <c r="BL269" s="55"/>
      <c r="BM269" s="75" t="n">
        <f aca="false">IF($BO269,BI269/$BO269*100,0)</f>
        <v>2.80730747256601</v>
      </c>
      <c r="BN269" s="55"/>
      <c r="BO269" s="79" t="n">
        <f aca="false">(U269+AA269+AG269+AM269+AS269+BC269+BI269)</f>
        <v>3616134</v>
      </c>
      <c r="BP269" s="78"/>
      <c r="BQ269" s="55" t="n">
        <v>25</v>
      </c>
      <c r="BR269" s="78"/>
      <c r="BS269" s="59" t="n">
        <v>5823</v>
      </c>
    </row>
    <row r="270" customFormat="false" ht="8.25" hidden="false" customHeight="true" outlineLevel="0" collapsed="false">
      <c r="A270" s="91"/>
      <c r="B270" s="66"/>
      <c r="C270" s="66"/>
      <c r="D270" s="78"/>
      <c r="E270" s="55"/>
      <c r="F270" s="55"/>
      <c r="G270" s="55"/>
      <c r="H270" s="55"/>
      <c r="I270" s="55"/>
      <c r="J270" s="55"/>
      <c r="K270" s="55"/>
      <c r="L270" s="55"/>
      <c r="M270" s="55"/>
      <c r="N270" s="55"/>
      <c r="O270" s="55"/>
      <c r="P270" s="55"/>
      <c r="Q270" s="55"/>
      <c r="R270" s="55"/>
      <c r="S270" s="55"/>
      <c r="T270" s="55"/>
      <c r="U270" s="76"/>
      <c r="V270" s="55"/>
      <c r="W270" s="82"/>
      <c r="X270" s="55"/>
      <c r="Y270" s="82"/>
      <c r="Z270" s="55"/>
      <c r="AA270" s="55"/>
      <c r="AB270" s="55"/>
      <c r="AC270" s="82"/>
      <c r="AD270" s="55"/>
      <c r="AE270" s="82"/>
      <c r="AF270" s="55"/>
      <c r="AG270" s="55"/>
      <c r="AH270" s="55"/>
      <c r="AI270" s="82"/>
      <c r="AJ270" s="55"/>
      <c r="AK270" s="82"/>
      <c r="AL270" s="55"/>
      <c r="AM270" s="55"/>
      <c r="AN270" s="55"/>
      <c r="AO270" s="82"/>
      <c r="AP270" s="55"/>
      <c r="AQ270" s="82"/>
      <c r="AR270" s="55"/>
      <c r="AS270" s="55"/>
      <c r="AT270" s="55"/>
      <c r="AU270" s="82"/>
      <c r="AV270" s="55"/>
      <c r="AW270" s="82"/>
      <c r="AX270" s="55"/>
      <c r="AY270" s="55"/>
      <c r="AZ270" s="55"/>
      <c r="BA270" s="55"/>
      <c r="BB270" s="55"/>
      <c r="BC270" s="76"/>
      <c r="BD270" s="55"/>
      <c r="BE270" s="82"/>
      <c r="BF270" s="55"/>
      <c r="BG270" s="82"/>
      <c r="BH270" s="55"/>
      <c r="BI270" s="55"/>
      <c r="BJ270" s="55"/>
      <c r="BK270" s="82"/>
      <c r="BL270" s="55"/>
      <c r="BM270" s="82"/>
      <c r="BN270" s="55"/>
      <c r="BO270" s="76"/>
      <c r="BP270" s="78"/>
      <c r="BQ270" s="83"/>
      <c r="BR270" s="78"/>
      <c r="BS270" s="54"/>
    </row>
    <row r="271" customFormat="false" ht="8.25" hidden="false" customHeight="true" outlineLevel="0" collapsed="false">
      <c r="A271" s="66" t="n">
        <v>26</v>
      </c>
      <c r="B271" s="68"/>
      <c r="C271" s="66" t="s">
        <v>253</v>
      </c>
      <c r="D271" s="78"/>
      <c r="E271" s="79" t="n">
        <v>577154</v>
      </c>
      <c r="F271" s="76"/>
      <c r="G271" s="79" t="n">
        <v>28333</v>
      </c>
      <c r="H271" s="55"/>
      <c r="I271" s="79" t="n">
        <v>270481</v>
      </c>
      <c r="J271" s="79"/>
      <c r="K271" s="79" t="n">
        <v>0</v>
      </c>
      <c r="L271" s="55"/>
      <c r="M271" s="79" t="n">
        <v>127927</v>
      </c>
      <c r="N271" s="55"/>
      <c r="O271" s="79" t="n">
        <v>0</v>
      </c>
      <c r="P271" s="55"/>
      <c r="Q271" s="79" t="n">
        <v>6599</v>
      </c>
      <c r="R271" s="55"/>
      <c r="S271" s="79" t="n">
        <v>3996</v>
      </c>
      <c r="T271" s="55"/>
      <c r="U271" s="79" t="n">
        <f aca="false">SUM(E271:S271)</f>
        <v>1014490</v>
      </c>
      <c r="V271" s="55"/>
      <c r="W271" s="75" t="n">
        <f aca="false">(U271/$BS271)</f>
        <v>211.39612419254</v>
      </c>
      <c r="X271" s="55"/>
      <c r="Y271" s="75" t="n">
        <f aca="false">IF($BO271,U271/$BO271*100,0)</f>
        <v>18.5905323871523</v>
      </c>
      <c r="Z271" s="55"/>
      <c r="AA271" s="79" t="n">
        <v>3151194</v>
      </c>
      <c r="AB271" s="55"/>
      <c r="AC271" s="75" t="n">
        <f aca="false">(AA271/$BS271)</f>
        <v>656.635549072724</v>
      </c>
      <c r="AD271" s="55"/>
      <c r="AE271" s="75" t="n">
        <f aca="false">IF($BO271,AA271/$BO271*100,0)</f>
        <v>57.7456397945767</v>
      </c>
      <c r="AF271" s="55"/>
      <c r="AG271" s="80" t="n">
        <v>20158</v>
      </c>
      <c r="AH271" s="55"/>
      <c r="AI271" s="75" t="n">
        <f aca="false">(AG271/$BS271)</f>
        <v>4.20045842883934</v>
      </c>
      <c r="AJ271" s="55"/>
      <c r="AK271" s="75" t="n">
        <f aca="false">IF($BO271,AG271/$BO271*100,0)</f>
        <v>0.369395412335476</v>
      </c>
      <c r="AL271" s="55"/>
      <c r="AM271" s="80" t="n">
        <v>48858</v>
      </c>
      <c r="AN271" s="55"/>
      <c r="AO271" s="75" t="n">
        <f aca="false">(AM271/$BS271)</f>
        <v>10.1808710147947</v>
      </c>
      <c r="AP271" s="55"/>
      <c r="AQ271" s="75" t="n">
        <f aca="false">IF($BO271,AM271/$BO271*100,0)</f>
        <v>0.895323001085756</v>
      </c>
      <c r="AR271" s="55"/>
      <c r="AS271" s="80" t="n">
        <v>1108972</v>
      </c>
      <c r="AT271" s="55"/>
      <c r="AU271" s="75" t="n">
        <f aca="false">(AS271/$BS271)</f>
        <v>231.083975828298</v>
      </c>
      <c r="AV271" s="55"/>
      <c r="AW271" s="75" t="n">
        <f aca="false">IF($BO271,AS271/$BO271*100,0)</f>
        <v>20.3219153293232</v>
      </c>
      <c r="AX271" s="55"/>
      <c r="AY271" s="80" t="n">
        <v>41321</v>
      </c>
      <c r="AZ271" s="55"/>
      <c r="BA271" s="80" t="n">
        <v>9924</v>
      </c>
      <c r="BB271" s="55"/>
      <c r="BC271" s="79" t="n">
        <f aca="false">(AY271+BA271)</f>
        <v>51245</v>
      </c>
      <c r="BD271" s="55"/>
      <c r="BE271" s="75" t="n">
        <f aca="false">(BC271/$BS271)</f>
        <v>10.6782663054803</v>
      </c>
      <c r="BF271" s="55"/>
      <c r="BG271" s="75" t="n">
        <f aca="false">IF($BO271,BC271/$BO271*100,0)</f>
        <v>0.939064783467182</v>
      </c>
      <c r="BH271" s="55"/>
      <c r="BI271" s="80" t="n">
        <v>62108</v>
      </c>
      <c r="BJ271" s="55"/>
      <c r="BK271" s="75" t="n">
        <f aca="false">(BI271/$BS271)</f>
        <v>12.9418628881017</v>
      </c>
      <c r="BL271" s="55"/>
      <c r="BM271" s="75" t="n">
        <f aca="false">IF($BO271,BI271/$BO271*100,0)</f>
        <v>1.13812929205932</v>
      </c>
      <c r="BN271" s="55"/>
      <c r="BO271" s="79" t="n">
        <f aca="false">(U271+AA271+AG271+AM271+AS271+BC271+BI271)</f>
        <v>5457025</v>
      </c>
      <c r="BP271" s="78"/>
      <c r="BQ271" s="55" t="n">
        <v>26</v>
      </c>
      <c r="BR271" s="78"/>
      <c r="BS271" s="59" t="n">
        <v>4799</v>
      </c>
    </row>
    <row r="272" customFormat="false" ht="8.25" hidden="false" customHeight="true" outlineLevel="0" collapsed="false">
      <c r="A272" s="66" t="n">
        <v>27</v>
      </c>
      <c r="B272" s="68"/>
      <c r="C272" s="66" t="s">
        <v>254</v>
      </c>
      <c r="D272" s="78"/>
      <c r="E272" s="79" t="n">
        <v>1743553</v>
      </c>
      <c r="F272" s="76"/>
      <c r="G272" s="79" t="n">
        <v>31029</v>
      </c>
      <c r="H272" s="55"/>
      <c r="I272" s="79" t="n">
        <v>518683</v>
      </c>
      <c r="J272" s="79"/>
      <c r="K272" s="79" t="n">
        <v>0</v>
      </c>
      <c r="L272" s="55"/>
      <c r="M272" s="79" t="n">
        <v>135806</v>
      </c>
      <c r="N272" s="55"/>
      <c r="O272" s="79" t="n">
        <v>0</v>
      </c>
      <c r="P272" s="55"/>
      <c r="Q272" s="79" t="n">
        <v>29638</v>
      </c>
      <c r="R272" s="55"/>
      <c r="S272" s="79" t="n">
        <v>13261</v>
      </c>
      <c r="T272" s="55"/>
      <c r="U272" s="79" t="n">
        <f aca="false">SUM(E272:S272)</f>
        <v>2471970</v>
      </c>
      <c r="V272" s="55"/>
      <c r="W272" s="75" t="n">
        <f aca="false">(U272/$BS272)</f>
        <v>305.596489059216</v>
      </c>
      <c r="X272" s="55"/>
      <c r="Y272" s="75" t="n">
        <f aca="false">IF($BO272,U272/$BO272*100,0)</f>
        <v>34.3205469695297</v>
      </c>
      <c r="Z272" s="55"/>
      <c r="AA272" s="79" t="n">
        <v>3375185</v>
      </c>
      <c r="AB272" s="55"/>
      <c r="AC272" s="75" t="n">
        <f aca="false">(AA272/$BS272)</f>
        <v>417.256150327605</v>
      </c>
      <c r="AD272" s="55"/>
      <c r="AE272" s="75" t="n">
        <f aca="false">IF($BO272,AA272/$BO272*100,0)</f>
        <v>46.8606800743343</v>
      </c>
      <c r="AF272" s="55"/>
      <c r="AG272" s="79" t="n">
        <v>34890</v>
      </c>
      <c r="AH272" s="55"/>
      <c r="AI272" s="75" t="n">
        <f aca="false">(AG272/$BS272)</f>
        <v>4.31326492767956</v>
      </c>
      <c r="AJ272" s="55"/>
      <c r="AK272" s="75" t="n">
        <f aca="false">IF($BO272,AG272/$BO272*100,0)</f>
        <v>0.484408744348391</v>
      </c>
      <c r="AL272" s="55"/>
      <c r="AM272" s="79" t="n">
        <v>62942</v>
      </c>
      <c r="AN272" s="55"/>
      <c r="AO272" s="75" t="n">
        <f aca="false">(AM272/$BS272)</f>
        <v>7.78118432439115</v>
      </c>
      <c r="AP272" s="55"/>
      <c r="AQ272" s="75" t="n">
        <f aca="false">IF($BO272,AM272/$BO272*100,0)</f>
        <v>0.873879483713856</v>
      </c>
      <c r="AR272" s="55"/>
      <c r="AS272" s="79" t="n">
        <v>0</v>
      </c>
      <c r="AT272" s="55"/>
      <c r="AU272" s="75" t="n">
        <f aca="false">(AS272/$BS272)</f>
        <v>0</v>
      </c>
      <c r="AV272" s="55"/>
      <c r="AW272" s="75" t="n">
        <f aca="false">IF($BO272,AS272/$BO272*100,0)</f>
        <v>0</v>
      </c>
      <c r="AX272" s="55"/>
      <c r="AY272" s="79" t="n">
        <v>18692</v>
      </c>
      <c r="AZ272" s="55"/>
      <c r="BA272" s="79" t="n">
        <v>215948</v>
      </c>
      <c r="BB272" s="55"/>
      <c r="BC272" s="79" t="n">
        <f aca="false">(AY272+BA272)</f>
        <v>234640</v>
      </c>
      <c r="BD272" s="55"/>
      <c r="BE272" s="75" t="n">
        <f aca="false">(BC272/$BS272)</f>
        <v>29.0072938558536</v>
      </c>
      <c r="BF272" s="55"/>
      <c r="BG272" s="75" t="n">
        <f aca="false">IF($BO272,BC272/$BO272*100,0)</f>
        <v>3.25771475419623</v>
      </c>
      <c r="BH272" s="55"/>
      <c r="BI272" s="79" t="n">
        <v>1022968</v>
      </c>
      <c r="BJ272" s="55"/>
      <c r="BK272" s="75" t="n">
        <f aca="false">(BI272/$BS272)</f>
        <v>126.464087031772</v>
      </c>
      <c r="BL272" s="55"/>
      <c r="BM272" s="75" t="n">
        <f aca="false">IF($BO272,BI272/$BO272*100,0)</f>
        <v>14.2027699738775</v>
      </c>
      <c r="BN272" s="55"/>
      <c r="BO272" s="79" t="n">
        <f aca="false">(U272+AA272+AG272+AM272+AS272+BC272+BI272)</f>
        <v>7202595</v>
      </c>
      <c r="BP272" s="78"/>
      <c r="BQ272" s="55" t="n">
        <v>27</v>
      </c>
      <c r="BR272" s="78"/>
      <c r="BS272" s="59" t="n">
        <v>8089</v>
      </c>
    </row>
    <row r="273" customFormat="false" ht="8.25" hidden="false" customHeight="true" outlineLevel="0" collapsed="false">
      <c r="A273" s="66" t="n">
        <v>28</v>
      </c>
      <c r="B273" s="68"/>
      <c r="C273" s="66" t="s">
        <v>255</v>
      </c>
      <c r="D273" s="78"/>
      <c r="E273" s="79" t="n">
        <v>1033055</v>
      </c>
      <c r="F273" s="76"/>
      <c r="G273" s="79" t="n">
        <v>69695</v>
      </c>
      <c r="H273" s="55"/>
      <c r="I273" s="79" t="n">
        <v>613988</v>
      </c>
      <c r="J273" s="79"/>
      <c r="K273" s="79" t="n">
        <v>1371</v>
      </c>
      <c r="L273" s="55"/>
      <c r="M273" s="79" t="n">
        <v>6058</v>
      </c>
      <c r="N273" s="55"/>
      <c r="O273" s="79" t="n">
        <v>0</v>
      </c>
      <c r="P273" s="55"/>
      <c r="Q273" s="79" t="n">
        <v>26203</v>
      </c>
      <c r="R273" s="55"/>
      <c r="S273" s="79" t="n">
        <v>30481</v>
      </c>
      <c r="T273" s="55"/>
      <c r="U273" s="79" t="n">
        <f aca="false">SUM(E273:S273)</f>
        <v>1780851</v>
      </c>
      <c r="V273" s="55"/>
      <c r="W273" s="75" t="n">
        <f aca="false">(U273/$BS273)</f>
        <v>218.72402358143</v>
      </c>
      <c r="X273" s="55"/>
      <c r="Y273" s="75" t="n">
        <f aca="false">IF($BO273,U273/$BO273*100,0)</f>
        <v>28.3341649202281</v>
      </c>
      <c r="Z273" s="55"/>
      <c r="AA273" s="79" t="n">
        <v>3909784</v>
      </c>
      <c r="AB273" s="55"/>
      <c r="AC273" s="75" t="n">
        <f aca="false">(AA273/$BS273)</f>
        <v>480.199459592238</v>
      </c>
      <c r="AD273" s="55"/>
      <c r="AE273" s="75" t="n">
        <f aca="false">IF($BO273,AA273/$BO273*100,0)</f>
        <v>62.2064758132315</v>
      </c>
      <c r="AF273" s="55"/>
      <c r="AG273" s="79" t="n">
        <v>4595</v>
      </c>
      <c r="AH273" s="55"/>
      <c r="AI273" s="75" t="n">
        <f aca="false">(AG273/$BS273)</f>
        <v>0.564357651682633</v>
      </c>
      <c r="AJ273" s="55"/>
      <c r="AK273" s="75" t="n">
        <f aca="false">IF($BO273,AG273/$BO273*100,0)</f>
        <v>0.0731085800038567</v>
      </c>
      <c r="AL273" s="55"/>
      <c r="AM273" s="79" t="n">
        <v>44258</v>
      </c>
      <c r="AN273" s="55"/>
      <c r="AO273" s="75" t="n">
        <f aca="false">(AM273/$BS273)</f>
        <v>5.43576516826333</v>
      </c>
      <c r="AP273" s="55"/>
      <c r="AQ273" s="75" t="n">
        <f aca="false">IF($BO273,AM273/$BO273*100,0)</f>
        <v>0.704165295715058</v>
      </c>
      <c r="AR273" s="55"/>
      <c r="AS273" s="79" t="n">
        <v>34113</v>
      </c>
      <c r="AT273" s="55"/>
      <c r="AU273" s="75" t="n">
        <f aca="false">(AS273/$BS273)</f>
        <v>4.189756816507</v>
      </c>
      <c r="AV273" s="55"/>
      <c r="AW273" s="75" t="n">
        <f aca="false">IF($BO273,AS273/$BO273*100,0)</f>
        <v>0.542753643018839</v>
      </c>
      <c r="AX273" s="55"/>
      <c r="AY273" s="79" t="n">
        <v>23447</v>
      </c>
      <c r="AZ273" s="55"/>
      <c r="BA273" s="79" t="n">
        <v>65538</v>
      </c>
      <c r="BB273" s="55"/>
      <c r="BC273" s="79" t="n">
        <f aca="false">(AY273+BA273)</f>
        <v>88985</v>
      </c>
      <c r="BD273" s="55"/>
      <c r="BE273" s="75" t="n">
        <f aca="false">(BC273/$BS273)</f>
        <v>10.9291328911815</v>
      </c>
      <c r="BF273" s="55"/>
      <c r="BG273" s="75" t="n">
        <f aca="false">IF($BO273,BC273/$BO273*100,0)</f>
        <v>1.41579259883421</v>
      </c>
      <c r="BH273" s="55"/>
      <c r="BI273" s="79" t="n">
        <v>422586</v>
      </c>
      <c r="BJ273" s="55"/>
      <c r="BK273" s="75" t="n">
        <f aca="false">(BI273/$BS273)</f>
        <v>51.9019896831245</v>
      </c>
      <c r="BL273" s="55"/>
      <c r="BM273" s="75" t="n">
        <f aca="false">IF($BO273,BI273/$BO273*100,0)</f>
        <v>6.7235391489684</v>
      </c>
      <c r="BN273" s="55"/>
      <c r="BO273" s="79" t="n">
        <f aca="false">(U273+AA273+AG273+AM273+AS273+BC273+BI273)</f>
        <v>6285172</v>
      </c>
      <c r="BP273" s="78"/>
      <c r="BQ273" s="55" t="n">
        <v>28</v>
      </c>
      <c r="BR273" s="78"/>
      <c r="BS273" s="59" t="n">
        <v>8142</v>
      </c>
    </row>
    <row r="274" customFormat="false" ht="8.25" hidden="false" customHeight="true" outlineLevel="0" collapsed="false">
      <c r="A274" s="66" t="n">
        <v>29</v>
      </c>
      <c r="B274" s="68"/>
      <c r="C274" s="66" t="s">
        <v>256</v>
      </c>
      <c r="D274" s="78"/>
      <c r="E274" s="79" t="n">
        <v>1456984</v>
      </c>
      <c r="F274" s="76"/>
      <c r="G274" s="79" t="n">
        <v>64447</v>
      </c>
      <c r="H274" s="55"/>
      <c r="I274" s="79" t="n">
        <v>323526</v>
      </c>
      <c r="J274" s="79"/>
      <c r="K274" s="79" t="n">
        <v>2395</v>
      </c>
      <c r="L274" s="55"/>
      <c r="M274" s="79" t="n">
        <v>291685</v>
      </c>
      <c r="N274" s="55"/>
      <c r="O274" s="79" t="n">
        <v>0</v>
      </c>
      <c r="P274" s="55"/>
      <c r="Q274" s="79" t="n">
        <v>14597</v>
      </c>
      <c r="R274" s="55"/>
      <c r="S274" s="79" t="n">
        <v>11820</v>
      </c>
      <c r="T274" s="55"/>
      <c r="U274" s="79" t="n">
        <f aca="false">SUM(E274:S274)</f>
        <v>2165454</v>
      </c>
      <c r="V274" s="55"/>
      <c r="W274" s="75" t="n">
        <f aca="false">(U274/$BS274)</f>
        <v>465.689032258065</v>
      </c>
      <c r="X274" s="55"/>
      <c r="Y274" s="75" t="n">
        <f aca="false">IF($BO274,U274/$BO274*100,0)</f>
        <v>28.5888291150437</v>
      </c>
      <c r="Z274" s="55"/>
      <c r="AA274" s="79" t="n">
        <v>4218994</v>
      </c>
      <c r="AB274" s="55"/>
      <c r="AC274" s="75" t="n">
        <f aca="false">(AA274/$BS274)</f>
        <v>907.310537634409</v>
      </c>
      <c r="AD274" s="55"/>
      <c r="AE274" s="75" t="n">
        <f aca="false">IF($BO274,AA274/$BO274*100,0)</f>
        <v>55.7001434818725</v>
      </c>
      <c r="AF274" s="55"/>
      <c r="AG274" s="79" t="n">
        <v>106401</v>
      </c>
      <c r="AH274" s="55"/>
      <c r="AI274" s="75" t="n">
        <f aca="false">(AG274/$BS274)</f>
        <v>22.881935483871</v>
      </c>
      <c r="AJ274" s="55"/>
      <c r="AK274" s="75" t="n">
        <f aca="false">IF($BO274,AG274/$BO274*100,0)</f>
        <v>1.40473083550598</v>
      </c>
      <c r="AL274" s="55"/>
      <c r="AM274" s="79" t="n">
        <v>101014</v>
      </c>
      <c r="AN274" s="55"/>
      <c r="AO274" s="75" t="n">
        <f aca="false">(AM274/$BS274)</f>
        <v>21.7234408602151</v>
      </c>
      <c r="AP274" s="55"/>
      <c r="AQ274" s="75" t="n">
        <f aca="false">IF($BO274,AM274/$BO274*100,0)</f>
        <v>1.33361040420486</v>
      </c>
      <c r="AR274" s="55"/>
      <c r="AS274" s="79" t="n">
        <v>736436</v>
      </c>
      <c r="AT274" s="55"/>
      <c r="AU274" s="75" t="n">
        <f aca="false">(AS274/$BS274)</f>
        <v>158.373333333333</v>
      </c>
      <c r="AV274" s="55"/>
      <c r="AW274" s="75" t="n">
        <f aca="false">IF($BO274,AS274/$BO274*100,0)</f>
        <v>9.72259995278881</v>
      </c>
      <c r="AX274" s="55"/>
      <c r="AY274" s="79" t="n">
        <v>96667</v>
      </c>
      <c r="AZ274" s="55"/>
      <c r="BA274" s="79" t="n">
        <v>48296</v>
      </c>
      <c r="BB274" s="55"/>
      <c r="BC274" s="79" t="n">
        <f aca="false">(AY274+BA274)</f>
        <v>144963</v>
      </c>
      <c r="BD274" s="55"/>
      <c r="BE274" s="75" t="n">
        <f aca="false">(BC274/$BS274)</f>
        <v>31.1748387096774</v>
      </c>
      <c r="BF274" s="55"/>
      <c r="BG274" s="75" t="n">
        <f aca="false">IF($BO274,BC274/$BO274*100,0)</f>
        <v>1.91383535970013</v>
      </c>
      <c r="BH274" s="55"/>
      <c r="BI274" s="79" t="n">
        <v>101214</v>
      </c>
      <c r="BJ274" s="55"/>
      <c r="BK274" s="75" t="n">
        <f aca="false">(BI274/$BS274)</f>
        <v>21.7664516129032</v>
      </c>
      <c r="BL274" s="55"/>
      <c r="BM274" s="75" t="n">
        <f aca="false">IF($BO274,BI274/$BO274*100,0)</f>
        <v>1.33625085088394</v>
      </c>
      <c r="BN274" s="55"/>
      <c r="BO274" s="79" t="n">
        <f aca="false">(U274+AA274+AG274+AM274+AS274+BC274+BI274)</f>
        <v>7574476</v>
      </c>
      <c r="BP274" s="78"/>
      <c r="BQ274" s="55" t="n">
        <v>29</v>
      </c>
      <c r="BR274" s="78"/>
      <c r="BS274" s="59" t="n">
        <v>4650</v>
      </c>
    </row>
    <row r="275" customFormat="false" ht="8.25" hidden="false" customHeight="true" outlineLevel="0" collapsed="false">
      <c r="A275" s="66" t="n">
        <v>30</v>
      </c>
      <c r="B275" s="68"/>
      <c r="C275" s="66" t="s">
        <v>257</v>
      </c>
      <c r="D275" s="78"/>
      <c r="E275" s="79" t="n">
        <v>961051</v>
      </c>
      <c r="F275" s="76"/>
      <c r="G275" s="79" t="n">
        <v>34131</v>
      </c>
      <c r="H275" s="55"/>
      <c r="I275" s="79" t="n">
        <v>340986</v>
      </c>
      <c r="J275" s="79"/>
      <c r="K275" s="79" t="n">
        <v>72</v>
      </c>
      <c r="L275" s="55"/>
      <c r="M275" s="79" t="n">
        <v>344719</v>
      </c>
      <c r="N275" s="55"/>
      <c r="O275" s="79" t="n">
        <v>0</v>
      </c>
      <c r="P275" s="55"/>
      <c r="Q275" s="79" t="n">
        <v>34359</v>
      </c>
      <c r="R275" s="55"/>
      <c r="S275" s="79" t="n">
        <v>4073</v>
      </c>
      <c r="T275" s="55"/>
      <c r="U275" s="79" t="n">
        <f aca="false">SUM(E275:S275)</f>
        <v>1719391</v>
      </c>
      <c r="V275" s="55"/>
      <c r="W275" s="75" t="n">
        <f aca="false">(U275/$BS275)</f>
        <v>268.738824632698</v>
      </c>
      <c r="X275" s="55"/>
      <c r="Y275" s="75" t="n">
        <f aca="false">IF($BO275,U275/$BO275*100,0)</f>
        <v>41.4997980995532</v>
      </c>
      <c r="Z275" s="55"/>
      <c r="AA275" s="79" t="n">
        <v>1891292</v>
      </c>
      <c r="AB275" s="55"/>
      <c r="AC275" s="75" t="n">
        <f aca="false">(AA275/$BS275)</f>
        <v>295.606752110034</v>
      </c>
      <c r="AD275" s="55"/>
      <c r="AE275" s="75" t="n">
        <f aca="false">IF($BO275,AA275/$BO275*100,0)</f>
        <v>45.6488583151245</v>
      </c>
      <c r="AF275" s="55"/>
      <c r="AG275" s="80" t="n">
        <v>18469</v>
      </c>
      <c r="AH275" s="55"/>
      <c r="AI275" s="75" t="n">
        <f aca="false">(AG275/$BS275)</f>
        <v>2.88668333854329</v>
      </c>
      <c r="AJ275" s="55"/>
      <c r="AK275" s="75" t="n">
        <f aca="false">IF($BO275,AG275/$BO275*100,0)</f>
        <v>0.445773981078561</v>
      </c>
      <c r="AL275" s="55"/>
      <c r="AM275" s="80" t="n">
        <v>22520</v>
      </c>
      <c r="AN275" s="55"/>
      <c r="AO275" s="75" t="n">
        <f aca="false">(AM275/$BS275)</f>
        <v>3.51984995311035</v>
      </c>
      <c r="AP275" s="55"/>
      <c r="AQ275" s="75" t="n">
        <f aca="false">IF($BO275,AM275/$BO275*100,0)</f>
        <v>0.543550276348974</v>
      </c>
      <c r="AR275" s="55"/>
      <c r="AS275" s="80" t="n">
        <v>355172</v>
      </c>
      <c r="AT275" s="55"/>
      <c r="AU275" s="75" t="n">
        <f aca="false">(AS275/$BS275)</f>
        <v>55.5129728040013</v>
      </c>
      <c r="AV275" s="55"/>
      <c r="AW275" s="75" t="n">
        <f aca="false">IF($BO275,AS275/$BO275*100,0)</f>
        <v>8.57255056622636</v>
      </c>
      <c r="AX275" s="55"/>
      <c r="AY275" s="80" t="n">
        <v>22215</v>
      </c>
      <c r="AZ275" s="55"/>
      <c r="BA275" s="80" t="n">
        <v>58425</v>
      </c>
      <c r="BB275" s="55"/>
      <c r="BC275" s="79" t="n">
        <f aca="false">(AY275+BA275)</f>
        <v>80640</v>
      </c>
      <c r="BD275" s="55"/>
      <c r="BE275" s="75" t="n">
        <f aca="false">(BC275/$BS275)</f>
        <v>12.6039387308534</v>
      </c>
      <c r="BF275" s="55"/>
      <c r="BG275" s="75" t="n">
        <f aca="false">IF($BO275,BC275/$BO275*100,0)</f>
        <v>1.94635409790325</v>
      </c>
      <c r="BH275" s="55"/>
      <c r="BI275" s="80" t="n">
        <v>55647</v>
      </c>
      <c r="BJ275" s="55"/>
      <c r="BK275" s="75" t="n">
        <f aca="false">(BI275/$BS275)</f>
        <v>8.69756173804314</v>
      </c>
      <c r="BL275" s="55"/>
      <c r="BM275" s="75" t="n">
        <f aca="false">IF($BO275,BI275/$BO275*100,0)</f>
        <v>1.34311466376516</v>
      </c>
      <c r="BN275" s="55"/>
      <c r="BO275" s="79" t="n">
        <f aca="false">(U275+AA275+AG275+AM275+AS275+BC275+BI275)</f>
        <v>4143131</v>
      </c>
      <c r="BP275" s="78"/>
      <c r="BQ275" s="55" t="n">
        <v>30</v>
      </c>
      <c r="BR275" s="78"/>
      <c r="BS275" s="59" t="n">
        <v>6398</v>
      </c>
    </row>
    <row r="276" customFormat="false" ht="8.25" hidden="false" customHeight="true" outlineLevel="0" collapsed="false">
      <c r="A276" s="91"/>
      <c r="B276" s="66"/>
      <c r="C276" s="66"/>
      <c r="D276" s="78"/>
      <c r="E276" s="55"/>
      <c r="F276" s="55"/>
      <c r="G276" s="55"/>
      <c r="H276" s="55"/>
      <c r="I276" s="55"/>
      <c r="J276" s="55"/>
      <c r="K276" s="55"/>
      <c r="L276" s="55"/>
      <c r="M276" s="55"/>
      <c r="N276" s="55"/>
      <c r="O276" s="55"/>
      <c r="P276" s="55"/>
      <c r="Q276" s="55"/>
      <c r="R276" s="55"/>
      <c r="S276" s="55"/>
      <c r="T276" s="55"/>
      <c r="U276" s="55"/>
      <c r="V276" s="55"/>
      <c r="W276" s="82"/>
      <c r="X276" s="55"/>
      <c r="Y276" s="82"/>
      <c r="Z276" s="55"/>
      <c r="AA276" s="55"/>
      <c r="AB276" s="55"/>
      <c r="AC276" s="82"/>
      <c r="AD276" s="55"/>
      <c r="AE276" s="82"/>
      <c r="AF276" s="55"/>
      <c r="AG276" s="55"/>
      <c r="AH276" s="55"/>
      <c r="AI276" s="82"/>
      <c r="AJ276" s="55"/>
      <c r="AK276" s="82"/>
      <c r="AL276" s="55"/>
      <c r="AM276" s="55"/>
      <c r="AN276" s="55"/>
      <c r="AO276" s="82"/>
      <c r="AP276" s="55"/>
      <c r="AQ276" s="82"/>
      <c r="AR276" s="55"/>
      <c r="AS276" s="55"/>
      <c r="AT276" s="55"/>
      <c r="AU276" s="82"/>
      <c r="AV276" s="55"/>
      <c r="AW276" s="82"/>
      <c r="AX276" s="55"/>
      <c r="AY276" s="55"/>
      <c r="AZ276" s="55"/>
      <c r="BA276" s="55"/>
      <c r="BB276" s="55"/>
      <c r="BC276" s="55"/>
      <c r="BD276" s="55"/>
      <c r="BE276" s="82"/>
      <c r="BF276" s="55"/>
      <c r="BG276" s="82"/>
      <c r="BH276" s="55"/>
      <c r="BI276" s="55"/>
      <c r="BJ276" s="55"/>
      <c r="BK276" s="82"/>
      <c r="BL276" s="55"/>
      <c r="BM276" s="82"/>
      <c r="BN276" s="55"/>
      <c r="BO276" s="55"/>
      <c r="BP276" s="78"/>
      <c r="BQ276" s="83"/>
      <c r="BR276" s="78"/>
      <c r="BS276" s="54"/>
    </row>
    <row r="277" customFormat="false" ht="8.25" hidden="false" customHeight="true" outlineLevel="0" collapsed="false">
      <c r="A277" s="66" t="n">
        <v>31</v>
      </c>
      <c r="B277" s="68"/>
      <c r="C277" s="66" t="s">
        <v>223</v>
      </c>
      <c r="D277" s="78"/>
      <c r="E277" s="79" t="n">
        <v>663868</v>
      </c>
      <c r="F277" s="76"/>
      <c r="G277" s="79" t="n">
        <v>47241</v>
      </c>
      <c r="H277" s="55"/>
      <c r="I277" s="79" t="n">
        <v>132428</v>
      </c>
      <c r="J277" s="79"/>
      <c r="K277" s="79" t="n">
        <v>0</v>
      </c>
      <c r="L277" s="55"/>
      <c r="M277" s="79" t="n">
        <v>0</v>
      </c>
      <c r="N277" s="55"/>
      <c r="O277" s="79" t="n">
        <v>0</v>
      </c>
      <c r="P277" s="55"/>
      <c r="Q277" s="79" t="n">
        <v>49931</v>
      </c>
      <c r="R277" s="55"/>
      <c r="S277" s="79" t="n">
        <v>3187</v>
      </c>
      <c r="T277" s="55"/>
      <c r="U277" s="79" t="n">
        <f aca="false">SUM(E277:S277)</f>
        <v>896655</v>
      </c>
      <c r="V277" s="55"/>
      <c r="W277" s="75" t="n">
        <f aca="false">(U277/$BS277)</f>
        <v>193.787551329155</v>
      </c>
      <c r="X277" s="55"/>
      <c r="Y277" s="75" t="n">
        <f aca="false">IF($BO277,U277/$BO277*100,0)</f>
        <v>26.4610918027881</v>
      </c>
      <c r="Z277" s="55"/>
      <c r="AA277" s="79" t="n">
        <v>1533308</v>
      </c>
      <c r="AB277" s="55"/>
      <c r="AC277" s="75" t="n">
        <f aca="false">(AA277/$BS277)</f>
        <v>331.382753403933</v>
      </c>
      <c r="AD277" s="55"/>
      <c r="AE277" s="75" t="n">
        <f aca="false">IF($BO277,AA277/$BO277*100,0)</f>
        <v>45.2492918122906</v>
      </c>
      <c r="AF277" s="55"/>
      <c r="AG277" s="80" t="n">
        <v>1583</v>
      </c>
      <c r="AH277" s="55"/>
      <c r="AI277" s="75" t="n">
        <f aca="false">(AG277/$BS277)</f>
        <v>0.342122325480873</v>
      </c>
      <c r="AJ277" s="55"/>
      <c r="AK277" s="75" t="n">
        <f aca="false">IF($BO277,AG277/$BO277*100,0)</f>
        <v>0.046715747220295</v>
      </c>
      <c r="AL277" s="55"/>
      <c r="AM277" s="80" t="n">
        <v>53554</v>
      </c>
      <c r="AN277" s="55"/>
      <c r="AO277" s="75" t="n">
        <f aca="false">(AM277/$BS277)</f>
        <v>11.574238167279</v>
      </c>
      <c r="AP277" s="55"/>
      <c r="AQ277" s="75" t="n">
        <f aca="false">IF($BO277,AM277/$BO277*100,0)</f>
        <v>1.58042648555634</v>
      </c>
      <c r="AR277" s="55"/>
      <c r="AS277" s="80" t="n">
        <v>771490</v>
      </c>
      <c r="AT277" s="55"/>
      <c r="AU277" s="75" t="n">
        <f aca="false">(AS277/$BS277)</f>
        <v>166.736546358332</v>
      </c>
      <c r="AV277" s="55"/>
      <c r="AW277" s="75" t="n">
        <f aca="false">IF($BO277,AS277/$BO277*100,0)</f>
        <v>22.7673605956951</v>
      </c>
      <c r="AX277" s="55"/>
      <c r="AY277" s="80" t="n">
        <v>12558</v>
      </c>
      <c r="AZ277" s="55"/>
      <c r="BA277" s="80" t="n">
        <v>0</v>
      </c>
      <c r="BB277" s="55"/>
      <c r="BC277" s="79" t="n">
        <f aca="false">(AY277+BA277)</f>
        <v>12558</v>
      </c>
      <c r="BD277" s="55"/>
      <c r="BE277" s="75" t="n">
        <f aca="false">(BC277/$BS277)</f>
        <v>2.71406959152799</v>
      </c>
      <c r="BF277" s="55"/>
      <c r="BG277" s="75" t="n">
        <f aca="false">IF($BO277,BC277/$BO277*100,0)</f>
        <v>0.370597822863212</v>
      </c>
      <c r="BH277" s="55"/>
      <c r="BI277" s="80" t="n">
        <v>119431</v>
      </c>
      <c r="BJ277" s="55"/>
      <c r="BK277" s="75" t="n">
        <f aca="false">(BI277/$BS277)</f>
        <v>25.8117570780203</v>
      </c>
      <c r="BL277" s="55"/>
      <c r="BM277" s="75" t="n">
        <f aca="false">IF($BO277,BI277/$BO277*100,0)</f>
        <v>3.52451573358626</v>
      </c>
      <c r="BN277" s="55"/>
      <c r="BO277" s="79" t="n">
        <f aca="false">(U277+AA277+AG277+AM277+AS277+BC277+BI277)</f>
        <v>3388579</v>
      </c>
      <c r="BP277" s="78"/>
      <c r="BQ277" s="55" t="n">
        <v>31</v>
      </c>
      <c r="BR277" s="78"/>
      <c r="BS277" s="59" t="n">
        <v>4627</v>
      </c>
    </row>
    <row r="278" customFormat="false" ht="8.25" hidden="false" customHeight="true" outlineLevel="0" collapsed="false">
      <c r="A278" s="66" t="n">
        <v>32</v>
      </c>
      <c r="B278" s="68"/>
      <c r="C278" s="66" t="s">
        <v>258</v>
      </c>
      <c r="D278" s="78"/>
      <c r="E278" s="79" t="n">
        <v>10454032</v>
      </c>
      <c r="F278" s="76"/>
      <c r="G278" s="79" t="n">
        <v>94246</v>
      </c>
      <c r="H278" s="55"/>
      <c r="I278" s="79" t="n">
        <v>0</v>
      </c>
      <c r="J278" s="79"/>
      <c r="K278" s="79" t="n">
        <v>0</v>
      </c>
      <c r="L278" s="55"/>
      <c r="M278" s="79" t="n">
        <v>0</v>
      </c>
      <c r="N278" s="55"/>
      <c r="O278" s="79" t="n">
        <v>0</v>
      </c>
      <c r="P278" s="55"/>
      <c r="Q278" s="79" t="n">
        <v>35022</v>
      </c>
      <c r="R278" s="55"/>
      <c r="S278" s="79" t="n">
        <v>39603</v>
      </c>
      <c r="T278" s="55"/>
      <c r="U278" s="79" t="n">
        <f aca="false">SUM(E278:S278)</f>
        <v>10622903</v>
      </c>
      <c r="V278" s="55"/>
      <c r="W278" s="75" t="n">
        <f aca="false">(U278/$BS278)</f>
        <v>677.178746732964</v>
      </c>
      <c r="X278" s="55"/>
      <c r="Y278" s="75" t="n">
        <f aca="false">IF($BO278,U278/$BO278*100,0)</f>
        <v>44.9443891137375</v>
      </c>
      <c r="Z278" s="55"/>
      <c r="AA278" s="79" t="n">
        <v>11048095</v>
      </c>
      <c r="AB278" s="55"/>
      <c r="AC278" s="75" t="n">
        <f aca="false">(AA278/$BS278)</f>
        <v>704.283483138905</v>
      </c>
      <c r="AD278" s="55"/>
      <c r="AE278" s="75" t="n">
        <f aca="false">IF($BO278,AA278/$BO278*100,0)</f>
        <v>46.7433318976496</v>
      </c>
      <c r="AF278" s="55"/>
      <c r="AG278" s="80" t="n">
        <v>249733</v>
      </c>
      <c r="AH278" s="55"/>
      <c r="AI278" s="75" t="n">
        <f aca="false">(AG278/$BS278)</f>
        <v>15.9197424619111</v>
      </c>
      <c r="AJ278" s="55"/>
      <c r="AK278" s="75" t="n">
        <f aca="false">IF($BO278,AG278/$BO278*100,0)</f>
        <v>1.05659414630266</v>
      </c>
      <c r="AL278" s="55"/>
      <c r="AM278" s="80" t="n">
        <v>368135</v>
      </c>
      <c r="AN278" s="55"/>
      <c r="AO278" s="75" t="n">
        <f aca="false">(AM278/$BS278)</f>
        <v>23.4675208771594</v>
      </c>
      <c r="AP278" s="55"/>
      <c r="AQ278" s="75" t="n">
        <f aca="false">IF($BO278,AM278/$BO278*100,0)</f>
        <v>1.55754059755471</v>
      </c>
      <c r="AR278" s="55"/>
      <c r="AS278" s="80" t="n">
        <v>575312</v>
      </c>
      <c r="AT278" s="55"/>
      <c r="AU278" s="75" t="n">
        <f aca="false">(AS278/$BS278)</f>
        <v>36.6744438069739</v>
      </c>
      <c r="AV278" s="55"/>
      <c r="AW278" s="75" t="n">
        <f aca="false">IF($BO278,AS278/$BO278*100,0)</f>
        <v>2.43408476852349</v>
      </c>
      <c r="AX278" s="55"/>
      <c r="AY278" s="80" t="n">
        <v>75417</v>
      </c>
      <c r="AZ278" s="55"/>
      <c r="BA278" s="80" t="n">
        <v>57275</v>
      </c>
      <c r="BB278" s="55"/>
      <c r="BC278" s="79" t="n">
        <f aca="false">(AY278+BA278)</f>
        <v>132692</v>
      </c>
      <c r="BD278" s="55"/>
      <c r="BE278" s="75" t="n">
        <f aca="false">(BC278/$BS278)</f>
        <v>8.45872378402499</v>
      </c>
      <c r="BF278" s="55"/>
      <c r="BG278" s="75" t="n">
        <f aca="false">IF($BO278,BC278/$BO278*100,0)</f>
        <v>0.561405943392315</v>
      </c>
      <c r="BH278" s="55"/>
      <c r="BI278" s="80" t="n">
        <v>638790</v>
      </c>
      <c r="BJ278" s="55"/>
      <c r="BK278" s="75" t="n">
        <f aca="false">(BI278/$BS278)</f>
        <v>40.7209791547141</v>
      </c>
      <c r="BL278" s="55"/>
      <c r="BM278" s="75" t="n">
        <f aca="false">IF($BO278,BI278/$BO278*100,0)</f>
        <v>2.70265353283978</v>
      </c>
      <c r="BN278" s="55"/>
      <c r="BO278" s="79" t="n">
        <f aca="false">(U278+AA278+AG278+AM278+AS278+BC278+BI278)</f>
        <v>23635660</v>
      </c>
      <c r="BP278" s="78"/>
      <c r="BQ278" s="55" t="n">
        <v>32</v>
      </c>
      <c r="BR278" s="78"/>
      <c r="BS278" s="59" t="n">
        <v>15687</v>
      </c>
    </row>
    <row r="279" customFormat="false" ht="8.25" hidden="false" customHeight="true" outlineLevel="0" collapsed="false">
      <c r="A279" s="66" t="n">
        <v>33</v>
      </c>
      <c r="B279" s="68"/>
      <c r="C279" s="66" t="s">
        <v>259</v>
      </c>
      <c r="D279" s="78"/>
      <c r="E279" s="79" t="n">
        <v>331744</v>
      </c>
      <c r="F279" s="76"/>
      <c r="G279" s="79" t="n">
        <v>12071</v>
      </c>
      <c r="H279" s="55"/>
      <c r="I279" s="79" t="n">
        <v>253337</v>
      </c>
      <c r="J279" s="79"/>
      <c r="K279" s="79" t="n">
        <v>0</v>
      </c>
      <c r="L279" s="55"/>
      <c r="M279" s="79" t="n">
        <v>68828</v>
      </c>
      <c r="N279" s="55"/>
      <c r="O279" s="79" t="n">
        <v>0</v>
      </c>
      <c r="P279" s="55"/>
      <c r="Q279" s="79" t="n">
        <v>12821</v>
      </c>
      <c r="R279" s="55"/>
      <c r="S279" s="79" t="n">
        <v>8607</v>
      </c>
      <c r="T279" s="55"/>
      <c r="U279" s="79" t="n">
        <f aca="false">SUM(E279:S279)</f>
        <v>687408</v>
      </c>
      <c r="V279" s="55"/>
      <c r="W279" s="75" t="n">
        <f aca="false">(U279/$BS279)</f>
        <v>84.8861447270931</v>
      </c>
      <c r="X279" s="55"/>
      <c r="Y279" s="75" t="n">
        <f aca="false">IF($BO279,U279/$BO279*100,0)</f>
        <v>11.3158423241159</v>
      </c>
      <c r="Z279" s="55"/>
      <c r="AA279" s="79" t="n">
        <v>3888058</v>
      </c>
      <c r="AB279" s="55"/>
      <c r="AC279" s="75" t="n">
        <f aca="false">(AA279/$BS279)</f>
        <v>480.125710051865</v>
      </c>
      <c r="AD279" s="55"/>
      <c r="AE279" s="75" t="n">
        <f aca="false">IF($BO279,AA279/$BO279*100,0)</f>
        <v>64.003693985257</v>
      </c>
      <c r="AF279" s="55"/>
      <c r="AG279" s="80" t="n">
        <v>8712</v>
      </c>
      <c r="AH279" s="55"/>
      <c r="AI279" s="75" t="n">
        <f aca="false">(AG279/$BS279)</f>
        <v>1.07582119041739</v>
      </c>
      <c r="AJ279" s="55"/>
      <c r="AK279" s="75" t="n">
        <f aca="false">IF($BO279,AG279/$BO279*100,0)</f>
        <v>0.143413545271073</v>
      </c>
      <c r="AL279" s="55"/>
      <c r="AM279" s="80" t="n">
        <v>75085</v>
      </c>
      <c r="AN279" s="55"/>
      <c r="AO279" s="75" t="n">
        <f aca="false">(AM279/$BS279)</f>
        <v>9.2720424796246</v>
      </c>
      <c r="AP279" s="55"/>
      <c r="AQ279" s="75" t="n">
        <f aca="false">IF($BO279,AM279/$BO279*100,0)</f>
        <v>1.23601997780975</v>
      </c>
      <c r="AR279" s="55"/>
      <c r="AS279" s="80" t="n">
        <v>669808</v>
      </c>
      <c r="AT279" s="55"/>
      <c r="AU279" s="75" t="n">
        <f aca="false">(AS279/$BS279)</f>
        <v>82.7127685848358</v>
      </c>
      <c r="AV279" s="55"/>
      <c r="AW279" s="75" t="n">
        <f aca="false">IF($BO279,AS279/$BO279*100,0)</f>
        <v>11.026117990235</v>
      </c>
      <c r="AX279" s="55"/>
      <c r="AY279" s="80" t="n">
        <v>25070</v>
      </c>
      <c r="AZ279" s="55"/>
      <c r="BA279" s="80" t="n">
        <v>117288</v>
      </c>
      <c r="BB279" s="55"/>
      <c r="BC279" s="79" t="n">
        <f aca="false">(AY279+BA279)</f>
        <v>142358</v>
      </c>
      <c r="BD279" s="55"/>
      <c r="BE279" s="75" t="n">
        <f aca="false">(BC279/$BS279)</f>
        <v>17.5794023215609</v>
      </c>
      <c r="BF279" s="55"/>
      <c r="BG279" s="75" t="n">
        <f aca="false">IF($BO279,BC279/$BO279*100,0)</f>
        <v>2.34344185924007</v>
      </c>
      <c r="BH279" s="55"/>
      <c r="BI279" s="80" t="n">
        <v>603311</v>
      </c>
      <c r="BJ279" s="55"/>
      <c r="BK279" s="75" t="n">
        <f aca="false">(BI279/$BS279)</f>
        <v>74.5012348728081</v>
      </c>
      <c r="BL279" s="55"/>
      <c r="BM279" s="75" t="n">
        <f aca="false">IF($BO279,BI279/$BO279*100,0)</f>
        <v>9.93147031807123</v>
      </c>
      <c r="BN279" s="55"/>
      <c r="BO279" s="79" t="n">
        <f aca="false">(U279+AA279+AG279+AM279+AS279+BC279+BI279)</f>
        <v>6074740</v>
      </c>
      <c r="BP279" s="78"/>
      <c r="BQ279" s="55" t="n">
        <v>33</v>
      </c>
      <c r="BR279" s="78"/>
      <c r="BS279" s="59" t="n">
        <v>8098</v>
      </c>
    </row>
    <row r="280" customFormat="false" ht="8.25" hidden="false" customHeight="true" outlineLevel="0" collapsed="false">
      <c r="A280" s="66" t="n">
        <v>34</v>
      </c>
      <c r="B280" s="68"/>
      <c r="C280" s="66" t="s">
        <v>260</v>
      </c>
      <c r="D280" s="78"/>
      <c r="E280" s="79" t="n">
        <v>800510</v>
      </c>
      <c r="F280" s="76"/>
      <c r="G280" s="79" t="n">
        <v>13393</v>
      </c>
      <c r="H280" s="55"/>
      <c r="I280" s="79" t="n">
        <v>429114</v>
      </c>
      <c r="J280" s="79"/>
      <c r="K280" s="79" t="n">
        <v>0</v>
      </c>
      <c r="L280" s="55"/>
      <c r="M280" s="79" t="n">
        <v>8054</v>
      </c>
      <c r="N280" s="55"/>
      <c r="O280" s="79" t="n">
        <v>0</v>
      </c>
      <c r="P280" s="55"/>
      <c r="Q280" s="79" t="n">
        <v>8734</v>
      </c>
      <c r="R280" s="55"/>
      <c r="S280" s="79" t="n">
        <v>3962</v>
      </c>
      <c r="T280" s="55"/>
      <c r="U280" s="79" t="n">
        <f aca="false">SUM(E280:S280)</f>
        <v>1263767</v>
      </c>
      <c r="V280" s="55"/>
      <c r="W280" s="75" t="n">
        <f aca="false">(U280/$BS280)</f>
        <v>131.491728228072</v>
      </c>
      <c r="X280" s="55"/>
      <c r="Y280" s="75" t="n">
        <f aca="false">IF($BO280,U280/$BO280*100,0)</f>
        <v>12.4917192506196</v>
      </c>
      <c r="Z280" s="55"/>
      <c r="AA280" s="79" t="n">
        <v>6931463</v>
      </c>
      <c r="AB280" s="55"/>
      <c r="AC280" s="75" t="n">
        <f aca="false">(AA280/$BS280)</f>
        <v>721.201019664967</v>
      </c>
      <c r="AD280" s="55"/>
      <c r="AE280" s="75" t="n">
        <f aca="false">IF($BO280,AA280/$BO280*100,0)</f>
        <v>68.5141246701786</v>
      </c>
      <c r="AF280" s="55"/>
      <c r="AG280" s="80" t="n">
        <v>166562</v>
      </c>
      <c r="AH280" s="55"/>
      <c r="AI280" s="75" t="n">
        <f aca="false">(AG280/$BS280)</f>
        <v>17.3303506398918</v>
      </c>
      <c r="AJ280" s="55"/>
      <c r="AK280" s="75" t="n">
        <f aca="false">IF($BO280,AG280/$BO280*100,0)</f>
        <v>1.64638397886771</v>
      </c>
      <c r="AL280" s="55"/>
      <c r="AM280" s="80" t="n">
        <v>125169</v>
      </c>
      <c r="AN280" s="55"/>
      <c r="AO280" s="75" t="n">
        <f aca="false">(AM280/$BS280)</f>
        <v>13.0235147227136</v>
      </c>
      <c r="AP280" s="55"/>
      <c r="AQ280" s="75" t="n">
        <f aca="false">IF($BO280,AM280/$BO280*100,0)</f>
        <v>1.237234400709</v>
      </c>
      <c r="AR280" s="55"/>
      <c r="AS280" s="80" t="n">
        <v>1187054</v>
      </c>
      <c r="AT280" s="55"/>
      <c r="AU280" s="75" t="n">
        <f aca="false">(AS280/$BS280)</f>
        <v>123.509936531058</v>
      </c>
      <c r="AV280" s="55"/>
      <c r="AW280" s="75" t="n">
        <f aca="false">IF($BO280,AS280/$BO280*100,0)</f>
        <v>11.7334487317085</v>
      </c>
      <c r="AX280" s="55"/>
      <c r="AY280" s="80" t="n">
        <v>89890</v>
      </c>
      <c r="AZ280" s="55"/>
      <c r="BA280" s="80" t="n">
        <v>6625</v>
      </c>
      <c r="BB280" s="55"/>
      <c r="BC280" s="79" t="n">
        <f aca="false">(AY280+BA280)</f>
        <v>96515</v>
      </c>
      <c r="BD280" s="55"/>
      <c r="BE280" s="75" t="n">
        <f aca="false">(BC280/$BS280)</f>
        <v>10.0421392154823</v>
      </c>
      <c r="BF280" s="55"/>
      <c r="BG280" s="75" t="n">
        <f aca="false">IF($BO280,BC280/$BO280*100,0)</f>
        <v>0.954003612591207</v>
      </c>
      <c r="BH280" s="55"/>
      <c r="BI280" s="80" t="n">
        <v>346308</v>
      </c>
      <c r="BJ280" s="55"/>
      <c r="BK280" s="75" t="n">
        <f aca="false">(BI280/$BS280)</f>
        <v>36.0324628030382</v>
      </c>
      <c r="BL280" s="55"/>
      <c r="BM280" s="75" t="n">
        <f aca="false">IF($BO280,BI280/$BO280*100,0)</f>
        <v>3.42308535532545</v>
      </c>
      <c r="BN280" s="55"/>
      <c r="BO280" s="79" t="n">
        <f aca="false">(U280+AA280+AG280+AM280+AS280+BC280+BI280)</f>
        <v>10116838</v>
      </c>
      <c r="BP280" s="78"/>
      <c r="BQ280" s="55" t="n">
        <v>34</v>
      </c>
      <c r="BR280" s="78"/>
      <c r="BS280" s="59" t="n">
        <v>9611</v>
      </c>
    </row>
    <row r="281" customFormat="false" ht="8.25" hidden="false" customHeight="true" outlineLevel="0" collapsed="false">
      <c r="A281" s="66" t="n">
        <v>35</v>
      </c>
      <c r="B281" s="68"/>
      <c r="C281" s="66" t="s">
        <v>261</v>
      </c>
      <c r="D281" s="78"/>
      <c r="E281" s="79" t="n">
        <v>2192190</v>
      </c>
      <c r="F281" s="76"/>
      <c r="G281" s="79" t="n">
        <v>113693</v>
      </c>
      <c r="H281" s="55"/>
      <c r="I281" s="79" t="n">
        <v>504901</v>
      </c>
      <c r="J281" s="79"/>
      <c r="K281" s="79" t="n">
        <v>0</v>
      </c>
      <c r="L281" s="55"/>
      <c r="M281" s="79" t="n">
        <v>2821879</v>
      </c>
      <c r="N281" s="55"/>
      <c r="O281" s="79" t="n">
        <v>0</v>
      </c>
      <c r="P281" s="55"/>
      <c r="Q281" s="79" t="n">
        <v>22869</v>
      </c>
      <c r="R281" s="55"/>
      <c r="S281" s="79" t="n">
        <v>19439</v>
      </c>
      <c r="T281" s="55"/>
      <c r="U281" s="79" t="n">
        <f aca="false">SUM(E281:S281)</f>
        <v>5674971</v>
      </c>
      <c r="V281" s="55"/>
      <c r="W281" s="75" t="n">
        <f aca="false">(U281/$BS281)</f>
        <v>1716.56715063521</v>
      </c>
      <c r="X281" s="55"/>
      <c r="Y281" s="75" t="n">
        <f aca="false">IF($BO281,U281/$BO281*100,0)</f>
        <v>72.6039053552402</v>
      </c>
      <c r="Z281" s="55"/>
      <c r="AA281" s="79" t="n">
        <v>1036154</v>
      </c>
      <c r="AB281" s="55"/>
      <c r="AC281" s="75" t="n">
        <f aca="false">(AA281/$BS281)</f>
        <v>313.416212946158</v>
      </c>
      <c r="AD281" s="55"/>
      <c r="AE281" s="75" t="n">
        <f aca="false">IF($BO281,AA281/$BO281*100,0)</f>
        <v>13.2562487014389</v>
      </c>
      <c r="AF281" s="55"/>
      <c r="AG281" s="80" t="n">
        <v>50166</v>
      </c>
      <c r="AH281" s="55"/>
      <c r="AI281" s="75" t="n">
        <f aca="false">(AG281/$BS281)</f>
        <v>15.1742286751361</v>
      </c>
      <c r="AJ281" s="55"/>
      <c r="AK281" s="75" t="n">
        <f aca="false">IF($BO281,AG281/$BO281*100,0)</f>
        <v>0.641809009429472</v>
      </c>
      <c r="AL281" s="55"/>
      <c r="AM281" s="80" t="n">
        <v>31865</v>
      </c>
      <c r="AN281" s="55"/>
      <c r="AO281" s="75" t="n">
        <f aca="false">(AM281/$BS281)</f>
        <v>9.63853599516031</v>
      </c>
      <c r="AP281" s="55"/>
      <c r="AQ281" s="75" t="n">
        <f aca="false">IF($BO281,AM281/$BO281*100,0)</f>
        <v>0.407671412619506</v>
      </c>
      <c r="AR281" s="55"/>
      <c r="AS281" s="80" t="n">
        <v>361429</v>
      </c>
      <c r="AT281" s="55"/>
      <c r="AU281" s="75" t="n">
        <f aca="false">(AS281/$BS281)</f>
        <v>109.325166364186</v>
      </c>
      <c r="AV281" s="55"/>
      <c r="AW281" s="75" t="n">
        <f aca="false">IF($BO281,AS281/$BO281*100,0)</f>
        <v>4.62401603614171</v>
      </c>
      <c r="AX281" s="55"/>
      <c r="AY281" s="80" t="n">
        <v>53811</v>
      </c>
      <c r="AZ281" s="55"/>
      <c r="BA281" s="80" t="n">
        <v>170654</v>
      </c>
      <c r="BB281" s="55"/>
      <c r="BC281" s="79" t="n">
        <f aca="false">(AY281+BA281)</f>
        <v>224465</v>
      </c>
      <c r="BD281" s="55"/>
      <c r="BE281" s="75" t="n">
        <f aca="false">(BC281/$BS281)</f>
        <v>67.8962492437992</v>
      </c>
      <c r="BF281" s="55"/>
      <c r="BG281" s="75" t="n">
        <f aca="false">IF($BO281,BC281/$BO281*100,0)</f>
        <v>2.8717390125102</v>
      </c>
      <c r="BH281" s="55"/>
      <c r="BI281" s="80" t="n">
        <v>437294</v>
      </c>
      <c r="BJ281" s="55"/>
      <c r="BK281" s="93" t="n">
        <f aca="false">(BI281/$BS281)</f>
        <v>132.272837265578</v>
      </c>
      <c r="BL281" s="55"/>
      <c r="BM281" s="75" t="n">
        <f aca="false">IF($BO281,BI281/$BO281*100,0)</f>
        <v>5.59461047261994</v>
      </c>
      <c r="BN281" s="55"/>
      <c r="BO281" s="79" t="n">
        <f aca="false">(U281+AA281+AG281+AM281+AS281+BC281+BI281)</f>
        <v>7816344</v>
      </c>
      <c r="BP281" s="78"/>
      <c r="BQ281" s="55" t="n">
        <v>35</v>
      </c>
      <c r="BR281" s="78"/>
      <c r="BS281" s="59" t="n">
        <v>3306</v>
      </c>
    </row>
    <row r="282" customFormat="false" ht="8.25" hidden="false" customHeight="true" outlineLevel="0" collapsed="false">
      <c r="A282" s="66"/>
      <c r="B282" s="68"/>
      <c r="C282" s="66"/>
      <c r="D282" s="78"/>
      <c r="E282" s="79"/>
      <c r="F282" s="76"/>
      <c r="G282" s="79"/>
      <c r="H282" s="55"/>
      <c r="I282" s="79"/>
      <c r="J282" s="79"/>
      <c r="K282" s="79"/>
      <c r="L282" s="55"/>
      <c r="M282" s="79"/>
      <c r="N282" s="55"/>
      <c r="O282" s="79"/>
      <c r="P282" s="55"/>
      <c r="Q282" s="79"/>
      <c r="R282" s="55"/>
      <c r="S282" s="79"/>
      <c r="T282" s="55"/>
      <c r="U282" s="79"/>
      <c r="V282" s="55"/>
      <c r="W282" s="75"/>
      <c r="X282" s="55"/>
      <c r="Y282" s="75"/>
      <c r="Z282" s="55"/>
      <c r="AA282" s="79"/>
      <c r="AB282" s="55"/>
      <c r="AC282" s="75"/>
      <c r="AD282" s="55"/>
      <c r="AE282" s="75"/>
      <c r="AF282" s="55"/>
      <c r="AG282" s="80"/>
      <c r="AH282" s="55"/>
      <c r="AI282" s="75"/>
      <c r="AJ282" s="55"/>
      <c r="AK282" s="75"/>
      <c r="AL282" s="55"/>
      <c r="AM282" s="80"/>
      <c r="AN282" s="55"/>
      <c r="AO282" s="75"/>
      <c r="AP282" s="55"/>
      <c r="AQ282" s="75"/>
      <c r="AR282" s="55"/>
      <c r="AS282" s="80"/>
      <c r="AT282" s="55"/>
      <c r="AU282" s="75"/>
      <c r="AV282" s="55"/>
      <c r="AW282" s="75"/>
      <c r="AX282" s="55"/>
      <c r="AY282" s="80"/>
      <c r="AZ282" s="55"/>
      <c r="BA282" s="80"/>
      <c r="BB282" s="55"/>
      <c r="BC282" s="79"/>
      <c r="BD282" s="55"/>
      <c r="BE282" s="75"/>
      <c r="BF282" s="55"/>
      <c r="BG282" s="75"/>
      <c r="BH282" s="55"/>
      <c r="BI282" s="80"/>
      <c r="BJ282" s="55"/>
      <c r="BK282" s="75"/>
      <c r="BL282" s="55"/>
      <c r="BM282" s="75"/>
      <c r="BN282" s="55"/>
      <c r="BO282" s="79"/>
      <c r="BP282" s="78"/>
      <c r="BQ282" s="55"/>
      <c r="BR282" s="78"/>
      <c r="BS282" s="59"/>
    </row>
    <row r="283" customFormat="false" ht="8.25" hidden="false" customHeight="true" outlineLevel="0" collapsed="false">
      <c r="A283" s="66" t="n">
        <v>36</v>
      </c>
      <c r="B283" s="68"/>
      <c r="C283" s="66" t="s">
        <v>227</v>
      </c>
      <c r="D283" s="78"/>
      <c r="E283" s="79" t="n">
        <v>607093</v>
      </c>
      <c r="F283" s="76"/>
      <c r="G283" s="79" t="n">
        <v>18835</v>
      </c>
      <c r="H283" s="55"/>
      <c r="I283" s="79" t="n">
        <v>129811</v>
      </c>
      <c r="J283" s="79"/>
      <c r="K283" s="79" t="n">
        <v>11385</v>
      </c>
      <c r="L283" s="55"/>
      <c r="M283" s="79" t="n">
        <v>0</v>
      </c>
      <c r="N283" s="55"/>
      <c r="O283" s="79" t="n">
        <v>0</v>
      </c>
      <c r="P283" s="55"/>
      <c r="Q283" s="79" t="n">
        <v>19787</v>
      </c>
      <c r="R283" s="55"/>
      <c r="S283" s="79" t="n">
        <v>4429</v>
      </c>
      <c r="T283" s="55"/>
      <c r="U283" s="79" t="n">
        <f aca="false">SUM(E283:S283)</f>
        <v>791340</v>
      </c>
      <c r="V283" s="55"/>
      <c r="W283" s="75" t="n">
        <f aca="false">(U283/$BS283)</f>
        <v>240.821667681071</v>
      </c>
      <c r="X283" s="55"/>
      <c r="Y283" s="75" t="n">
        <f aca="false">IF($BO283,U283/$BO283*100,0)</f>
        <v>23.0228226596198</v>
      </c>
      <c r="Z283" s="55"/>
      <c r="AA283" s="79" t="n">
        <v>2196980</v>
      </c>
      <c r="AB283" s="55"/>
      <c r="AC283" s="75" t="n">
        <f aca="false">(AA283/$BS283)</f>
        <v>668.587948874011</v>
      </c>
      <c r="AD283" s="55"/>
      <c r="AE283" s="75" t="n">
        <f aca="false">IF($BO283,AA283/$BO283*100,0)</f>
        <v>63.9177609203776</v>
      </c>
      <c r="AF283" s="55"/>
      <c r="AG283" s="80" t="n">
        <v>1025</v>
      </c>
      <c r="AH283" s="55"/>
      <c r="AI283" s="75" t="n">
        <f aca="false">(AG283/$BS283)</f>
        <v>0.311929397443701</v>
      </c>
      <c r="AJ283" s="55"/>
      <c r="AK283" s="75" t="n">
        <f aca="false">IF($BO283,AG283/$BO283*100,0)</f>
        <v>0.0298208017111612</v>
      </c>
      <c r="AL283" s="55"/>
      <c r="AM283" s="80" t="n">
        <v>14371</v>
      </c>
      <c r="AN283" s="55"/>
      <c r="AO283" s="75" t="n">
        <f aca="false">(AM283/$BS283)</f>
        <v>4.37340231284236</v>
      </c>
      <c r="AP283" s="55"/>
      <c r="AQ283" s="75" t="n">
        <f aca="false">IF($BO283,AM283/$BO283*100,0)</f>
        <v>0.418102186723023</v>
      </c>
      <c r="AR283" s="55"/>
      <c r="AS283" s="80" t="n">
        <v>330365</v>
      </c>
      <c r="AT283" s="55"/>
      <c r="AU283" s="75" t="n">
        <f aca="false">(AS283/$BS283)</f>
        <v>100.53712720633</v>
      </c>
      <c r="AV283" s="55"/>
      <c r="AW283" s="75" t="n">
        <f aca="false">IF($BO283,AS283/$BO283*100,0)</f>
        <v>9.6114625924954</v>
      </c>
      <c r="AX283" s="55"/>
      <c r="AY283" s="80" t="n">
        <v>35530</v>
      </c>
      <c r="AZ283" s="55"/>
      <c r="BA283" s="80" t="n">
        <v>4400</v>
      </c>
      <c r="BB283" s="55"/>
      <c r="BC283" s="79" t="n">
        <f aca="false">(AY283+BA283)</f>
        <v>39930</v>
      </c>
      <c r="BD283" s="55"/>
      <c r="BE283" s="75" t="n">
        <f aca="false">(BC283/$BS283)</f>
        <v>12.1515520389531</v>
      </c>
      <c r="BF283" s="55"/>
      <c r="BG283" s="75" t="n">
        <f aca="false">IF($BO283,BC283/$BO283*100,0)</f>
        <v>1.16170206080651</v>
      </c>
      <c r="BH283" s="55"/>
      <c r="BI283" s="80" t="n">
        <v>63187</v>
      </c>
      <c r="BJ283" s="55"/>
      <c r="BK283" s="75" t="n">
        <f aca="false">(BI283/$BS283)</f>
        <v>19.2291539866099</v>
      </c>
      <c r="BL283" s="55"/>
      <c r="BM283" s="75" t="n">
        <f aca="false">IF($BO283,BI283/$BO283*100,0)</f>
        <v>1.83832877826648</v>
      </c>
      <c r="BN283" s="55"/>
      <c r="BO283" s="79" t="n">
        <f aca="false">(U283+AA283+AG283+AM283+AS283+BC283+BI283)</f>
        <v>3437198</v>
      </c>
      <c r="BP283" s="78"/>
      <c r="BQ283" s="55" t="n">
        <v>36</v>
      </c>
      <c r="BR283" s="78"/>
      <c r="BS283" s="59" t="n">
        <v>3286</v>
      </c>
    </row>
    <row r="284" customFormat="false" ht="8.25" hidden="false" customHeight="true" outlineLevel="0" collapsed="false">
      <c r="A284" s="66" t="n">
        <v>37</v>
      </c>
      <c r="B284" s="68"/>
      <c r="C284" s="66" t="s">
        <v>262</v>
      </c>
      <c r="D284" s="78"/>
      <c r="E284" s="79" t="n">
        <v>840813</v>
      </c>
      <c r="F284" s="76"/>
      <c r="G284" s="79" t="n">
        <v>25165</v>
      </c>
      <c r="H284" s="55"/>
      <c r="I284" s="79" t="n">
        <v>256829</v>
      </c>
      <c r="J284" s="79"/>
      <c r="K284" s="79" t="n">
        <v>0</v>
      </c>
      <c r="L284" s="55"/>
      <c r="M284" s="79" t="n">
        <v>1237</v>
      </c>
      <c r="N284" s="55"/>
      <c r="O284" s="79" t="n">
        <v>0</v>
      </c>
      <c r="P284" s="55"/>
      <c r="Q284" s="79" t="n">
        <v>53395</v>
      </c>
      <c r="R284" s="55"/>
      <c r="S284" s="79" t="n">
        <v>18637</v>
      </c>
      <c r="T284" s="55"/>
      <c r="U284" s="79" t="n">
        <f aca="false">SUM(E284:S284)</f>
        <v>1196076</v>
      </c>
      <c r="V284" s="55"/>
      <c r="W284" s="75" t="n">
        <f aca="false">(U284/$BS284)</f>
        <v>234.662742789876</v>
      </c>
      <c r="X284" s="55"/>
      <c r="Y284" s="75" t="n">
        <f aca="false">IF($BO284,U284/$BO284*100,0)</f>
        <v>27.5683812603159</v>
      </c>
      <c r="Z284" s="55"/>
      <c r="AA284" s="79" t="n">
        <v>2775321</v>
      </c>
      <c r="AB284" s="55"/>
      <c r="AC284" s="75" t="n">
        <f aca="false">(AA284/$BS284)</f>
        <v>544.500882872278</v>
      </c>
      <c r="AD284" s="55"/>
      <c r="AE284" s="75" t="n">
        <f aca="false">IF($BO284,AA284/$BO284*100,0)</f>
        <v>63.9684329823198</v>
      </c>
      <c r="AF284" s="55"/>
      <c r="AG284" s="80" t="n">
        <v>14930</v>
      </c>
      <c r="AH284" s="55"/>
      <c r="AI284" s="75" t="n">
        <f aca="false">(AG284/$BS284)</f>
        <v>2.92917402393565</v>
      </c>
      <c r="AJ284" s="55"/>
      <c r="AK284" s="75" t="n">
        <f aca="false">IF($BO284,AG284/$BO284*100,0)</f>
        <v>0.344121888756664</v>
      </c>
      <c r="AL284" s="55"/>
      <c r="AM284" s="80" t="n">
        <v>38080</v>
      </c>
      <c r="AN284" s="55"/>
      <c r="AO284" s="75" t="n">
        <f aca="false">(AM284/$BS284)</f>
        <v>7.47106140867177</v>
      </c>
      <c r="AP284" s="55"/>
      <c r="AQ284" s="75" t="n">
        <f aca="false">IF($BO284,AM284/$BO284*100,0)</f>
        <v>0.87770673301097</v>
      </c>
      <c r="AR284" s="55"/>
      <c r="AS284" s="80" t="n">
        <v>273748</v>
      </c>
      <c r="AT284" s="55"/>
      <c r="AU284" s="75" t="n">
        <f aca="false">(AS284/$BS284)</f>
        <v>53.707671179125</v>
      </c>
      <c r="AV284" s="55"/>
      <c r="AW284" s="75" t="n">
        <f aca="false">IF($BO284,AS284/$BO284*100,0)</f>
        <v>6.30962349654115</v>
      </c>
      <c r="AX284" s="55"/>
      <c r="AY284" s="80" t="n">
        <v>18349</v>
      </c>
      <c r="AZ284" s="55"/>
      <c r="BA284" s="80" t="n">
        <v>3532</v>
      </c>
      <c r="BB284" s="55"/>
      <c r="BC284" s="79" t="n">
        <f aca="false">(AY284+BA284)</f>
        <v>21881</v>
      </c>
      <c r="BD284" s="55"/>
      <c r="BE284" s="75" t="n">
        <f aca="false">(BC284/$BS284)</f>
        <v>4.29291740239357</v>
      </c>
      <c r="BF284" s="55"/>
      <c r="BG284" s="75" t="n">
        <f aca="false">IF($BO284,BC284/$BO284*100,0)</f>
        <v>0.504335636161056</v>
      </c>
      <c r="BH284" s="55"/>
      <c r="BI284" s="80" t="n">
        <v>18543</v>
      </c>
      <c r="BJ284" s="55"/>
      <c r="BK284" s="75" t="n">
        <f aca="false">(BI284/$BS284)</f>
        <v>3.6380223660977</v>
      </c>
      <c r="BL284" s="55"/>
      <c r="BM284" s="75" t="n">
        <f aca="false">IF($BO284,BI284/$BO284*100,0)</f>
        <v>0.427398002894496</v>
      </c>
      <c r="BN284" s="55"/>
      <c r="BO284" s="79" t="n">
        <f aca="false">(U284+AA284+AG284+AM284+AS284+BC284+BI284)</f>
        <v>4338579</v>
      </c>
      <c r="BP284" s="78"/>
      <c r="BQ284" s="55" t="n">
        <v>37</v>
      </c>
      <c r="BR284" s="78"/>
      <c r="BS284" s="59" t="n">
        <v>5097</v>
      </c>
    </row>
    <row r="285" customFormat="false" ht="8.25" hidden="false" customHeight="true" outlineLevel="0" collapsed="false">
      <c r="A285" s="94" t="n">
        <v>38</v>
      </c>
      <c r="B285" s="68"/>
      <c r="C285" s="52" t="s">
        <v>263</v>
      </c>
      <c r="D285" s="78"/>
      <c r="E285" s="84" t="n">
        <v>1242369</v>
      </c>
      <c r="F285" s="76"/>
      <c r="G285" s="84" t="n">
        <v>60743</v>
      </c>
      <c r="H285" s="55"/>
      <c r="I285" s="84" t="n">
        <v>174333</v>
      </c>
      <c r="J285" s="79"/>
      <c r="K285" s="84" t="n">
        <v>3258</v>
      </c>
      <c r="L285" s="55"/>
      <c r="M285" s="84" t="n">
        <v>96850</v>
      </c>
      <c r="N285" s="55"/>
      <c r="O285" s="84" t="n">
        <v>0</v>
      </c>
      <c r="P285" s="55"/>
      <c r="Q285" s="84" t="n">
        <v>13905</v>
      </c>
      <c r="R285" s="55"/>
      <c r="S285" s="84" t="n">
        <v>7360</v>
      </c>
      <c r="T285" s="55"/>
      <c r="U285" s="84" t="n">
        <f aca="false">SUM(E285:S285)</f>
        <v>1598818</v>
      </c>
      <c r="V285" s="55"/>
      <c r="W285" s="75" t="n">
        <f aca="false">(U285/$BS285)</f>
        <v>194.716599683352</v>
      </c>
      <c r="X285" s="82"/>
      <c r="Y285" s="75" t="n">
        <f aca="false">IF($BO285,U285/$BO285*100,0)</f>
        <v>14.1743230613498</v>
      </c>
      <c r="Z285" s="55"/>
      <c r="AA285" s="84" t="n">
        <v>7240639</v>
      </c>
      <c r="AB285" s="55"/>
      <c r="AC285" s="75" t="n">
        <f aca="false">(AA285/$BS285)</f>
        <v>881.821824381927</v>
      </c>
      <c r="AD285" s="82"/>
      <c r="AE285" s="75" t="n">
        <f aca="false">IF($BO285,AA285/$BO285*100,0)</f>
        <v>64.1918944849312</v>
      </c>
      <c r="AF285" s="55"/>
      <c r="AG285" s="84" t="n">
        <v>168601</v>
      </c>
      <c r="AH285" s="55"/>
      <c r="AI285" s="75" t="n">
        <f aca="false">(AG285/$BS285)</f>
        <v>20.5335525514554</v>
      </c>
      <c r="AJ285" s="82"/>
      <c r="AK285" s="75" t="n">
        <f aca="false">IF($BO285,AG285/$BO285*100,0)</f>
        <v>1.49473238509113</v>
      </c>
      <c r="AL285" s="55"/>
      <c r="AM285" s="84" t="n">
        <v>107393</v>
      </c>
      <c r="AN285" s="55"/>
      <c r="AO285" s="75" t="n">
        <f aca="false">(AM285/$BS285)</f>
        <v>13.0791620996225</v>
      </c>
      <c r="AP285" s="82"/>
      <c r="AQ285" s="75" t="n">
        <f aca="false">IF($BO285,AM285/$BO285*100,0)</f>
        <v>0.95209278137195</v>
      </c>
      <c r="AR285" s="55"/>
      <c r="AS285" s="84" t="n">
        <v>1001525</v>
      </c>
      <c r="AT285" s="55"/>
      <c r="AU285" s="75" t="n">
        <f aca="false">(AS285/$BS285)</f>
        <v>121.973572037511</v>
      </c>
      <c r="AV285" s="82"/>
      <c r="AW285" s="75" t="n">
        <f aca="false">IF($BO285,AS285/$BO285*100,0)</f>
        <v>8.87902119191701</v>
      </c>
      <c r="AX285" s="55"/>
      <c r="AY285" s="84" t="n">
        <v>338012</v>
      </c>
      <c r="AZ285" s="55"/>
      <c r="BA285" s="84" t="n">
        <v>93978</v>
      </c>
      <c r="BB285" s="55"/>
      <c r="BC285" s="84" t="n">
        <f aca="false">(AY285+BA285)</f>
        <v>431990</v>
      </c>
      <c r="BD285" s="55"/>
      <c r="BE285" s="75" t="n">
        <f aca="false">(BC285/$BS285)</f>
        <v>52.6111314090854</v>
      </c>
      <c r="BF285" s="82"/>
      <c r="BG285" s="75" t="n">
        <f aca="false">IF($BO285,BC285/$BO285*100,0)</f>
        <v>3.82980790763708</v>
      </c>
      <c r="BH285" s="55"/>
      <c r="BI285" s="84" t="n">
        <v>730712</v>
      </c>
      <c r="BJ285" s="55"/>
      <c r="BK285" s="75" t="n">
        <f aca="false">(BI285/$BS285)</f>
        <v>88.9918402143466</v>
      </c>
      <c r="BL285" s="82"/>
      <c r="BM285" s="75" t="n">
        <f aca="false">IF($BO285,BI285/$BO285*100,0)</f>
        <v>6.47812818770181</v>
      </c>
      <c r="BN285" s="55"/>
      <c r="BO285" s="84" t="n">
        <f aca="false">(U285+AA285+AG285+AM285+AS285+BC285+BI285)</f>
        <v>11279678</v>
      </c>
      <c r="BP285" s="78"/>
      <c r="BQ285" s="65" t="n">
        <v>38</v>
      </c>
      <c r="BR285" s="78"/>
      <c r="BS285" s="86" t="n">
        <v>8211</v>
      </c>
    </row>
    <row r="286" customFormat="false" ht="8.25" hidden="false" customHeight="true" outlineLevel="0" collapsed="false">
      <c r="A286" s="70"/>
      <c r="B286" s="70"/>
      <c r="C286" s="55"/>
      <c r="D286" s="78"/>
      <c r="E286" s="55"/>
      <c r="F286" s="55"/>
      <c r="G286" s="55"/>
      <c r="H286" s="55"/>
      <c r="I286" s="55"/>
      <c r="J286" s="55"/>
      <c r="K286" s="55"/>
      <c r="L286" s="55"/>
      <c r="M286" s="55"/>
      <c r="N286" s="55"/>
      <c r="O286" s="55"/>
      <c r="P286" s="55"/>
      <c r="Q286" s="55"/>
      <c r="R286" s="55"/>
      <c r="S286" s="55"/>
      <c r="T286" s="55"/>
      <c r="U286" s="55"/>
      <c r="V286" s="55"/>
      <c r="W286" s="82"/>
      <c r="X286" s="82"/>
      <c r="Y286" s="82"/>
      <c r="Z286" s="55"/>
      <c r="AA286" s="55"/>
      <c r="AB286" s="55"/>
      <c r="AC286" s="82"/>
      <c r="AD286" s="82"/>
      <c r="AE286" s="82"/>
      <c r="AF286" s="55"/>
      <c r="AG286" s="55"/>
      <c r="AH286" s="55"/>
      <c r="AI286" s="82"/>
      <c r="AJ286" s="82"/>
      <c r="AK286" s="82"/>
      <c r="AL286" s="55"/>
      <c r="AM286" s="55"/>
      <c r="AN286" s="55"/>
      <c r="AO286" s="82"/>
      <c r="AP286" s="82"/>
      <c r="AQ286" s="82"/>
      <c r="AR286" s="55"/>
      <c r="AS286" s="55"/>
      <c r="AT286" s="55"/>
      <c r="AU286" s="82"/>
      <c r="AV286" s="82"/>
      <c r="AW286" s="82"/>
      <c r="AX286" s="55"/>
      <c r="AY286" s="55"/>
      <c r="AZ286" s="55"/>
      <c r="BA286" s="55"/>
      <c r="BB286" s="55"/>
      <c r="BC286" s="55"/>
      <c r="BD286" s="55"/>
      <c r="BE286" s="82"/>
      <c r="BF286" s="82"/>
      <c r="BG286" s="82"/>
      <c r="BH286" s="55"/>
      <c r="BI286" s="55"/>
      <c r="BJ286" s="55"/>
      <c r="BK286" s="82"/>
      <c r="BL286" s="82"/>
      <c r="BM286" s="82"/>
      <c r="BN286" s="55"/>
      <c r="BO286" s="55"/>
      <c r="BP286" s="78"/>
      <c r="BQ286" s="55"/>
      <c r="BR286" s="78"/>
      <c r="BS286" s="54"/>
    </row>
    <row r="287" customFormat="false" ht="12.75" hidden="false" customHeight="true" outlineLevel="0" collapsed="false">
      <c r="A287" s="65" t="n">
        <f aca="false">A285</f>
        <v>38</v>
      </c>
      <c r="B287" s="70"/>
      <c r="C287" s="63" t="s">
        <v>75</v>
      </c>
      <c r="D287" s="71"/>
      <c r="E287" s="87" t="n">
        <f aca="false">SUM(E241:E285)</f>
        <v>80360089</v>
      </c>
      <c r="F287" s="73"/>
      <c r="G287" s="87" t="n">
        <f aca="false">SUM(G241:G285)</f>
        <v>2076339</v>
      </c>
      <c r="H287" s="73"/>
      <c r="I287" s="87" t="n">
        <f aca="false">SUM(I241:I285)</f>
        <v>12034490</v>
      </c>
      <c r="J287" s="72"/>
      <c r="K287" s="87" t="n">
        <f aca="false">SUM(K241:K285)</f>
        <v>54592</v>
      </c>
      <c r="L287" s="73"/>
      <c r="M287" s="87" t="n">
        <f aca="false">SUM(M241:M285)</f>
        <v>5394963</v>
      </c>
      <c r="N287" s="73"/>
      <c r="O287" s="87" t="n">
        <f aca="false">SUM(O241:O285)</f>
        <v>0</v>
      </c>
      <c r="P287" s="88"/>
      <c r="Q287" s="87" t="n">
        <f aca="false">SUM(Q241:Q285)</f>
        <v>802135</v>
      </c>
      <c r="R287" s="88"/>
      <c r="S287" s="87" t="n">
        <f aca="false">SUM(S241:S285)</f>
        <v>480286</v>
      </c>
      <c r="T287" s="73"/>
      <c r="U287" s="87" t="n">
        <f aca="false">SUM(E287:S287)</f>
        <v>101202894</v>
      </c>
      <c r="V287" s="73"/>
      <c r="W287" s="74" t="n">
        <f aca="false">(U287/$BS287)</f>
        <v>281.902996944281</v>
      </c>
      <c r="X287" s="82"/>
      <c r="Y287" s="75" t="n">
        <f aca="false">IF($BO287,U287/$BO287*100,0)</f>
        <v>29.366883051169</v>
      </c>
      <c r="Z287" s="73"/>
      <c r="AA287" s="87" t="n">
        <f aca="false">SUM(AA241:AA285)</f>
        <v>175923706</v>
      </c>
      <c r="AB287" s="73"/>
      <c r="AC287" s="74" t="n">
        <f aca="false">(AA287/$BS287)</f>
        <v>490.039543285636</v>
      </c>
      <c r="AD287" s="82"/>
      <c r="AE287" s="75" t="n">
        <f aca="false">IF($BO287,AA287/$BO287*100,0)</f>
        <v>51.0492407463194</v>
      </c>
      <c r="AF287" s="55"/>
      <c r="AG287" s="87" t="n">
        <f aca="false">SUM(AG241:AG285)</f>
        <v>4581697</v>
      </c>
      <c r="AH287" s="73"/>
      <c r="AI287" s="74" t="n">
        <f aca="false">(AG287/$BS287)</f>
        <v>12.7624227365536</v>
      </c>
      <c r="AJ287" s="82"/>
      <c r="AK287" s="75" t="n">
        <f aca="false">IF($BO287,AG287/$BO287*100,0)</f>
        <v>1.32950901557116</v>
      </c>
      <c r="AL287" s="73"/>
      <c r="AM287" s="87" t="n">
        <f aca="false">SUM(AM241:AM285)</f>
        <v>3248359</v>
      </c>
      <c r="AN287" s="73"/>
      <c r="AO287" s="74" t="n">
        <f aca="false">(AM287/$BS287)</f>
        <v>9.04837896484391</v>
      </c>
      <c r="AP287" s="82"/>
      <c r="AQ287" s="75" t="n">
        <f aca="false">IF($BO287,AM287/$BO287*100,0)</f>
        <v>0.942603270428338</v>
      </c>
      <c r="AR287" s="73"/>
      <c r="AS287" s="87" t="n">
        <f aca="false">SUM(AS241:AS285)</f>
        <v>39086652</v>
      </c>
      <c r="AT287" s="73"/>
      <c r="AU287" s="74" t="n">
        <f aca="false">(AS287/$BS287)</f>
        <v>108.876771244488</v>
      </c>
      <c r="AV287" s="82"/>
      <c r="AW287" s="75" t="n">
        <f aca="false">IF($BO287,AS287/$BO287*100,0)</f>
        <v>11.3420979655556</v>
      </c>
      <c r="AX287" s="73"/>
      <c r="AY287" s="87" t="n">
        <f aca="false">SUM(AY241:AY285)</f>
        <v>1818241</v>
      </c>
      <c r="AZ287" s="73"/>
      <c r="BA287" s="87" t="n">
        <f aca="false">SUM(BA241:BA285)</f>
        <v>5619161</v>
      </c>
      <c r="BB287" s="73"/>
      <c r="BC287" s="87" t="n">
        <f aca="false">SUM(BC241:BC285)</f>
        <v>7437402</v>
      </c>
      <c r="BD287" s="73"/>
      <c r="BE287" s="74" t="n">
        <f aca="false">(BC287/$BS287)</f>
        <v>20.7170549221586</v>
      </c>
      <c r="BF287" s="82"/>
      <c r="BG287" s="75" t="n">
        <f aca="false">IF($BO287,BC287/$BO287*100,0)</f>
        <v>2.15817261844835</v>
      </c>
      <c r="BH287" s="73"/>
      <c r="BI287" s="87" t="n">
        <f aca="false">SUM(BI241:BI285)</f>
        <v>13135005</v>
      </c>
      <c r="BJ287" s="73"/>
      <c r="BK287" s="74" t="n">
        <f aca="false">(BI287/$BS287)</f>
        <v>36.5878595762105</v>
      </c>
      <c r="BL287" s="82"/>
      <c r="BM287" s="75" t="n">
        <f aca="false">IF($BO287,BI287/$BO287*100,0)</f>
        <v>3.81149333250807</v>
      </c>
      <c r="BN287" s="73"/>
      <c r="BO287" s="87" t="n">
        <f aca="false">SUM(BO241:BO285)</f>
        <v>344615715</v>
      </c>
      <c r="BP287" s="78"/>
      <c r="BQ287" s="65" t="n">
        <f aca="false">BQ285</f>
        <v>38</v>
      </c>
      <c r="BR287" s="78"/>
      <c r="BS287" s="86" t="n">
        <f aca="false">SUM(BS241:BS285)</f>
        <v>358999</v>
      </c>
    </row>
    <row r="288" customFormat="false" ht="8.25" hidden="false" customHeight="true" outlineLevel="0" collapsed="false">
      <c r="A288" s="70"/>
      <c r="B288" s="70"/>
      <c r="C288" s="55"/>
      <c r="D288" s="78"/>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82"/>
      <c r="AJ288" s="82"/>
      <c r="AK288" s="82"/>
      <c r="AL288" s="55"/>
      <c r="AM288" s="55"/>
      <c r="AN288" s="55"/>
      <c r="AO288" s="82"/>
      <c r="AP288" s="82"/>
      <c r="AQ288" s="82"/>
      <c r="AR288" s="55"/>
      <c r="AS288" s="55"/>
      <c r="AT288" s="55"/>
      <c r="AU288" s="82"/>
      <c r="AV288" s="82"/>
      <c r="AW288" s="82"/>
      <c r="AX288" s="55"/>
      <c r="AY288" s="55"/>
      <c r="AZ288" s="55"/>
      <c r="BA288" s="55"/>
      <c r="BB288" s="55"/>
      <c r="BC288" s="55"/>
      <c r="BD288" s="55"/>
      <c r="BE288" s="82"/>
      <c r="BF288" s="82"/>
      <c r="BG288" s="82"/>
      <c r="BH288" s="55"/>
      <c r="BI288" s="55"/>
      <c r="BJ288" s="55"/>
      <c r="BK288" s="82"/>
      <c r="BL288" s="82"/>
      <c r="BM288" s="82"/>
      <c r="BN288" s="55"/>
      <c r="BO288" s="55"/>
      <c r="BP288" s="78"/>
      <c r="BQ288" s="55"/>
      <c r="BR288" s="78"/>
      <c r="BS288" s="54"/>
    </row>
    <row r="289" customFormat="false" ht="15.75" hidden="false" customHeight="false" outlineLevel="0" collapsed="false">
      <c r="A289" s="95" t="n">
        <f aca="false">(A60+A219+A287)</f>
        <v>171</v>
      </c>
      <c r="B289" s="70"/>
      <c r="C289" s="63" t="s">
        <v>264</v>
      </c>
      <c r="D289" s="71"/>
      <c r="E289" s="96" t="n">
        <f aca="false">(E60+E219+E287)</f>
        <v>10639167851</v>
      </c>
      <c r="F289" s="73"/>
      <c r="G289" s="96" t="n">
        <f aca="false">(G60+G219+G287)</f>
        <v>398122543</v>
      </c>
      <c r="H289" s="73"/>
      <c r="I289" s="96" t="n">
        <f aca="false">(I60+I219+I287)</f>
        <v>2213168173</v>
      </c>
      <c r="J289" s="72"/>
      <c r="K289" s="96" t="n">
        <f aca="false">(K60+K219+K287)</f>
        <v>7342018</v>
      </c>
      <c r="L289" s="73"/>
      <c r="M289" s="96" t="n">
        <f aca="false">(M60+M219+M287)</f>
        <v>218292671</v>
      </c>
      <c r="N289" s="73"/>
      <c r="O289" s="96" t="n">
        <f aca="false">(O60+O219+O287)</f>
        <v>14068377</v>
      </c>
      <c r="P289" s="88"/>
      <c r="Q289" s="96" t="n">
        <f aca="false">(Q60+Q219+Q287)</f>
        <v>80924636</v>
      </c>
      <c r="R289" s="88"/>
      <c r="S289" s="96" t="n">
        <f aca="false">(S60+S219+S287)</f>
        <v>41107857</v>
      </c>
      <c r="T289" s="73"/>
      <c r="U289" s="96" t="n">
        <f aca="false">(U60+U219+U287)</f>
        <v>13612194126</v>
      </c>
      <c r="V289" s="73"/>
      <c r="W289" s="74" t="n">
        <f aca="false">(U289/$BS289)</f>
        <v>1551.98878803285</v>
      </c>
      <c r="X289" s="82"/>
      <c r="Y289" s="75" t="n">
        <f aca="false">IF($BO289,U289/$BO289*100,0)</f>
        <v>65.8308308628468</v>
      </c>
      <c r="Z289" s="73"/>
      <c r="AA289" s="96" t="n">
        <f aca="false">(AA60+AA219+AA287)</f>
        <v>3807279953</v>
      </c>
      <c r="AB289" s="73"/>
      <c r="AC289" s="74" t="n">
        <f aca="false">(AA289/$BS289)</f>
        <v>434.085478451413</v>
      </c>
      <c r="AD289" s="82"/>
      <c r="AE289" s="75" t="n">
        <f aca="false">IF($BO289,AA289/$BO289*100,0)</f>
        <v>18.412637985725</v>
      </c>
      <c r="AF289" s="55"/>
      <c r="AG289" s="96" t="n">
        <f aca="false">(AG60+AG219+AG287)</f>
        <v>239436762</v>
      </c>
      <c r="AH289" s="73"/>
      <c r="AI289" s="74" t="n">
        <f aca="false">(AG289/$BS289)</f>
        <v>27.2992852311082</v>
      </c>
      <c r="AJ289" s="82"/>
      <c r="AK289" s="75" t="n">
        <f aca="false">IF($BO289,AG289/$BO289*100,0)</f>
        <v>1.15795593536701</v>
      </c>
      <c r="AL289" s="73"/>
      <c r="AM289" s="96" t="n">
        <f aca="false">(AM60+AM219+AM287)</f>
        <v>96752045</v>
      </c>
      <c r="AN289" s="73"/>
      <c r="AO289" s="74" t="n">
        <f aca="false">(AM289/$BS289)</f>
        <v>11.03114513864</v>
      </c>
      <c r="AP289" s="82"/>
      <c r="AQ289" s="75" t="n">
        <f aca="false">IF($BO289,AM289/$BO289*100,0)</f>
        <v>0.46790895362445</v>
      </c>
      <c r="AR289" s="73"/>
      <c r="AS289" s="96" t="n">
        <f aca="false">(AS60+AS219+AS287)</f>
        <v>2252935889</v>
      </c>
      <c r="AT289" s="73"/>
      <c r="AU289" s="74" t="n">
        <f aca="false">(AS289/$BS289)</f>
        <v>256.867570908811</v>
      </c>
      <c r="AV289" s="82"/>
      <c r="AW289" s="75" t="n">
        <f aca="false">IF($BO289,AS289/$BO289*100,0)</f>
        <v>10.8955720202602</v>
      </c>
      <c r="AX289" s="73"/>
      <c r="AY289" s="96" t="n">
        <f aca="false">(AY60+AY219+AY287)</f>
        <v>83238059</v>
      </c>
      <c r="AZ289" s="73"/>
      <c r="BA289" s="96" t="n">
        <f aca="false">(BA60+BA219+BA287)</f>
        <v>146810806</v>
      </c>
      <c r="BB289" s="73"/>
      <c r="BC289" s="96" t="n">
        <f aca="false">(BC60+BC219+BC287)</f>
        <v>230048865</v>
      </c>
      <c r="BD289" s="73"/>
      <c r="BE289" s="74" t="n">
        <f aca="false">(BC289/$BS289)</f>
        <v>26.2289279652374</v>
      </c>
      <c r="BF289" s="82"/>
      <c r="BG289" s="75" t="n">
        <f aca="false">IF($BO289,BC289/$BO289*100,0)</f>
        <v>1.11255450677701</v>
      </c>
      <c r="BH289" s="73"/>
      <c r="BI289" s="96" t="n">
        <f aca="false">(BI60+BI219+BI287)</f>
        <v>438888930</v>
      </c>
      <c r="BJ289" s="73"/>
      <c r="BK289" s="74" t="n">
        <f aca="false">(BI289/$BS289)</f>
        <v>50.03974320721</v>
      </c>
      <c r="BL289" s="82"/>
      <c r="BM289" s="75" t="n">
        <f aca="false">IF($BO289,BI289/$BO289*100,0)</f>
        <v>2.12253973539944</v>
      </c>
      <c r="BN289" s="73"/>
      <c r="BO289" s="96" t="n">
        <f aca="false">(BO60+BO219+BO287)</f>
        <v>20677536570</v>
      </c>
      <c r="BP289" s="78"/>
      <c r="BQ289" s="95" t="n">
        <f aca="false">(BQ60+BQ219+BQ287)</f>
        <v>171</v>
      </c>
      <c r="BR289" s="78"/>
      <c r="BS289" s="97" t="n">
        <f aca="false">BS60+BS219+BS287</f>
        <v>8770807</v>
      </c>
    </row>
    <row r="290" customFormat="false" ht="8.25" hidden="false" customHeight="true" outlineLevel="0" collapsed="false">
      <c r="A290" s="70"/>
      <c r="B290" s="70"/>
      <c r="C290" s="55"/>
      <c r="D290" s="78"/>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54"/>
    </row>
    <row r="291" customFormat="false" ht="8.25" hidden="false" customHeight="true" outlineLevel="0" collapsed="false">
      <c r="A291" s="70"/>
      <c r="B291" s="70"/>
      <c r="C291" s="55"/>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54"/>
    </row>
    <row r="292" customFormat="false" ht="10.5" hidden="false" customHeight="true" outlineLevel="0" collapsed="false">
      <c r="A292" s="70"/>
      <c r="B292" s="70"/>
      <c r="C292" s="98" t="s">
        <v>265</v>
      </c>
      <c r="D292" s="78"/>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54"/>
    </row>
    <row r="293" customFormat="false" ht="4.5" hidden="false" customHeight="true" outlineLevel="0" collapsed="false">
      <c r="A293" s="70"/>
      <c r="B293" s="70"/>
      <c r="C293" s="55"/>
      <c r="D293" s="78"/>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54"/>
    </row>
    <row r="294" customFormat="false" ht="8.25" hidden="false" customHeight="true" outlineLevel="0" collapsed="false">
      <c r="A294" s="70"/>
      <c r="B294" s="70"/>
      <c r="C294" s="55"/>
      <c r="D294" s="78"/>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54"/>
    </row>
    <row r="295" customFormat="false" ht="8.25" hidden="false" customHeight="true" outlineLevel="0" collapsed="false">
      <c r="A295" s="70"/>
      <c r="B295" s="70"/>
      <c r="C295" s="55"/>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54"/>
    </row>
    <row r="296" customFormat="false" ht="8.25" hidden="false" customHeight="true" outlineLevel="0" collapsed="false">
      <c r="A296" s="99"/>
      <c r="B296" s="99"/>
    </row>
    <row r="297" customFormat="false" ht="8.25" hidden="false" customHeight="true" outlineLevel="0" collapsed="false">
      <c r="A297" s="99"/>
      <c r="B297" s="99"/>
    </row>
    <row r="298" customFormat="false" ht="8.25" hidden="false" customHeight="true" outlineLevel="0" collapsed="false">
      <c r="A298" s="99"/>
      <c r="B298" s="99"/>
    </row>
    <row r="299" customFormat="false" ht="8.25" hidden="false" customHeight="true" outlineLevel="0" collapsed="false">
      <c r="A299" s="99"/>
      <c r="B299" s="99"/>
    </row>
    <row r="300" customFormat="false" ht="8.25" hidden="false" customHeight="true" outlineLevel="0" collapsed="false">
      <c r="A300" s="99"/>
      <c r="B300" s="99"/>
    </row>
    <row r="301" customFormat="false" ht="8.25" hidden="true" customHeight="true" outlineLevel="0" collapsed="false">
      <c r="A301" s="99"/>
      <c r="B301" s="99"/>
    </row>
    <row r="302" customFormat="false" ht="0.75" hidden="false" customHeight="true" outlineLevel="0" collapsed="false">
      <c r="A302" s="99"/>
      <c r="B302" s="99"/>
    </row>
    <row r="303" customFormat="false" ht="8.25" hidden="true" customHeight="true" outlineLevel="0" collapsed="false">
      <c r="A303" s="99"/>
      <c r="B303" s="99"/>
    </row>
    <row r="304" customFormat="false" ht="8.25" hidden="false" customHeight="true" outlineLevel="0" collapsed="false">
      <c r="A304" s="99"/>
      <c r="B304" s="99"/>
    </row>
    <row r="305" s="53" customFormat="true" ht="10.5" hidden="false" customHeight="true" outlineLevel="0" collapsed="false">
      <c r="A305" s="54" t="s">
        <v>301</v>
      </c>
      <c r="BQ305" s="57" t="s">
        <v>302</v>
      </c>
    </row>
    <row r="306" customFormat="false" ht="9.75" hidden="false" customHeight="true" outlineLevel="0" collapsed="false">
      <c r="A306" s="52"/>
      <c r="B306" s="52"/>
    </row>
    <row r="307" customFormat="false" ht="9.75" hidden="false" customHeight="true" outlineLevel="0" collapsed="false">
      <c r="A307" s="52"/>
      <c r="B307" s="52"/>
    </row>
    <row r="308" customFormat="false" ht="9.75" hidden="false" customHeight="true" outlineLevel="0" collapsed="false">
      <c r="A308" s="52"/>
      <c r="B308" s="52"/>
    </row>
    <row r="309" customFormat="false" ht="9.75" hidden="false" customHeight="true" outlineLevel="0" collapsed="false">
      <c r="A309" s="52"/>
      <c r="B309" s="52"/>
    </row>
    <row r="310" customFormat="false" ht="9.75" hidden="false" customHeight="true" outlineLevel="0" collapsed="false">
      <c r="A310" s="52"/>
      <c r="B310" s="52"/>
    </row>
    <row r="311" customFormat="false" ht="9.75" hidden="false" customHeight="true" outlineLevel="0" collapsed="false">
      <c r="A311" s="52"/>
      <c r="B311" s="52"/>
    </row>
    <row r="312" customFormat="false" ht="9.75" hidden="false" customHeight="true" outlineLevel="0" collapsed="false">
      <c r="A312" s="52"/>
      <c r="B312" s="52"/>
    </row>
    <row r="313" customFormat="false" ht="9.75" hidden="false" customHeight="true" outlineLevel="0" collapsed="false">
      <c r="A313" s="52"/>
      <c r="B313" s="52"/>
    </row>
    <row r="314" customFormat="false" ht="9.75" hidden="false" customHeight="true" outlineLevel="0" collapsed="false">
      <c r="A314" s="52"/>
      <c r="B314" s="52"/>
    </row>
    <row r="315" customFormat="false" ht="9.75" hidden="false" customHeight="true" outlineLevel="0" collapsed="false">
      <c r="A315" s="52"/>
      <c r="B315" s="52"/>
    </row>
    <row r="316" customFormat="false" ht="9.75" hidden="false" customHeight="true" outlineLevel="0" collapsed="false">
      <c r="A316" s="52"/>
      <c r="B316" s="52"/>
    </row>
    <row r="317" customFormat="false" ht="9.75" hidden="false" customHeight="true" outlineLevel="0" collapsed="false">
      <c r="A317" s="52"/>
      <c r="B317" s="52"/>
    </row>
    <row r="318" customFormat="false" ht="9.75" hidden="false" customHeight="true" outlineLevel="0" collapsed="false">
      <c r="A318" s="52"/>
      <c r="B318" s="52"/>
    </row>
    <row r="319" customFormat="false" ht="9.75" hidden="false" customHeight="true" outlineLevel="0" collapsed="false">
      <c r="A319" s="52"/>
      <c r="B319" s="52"/>
    </row>
    <row r="320" customFormat="false" ht="9.75" hidden="false" customHeight="true" outlineLevel="0" collapsed="false">
      <c r="A320" s="52"/>
      <c r="B320" s="52"/>
    </row>
    <row r="321" customFormat="false" ht="9.75" hidden="false" customHeight="true" outlineLevel="0" collapsed="false">
      <c r="A321" s="52"/>
      <c r="B321" s="52"/>
    </row>
    <row r="322" customFormat="false" ht="9.75" hidden="false" customHeight="true" outlineLevel="0" collapsed="false">
      <c r="A322" s="52"/>
      <c r="B322" s="52"/>
    </row>
    <row r="323" customFormat="false" ht="9.75" hidden="false" customHeight="true" outlineLevel="0" collapsed="false">
      <c r="A323" s="52"/>
      <c r="B323" s="52"/>
    </row>
    <row r="324" customFormat="false" ht="9.75" hidden="false" customHeight="true" outlineLevel="0" collapsed="false">
      <c r="A324" s="52"/>
      <c r="B324" s="52"/>
    </row>
    <row r="325" customFormat="false" ht="9.75" hidden="false" customHeight="true" outlineLevel="0" collapsed="false">
      <c r="A325" s="52"/>
      <c r="B325" s="52"/>
    </row>
    <row r="326" customFormat="false" ht="9.75" hidden="false" customHeight="true" outlineLevel="0" collapsed="false">
      <c r="A326" s="52"/>
      <c r="B326" s="52"/>
    </row>
    <row r="327" customFormat="false" ht="9.75" hidden="false" customHeight="true" outlineLevel="0" collapsed="false">
      <c r="A327" s="52"/>
      <c r="B327" s="52"/>
    </row>
    <row r="328" customFormat="false" ht="9.75" hidden="false" customHeight="true" outlineLevel="0" collapsed="false">
      <c r="A328" s="52"/>
      <c r="B328" s="52"/>
    </row>
    <row r="329" customFormat="false" ht="9.75" hidden="false" customHeight="true" outlineLevel="0" collapsed="false">
      <c r="A329" s="52"/>
      <c r="B329" s="52"/>
    </row>
    <row r="330" customFormat="false" ht="9.75" hidden="false" customHeight="true" outlineLevel="0" collapsed="false">
      <c r="A330" s="52"/>
      <c r="B330" s="52"/>
    </row>
    <row r="331" customFormat="false" ht="9.75" hidden="false" customHeight="true" outlineLevel="0" collapsed="false">
      <c r="A331" s="52"/>
      <c r="B331" s="52"/>
    </row>
    <row r="332" customFormat="false" ht="9.75" hidden="false" customHeight="true" outlineLevel="0" collapsed="false">
      <c r="A332" s="52"/>
      <c r="B332" s="52"/>
    </row>
    <row r="333" customFormat="false" ht="9.75" hidden="false" customHeight="true" outlineLevel="0" collapsed="false">
      <c r="A333" s="52"/>
      <c r="B333" s="52"/>
    </row>
    <row r="334" customFormat="false" ht="9.75" hidden="false" customHeight="true" outlineLevel="0" collapsed="false">
      <c r="A334" s="52"/>
      <c r="B334" s="52"/>
    </row>
    <row r="335" customFormat="false" ht="9.75" hidden="false" customHeight="true" outlineLevel="0" collapsed="false">
      <c r="A335" s="52"/>
      <c r="B335" s="52"/>
    </row>
    <row r="336" customFormat="false" ht="9.75" hidden="false" customHeight="true" outlineLevel="0" collapsed="false">
      <c r="A336" s="52"/>
      <c r="B336" s="52"/>
    </row>
    <row r="337" customFormat="false" ht="9.75" hidden="false" customHeight="true" outlineLevel="0" collapsed="false">
      <c r="A337" s="52"/>
      <c r="B337" s="52"/>
    </row>
    <row r="338" customFormat="false" ht="9.75" hidden="false" customHeight="true" outlineLevel="0" collapsed="false">
      <c r="A338" s="52"/>
      <c r="B338" s="52"/>
    </row>
    <row r="339" customFormat="false" ht="9.75" hidden="false" customHeight="true" outlineLevel="0" collapsed="false">
      <c r="A339" s="52"/>
      <c r="B339" s="52"/>
    </row>
    <row r="340" customFormat="false" ht="9.75" hidden="false" customHeight="true" outlineLevel="0" collapsed="false">
      <c r="A340" s="52"/>
      <c r="B340" s="52"/>
    </row>
    <row r="341" customFormat="false" ht="9.75" hidden="false" customHeight="true" outlineLevel="0" collapsed="false">
      <c r="A341" s="52"/>
      <c r="B341" s="52"/>
    </row>
    <row r="342" customFormat="false" ht="9.75" hidden="false" customHeight="true" outlineLevel="0" collapsed="false">
      <c r="A342" s="52"/>
      <c r="B342" s="52"/>
    </row>
    <row r="343" customFormat="false" ht="9.75" hidden="false" customHeight="true" outlineLevel="0" collapsed="false">
      <c r="A343" s="52"/>
      <c r="B343" s="52"/>
    </row>
    <row r="344" customFormat="false" ht="9.75" hidden="false" customHeight="true" outlineLevel="0" collapsed="false">
      <c r="A344" s="52"/>
      <c r="B344" s="52"/>
    </row>
    <row r="345" customFormat="false" ht="9.75" hidden="false" customHeight="true" outlineLevel="0" collapsed="false">
      <c r="A345" s="52"/>
      <c r="B345" s="52"/>
    </row>
    <row r="346" customFormat="false" ht="9.75" hidden="false" customHeight="true" outlineLevel="0" collapsed="false">
      <c r="A346" s="52"/>
      <c r="B346" s="52"/>
    </row>
    <row r="347" customFormat="false" ht="9.75" hidden="false" customHeight="true" outlineLevel="0" collapsed="false">
      <c r="A347" s="52"/>
      <c r="B347" s="52"/>
    </row>
    <row r="348" customFormat="false" ht="9.75" hidden="false" customHeight="true" outlineLevel="0" collapsed="false">
      <c r="A348" s="52"/>
      <c r="B348" s="52"/>
    </row>
    <row r="349" customFormat="false" ht="9.75" hidden="false" customHeight="true" outlineLevel="0" collapsed="false">
      <c r="A349" s="52"/>
      <c r="B349" s="52"/>
    </row>
    <row r="350" customFormat="false" ht="9.75" hidden="false" customHeight="true" outlineLevel="0" collapsed="false">
      <c r="A350" s="52"/>
      <c r="B350" s="52"/>
    </row>
    <row r="351" customFormat="false" ht="9.75" hidden="false" customHeight="true" outlineLevel="0" collapsed="false">
      <c r="A351" s="52"/>
      <c r="B351" s="52"/>
    </row>
    <row r="352" customFormat="false" ht="9.75" hidden="false" customHeight="true" outlineLevel="0" collapsed="false">
      <c r="A352" s="52"/>
      <c r="B352" s="52"/>
    </row>
    <row r="353" customFormat="false" ht="9.75" hidden="false" customHeight="true" outlineLevel="0" collapsed="false">
      <c r="A353" s="52"/>
      <c r="B353" s="52"/>
    </row>
    <row r="354" customFormat="false" ht="9.75" hidden="false" customHeight="true" outlineLevel="0" collapsed="false">
      <c r="A354" s="52"/>
      <c r="B354" s="52"/>
    </row>
    <row r="355" customFormat="false" ht="9.75" hidden="false" customHeight="true" outlineLevel="0" collapsed="false">
      <c r="A355" s="52"/>
      <c r="B355" s="52"/>
    </row>
    <row r="356" customFormat="false" ht="9.75" hidden="false" customHeight="true" outlineLevel="0" collapsed="false">
      <c r="A356" s="52"/>
      <c r="B356" s="52"/>
    </row>
    <row r="357" customFormat="false" ht="9.75" hidden="false" customHeight="true" outlineLevel="0" collapsed="false">
      <c r="A357" s="52"/>
      <c r="B357" s="52"/>
    </row>
    <row r="358" customFormat="false" ht="9.75" hidden="false" customHeight="true" outlineLevel="0" collapsed="false">
      <c r="A358" s="52"/>
      <c r="B358" s="52"/>
    </row>
    <row r="359" customFormat="false" ht="9.75" hidden="false" customHeight="true" outlineLevel="0" collapsed="false">
      <c r="A359" s="52"/>
      <c r="B359" s="52"/>
    </row>
    <row r="360" customFormat="false" ht="9.75" hidden="false" customHeight="true" outlineLevel="0" collapsed="false">
      <c r="A360" s="52"/>
      <c r="B360" s="52"/>
    </row>
    <row r="361" customFormat="false" ht="9.75" hidden="false" customHeight="true" outlineLevel="0" collapsed="false">
      <c r="A361" s="52"/>
      <c r="B361" s="52"/>
    </row>
    <row r="362" customFormat="false" ht="9.75" hidden="false" customHeight="true" outlineLevel="0" collapsed="false">
      <c r="A362" s="52"/>
      <c r="B362" s="52"/>
    </row>
    <row r="363" customFormat="false" ht="9.75" hidden="false" customHeight="true" outlineLevel="0" collapsed="false">
      <c r="A363" s="52"/>
      <c r="B363" s="52"/>
    </row>
    <row r="364" customFormat="false" ht="9.75" hidden="false" customHeight="true" outlineLevel="0" collapsed="false">
      <c r="A364" s="52"/>
      <c r="B364" s="52"/>
    </row>
    <row r="365" customFormat="false" ht="9.75" hidden="false" customHeight="true" outlineLevel="0" collapsed="false">
      <c r="A365" s="52"/>
      <c r="B365" s="52"/>
    </row>
    <row r="366" customFormat="false" ht="9.75" hidden="false" customHeight="true" outlineLevel="0" collapsed="false">
      <c r="A366" s="52"/>
      <c r="B366" s="52"/>
    </row>
    <row r="367" customFormat="false" ht="9.75" hidden="false" customHeight="true" outlineLevel="0" collapsed="false">
      <c r="A367" s="52"/>
      <c r="B367" s="52"/>
    </row>
    <row r="368" customFormat="false" ht="9.75" hidden="false" customHeight="true" outlineLevel="0" collapsed="false">
      <c r="A368" s="52"/>
      <c r="B368" s="52"/>
    </row>
    <row r="369" customFormat="false" ht="9.75" hidden="false" customHeight="true" outlineLevel="0" collapsed="false">
      <c r="A369" s="52"/>
      <c r="B369" s="52"/>
    </row>
    <row r="370" customFormat="false" ht="9.75" hidden="false" customHeight="true" outlineLevel="0" collapsed="false">
      <c r="A370" s="52"/>
      <c r="B370" s="52"/>
    </row>
    <row r="371" customFormat="false" ht="9.75" hidden="false" customHeight="true" outlineLevel="0" collapsed="false">
      <c r="A371" s="52"/>
      <c r="B371" s="52"/>
    </row>
    <row r="372" customFormat="false" ht="9.75" hidden="false" customHeight="true" outlineLevel="0" collapsed="false">
      <c r="A372" s="52"/>
      <c r="B372" s="52"/>
    </row>
    <row r="373" customFormat="false" ht="9.75" hidden="false" customHeight="true" outlineLevel="0" collapsed="false">
      <c r="A373" s="52"/>
      <c r="B373" s="52"/>
    </row>
    <row r="374" customFormat="false" ht="9.75" hidden="false" customHeight="true" outlineLevel="0" collapsed="false">
      <c r="A374" s="52"/>
      <c r="B374" s="52"/>
    </row>
    <row r="375" customFormat="false" ht="9.75" hidden="false" customHeight="true" outlineLevel="0" collapsed="false">
      <c r="A375" s="52"/>
      <c r="B375" s="52"/>
    </row>
    <row r="376" customFormat="false" ht="9.75" hidden="false" customHeight="true" outlineLevel="0" collapsed="false">
      <c r="A376" s="52"/>
      <c r="B376" s="52"/>
    </row>
    <row r="377" customFormat="false" ht="9.75" hidden="false" customHeight="true" outlineLevel="0" collapsed="false">
      <c r="A377" s="52"/>
      <c r="B377" s="52"/>
    </row>
    <row r="378" customFormat="false" ht="9.75" hidden="false" customHeight="true" outlineLevel="0" collapsed="false">
      <c r="A378" s="52"/>
      <c r="B378" s="52"/>
    </row>
    <row r="379" customFormat="false" ht="9.75" hidden="false" customHeight="true" outlineLevel="0" collapsed="false">
      <c r="A379" s="52"/>
      <c r="B379" s="52"/>
    </row>
    <row r="380" customFormat="false" ht="9.75" hidden="false" customHeight="true" outlineLevel="0" collapsed="false">
      <c r="A380" s="52"/>
      <c r="B380" s="52"/>
    </row>
    <row r="381" customFormat="false" ht="9.75" hidden="false" customHeight="true" outlineLevel="0" collapsed="false">
      <c r="A381" s="52"/>
      <c r="B381" s="52"/>
    </row>
    <row r="382" customFormat="false" ht="9.75" hidden="false" customHeight="true" outlineLevel="0" collapsed="false">
      <c r="A382" s="52"/>
      <c r="B382" s="52"/>
    </row>
    <row r="383" customFormat="false" ht="9.75" hidden="false" customHeight="true" outlineLevel="0" collapsed="false">
      <c r="A383" s="52"/>
      <c r="B383" s="52"/>
    </row>
    <row r="384" customFormat="false" ht="9.75" hidden="false" customHeight="true" outlineLevel="0" collapsed="false">
      <c r="A384" s="52"/>
      <c r="B384" s="52"/>
    </row>
    <row r="385" customFormat="false" ht="9.75" hidden="false" customHeight="true" outlineLevel="0" collapsed="false">
      <c r="A385" s="52"/>
      <c r="B385" s="52"/>
    </row>
    <row r="386" customFormat="false" ht="9.75" hidden="false" customHeight="true" outlineLevel="0" collapsed="false">
      <c r="A386" s="52"/>
      <c r="B386" s="52"/>
    </row>
    <row r="387" customFormat="false" ht="9.75" hidden="false" customHeight="true" outlineLevel="0" collapsed="false">
      <c r="A387" s="52"/>
      <c r="B387" s="52"/>
    </row>
    <row r="388" customFormat="false" ht="9.75" hidden="false" customHeight="true" outlineLevel="0" collapsed="false">
      <c r="A388" s="52"/>
      <c r="B388" s="52"/>
    </row>
    <row r="389" customFormat="false" ht="9.75" hidden="false" customHeight="true" outlineLevel="0" collapsed="false">
      <c r="A389" s="52"/>
      <c r="B389" s="52"/>
    </row>
    <row r="390" customFormat="false" ht="9.75" hidden="false" customHeight="true" outlineLevel="0" collapsed="false">
      <c r="A390" s="52"/>
      <c r="B390" s="52"/>
    </row>
    <row r="391" customFormat="false" ht="9.75" hidden="false" customHeight="true" outlineLevel="0" collapsed="false">
      <c r="A391" s="52"/>
      <c r="B391" s="52"/>
    </row>
    <row r="392" customFormat="false" ht="9.75" hidden="false" customHeight="true" outlineLevel="0" collapsed="false">
      <c r="A392" s="52"/>
      <c r="B392" s="52"/>
    </row>
    <row r="393" customFormat="false" ht="9.75" hidden="false" customHeight="true" outlineLevel="0" collapsed="false">
      <c r="A393" s="52"/>
      <c r="B393" s="52"/>
    </row>
    <row r="394" customFormat="false" ht="9.75" hidden="false" customHeight="true" outlineLevel="0" collapsed="false">
      <c r="A394" s="52"/>
      <c r="B394" s="52"/>
    </row>
    <row r="395" customFormat="false" ht="9.75" hidden="false" customHeight="true" outlineLevel="0" collapsed="false">
      <c r="A395" s="52"/>
      <c r="B395" s="52"/>
    </row>
    <row r="396" customFormat="false" ht="9.75" hidden="false" customHeight="true" outlineLevel="0" collapsed="false">
      <c r="A396" s="52"/>
      <c r="B396" s="52"/>
    </row>
    <row r="397" customFormat="false" ht="9.75" hidden="false" customHeight="true" outlineLevel="0" collapsed="false">
      <c r="A397" s="52"/>
      <c r="B397" s="52"/>
    </row>
    <row r="398" customFormat="false" ht="9.75" hidden="false" customHeight="true" outlineLevel="0" collapsed="false">
      <c r="A398" s="52"/>
      <c r="B398" s="52"/>
    </row>
    <row r="399" customFormat="false" ht="9.75" hidden="false" customHeight="true" outlineLevel="0" collapsed="false">
      <c r="A399" s="52"/>
      <c r="B399" s="52"/>
    </row>
    <row r="400" customFormat="false" ht="9.75" hidden="false" customHeight="true" outlineLevel="0" collapsed="false">
      <c r="A400" s="52"/>
      <c r="B400" s="52"/>
    </row>
    <row r="401" customFormat="false" ht="9.75" hidden="false" customHeight="true" outlineLevel="0" collapsed="false">
      <c r="A401" s="52"/>
      <c r="B401" s="52"/>
    </row>
    <row r="402" customFormat="false" ht="9.75" hidden="false" customHeight="true" outlineLevel="0" collapsed="false">
      <c r="A402" s="52"/>
      <c r="B402" s="52"/>
    </row>
    <row r="403" customFormat="false" ht="9.75" hidden="false" customHeight="true" outlineLevel="0" collapsed="false">
      <c r="A403" s="52"/>
      <c r="B403" s="52"/>
    </row>
    <row r="404" customFormat="false" ht="9.75" hidden="false" customHeight="true" outlineLevel="0" collapsed="false">
      <c r="A404" s="52"/>
      <c r="B404" s="52"/>
    </row>
    <row r="405" customFormat="false" ht="9.75" hidden="false" customHeight="true" outlineLevel="0" collapsed="false">
      <c r="A405" s="52"/>
      <c r="B405" s="52"/>
    </row>
    <row r="406" customFormat="false" ht="9.75" hidden="false" customHeight="true" outlineLevel="0" collapsed="false">
      <c r="A406" s="52"/>
      <c r="B406" s="52"/>
    </row>
    <row r="407" customFormat="false" ht="9.75" hidden="false" customHeight="true" outlineLevel="0" collapsed="false">
      <c r="A407" s="52"/>
      <c r="B407" s="52"/>
    </row>
    <row r="408" customFormat="false" ht="9.75" hidden="false" customHeight="true" outlineLevel="0" collapsed="false">
      <c r="A408" s="52"/>
      <c r="B408" s="52"/>
    </row>
    <row r="409" customFormat="false" ht="9.75" hidden="false" customHeight="true" outlineLevel="0" collapsed="false">
      <c r="A409" s="52"/>
      <c r="B409" s="52"/>
    </row>
    <row r="410" customFormat="false" ht="9.75" hidden="false" customHeight="true" outlineLevel="0" collapsed="false">
      <c r="A410" s="52"/>
      <c r="B410" s="52"/>
    </row>
    <row r="411" customFormat="false" ht="9.75" hidden="false" customHeight="true" outlineLevel="0" collapsed="false">
      <c r="A411" s="52"/>
      <c r="B411" s="52"/>
    </row>
    <row r="412" customFormat="false" ht="9.75" hidden="false" customHeight="true" outlineLevel="0" collapsed="false">
      <c r="A412" s="52"/>
      <c r="B412" s="52"/>
    </row>
    <row r="413" customFormat="false" ht="9.75" hidden="false" customHeight="true" outlineLevel="0" collapsed="false">
      <c r="A413" s="52"/>
      <c r="B413" s="52"/>
    </row>
    <row r="414" customFormat="false" ht="9.75" hidden="false" customHeight="true" outlineLevel="0" collapsed="false">
      <c r="A414" s="52"/>
      <c r="B414" s="52"/>
    </row>
    <row r="415" customFormat="false" ht="9.75" hidden="false" customHeight="true" outlineLevel="0" collapsed="false">
      <c r="A415" s="52"/>
      <c r="B415" s="52"/>
    </row>
    <row r="416" customFormat="false" ht="9.75" hidden="false" customHeight="true" outlineLevel="0" collapsed="false">
      <c r="A416" s="52"/>
      <c r="B416" s="52"/>
    </row>
    <row r="417" customFormat="false" ht="9.75" hidden="false" customHeight="true" outlineLevel="0" collapsed="false">
      <c r="A417" s="52"/>
      <c r="B417" s="52"/>
    </row>
    <row r="418" customFormat="false" ht="9.75" hidden="false" customHeight="true" outlineLevel="0" collapsed="false">
      <c r="A418" s="52"/>
      <c r="B418" s="52"/>
    </row>
    <row r="419" customFormat="false" ht="9.75" hidden="false" customHeight="true" outlineLevel="0" collapsed="false">
      <c r="A419" s="52"/>
      <c r="B419" s="52"/>
    </row>
    <row r="420" customFormat="false" ht="9.75" hidden="false" customHeight="true" outlineLevel="0" collapsed="false">
      <c r="A420" s="52"/>
      <c r="B420" s="52"/>
    </row>
    <row r="421" customFormat="false" ht="9.75" hidden="false" customHeight="true" outlineLevel="0" collapsed="false">
      <c r="A421" s="52"/>
      <c r="B421" s="52"/>
    </row>
    <row r="422" customFormat="false" ht="9.75" hidden="false" customHeight="true" outlineLevel="0" collapsed="false">
      <c r="A422" s="52"/>
      <c r="B422" s="52"/>
    </row>
    <row r="423" customFormat="false" ht="9.75" hidden="false" customHeight="true" outlineLevel="0" collapsed="false">
      <c r="A423" s="52"/>
      <c r="B423" s="52"/>
    </row>
    <row r="424" customFormat="false" ht="9.75" hidden="false" customHeight="true" outlineLevel="0" collapsed="false">
      <c r="A424" s="52"/>
      <c r="B424" s="52"/>
    </row>
    <row r="425" customFormat="false" ht="9.75" hidden="false" customHeight="true" outlineLevel="0" collapsed="false">
      <c r="A425" s="52"/>
      <c r="B425" s="52"/>
    </row>
    <row r="426" customFormat="false" ht="9.75" hidden="false" customHeight="true" outlineLevel="0" collapsed="false">
      <c r="A426" s="52"/>
      <c r="B426" s="52"/>
    </row>
    <row r="427" customFormat="false" ht="9.75" hidden="false" customHeight="true" outlineLevel="0" collapsed="false">
      <c r="A427" s="52"/>
      <c r="B427" s="52"/>
    </row>
    <row r="428" customFormat="false" ht="9.75" hidden="false" customHeight="true" outlineLevel="0" collapsed="false">
      <c r="A428" s="52"/>
      <c r="B428" s="52"/>
    </row>
    <row r="429" customFormat="false" ht="9.75" hidden="false" customHeight="true" outlineLevel="0" collapsed="false">
      <c r="A429" s="52"/>
      <c r="B429" s="52"/>
    </row>
    <row r="430" customFormat="false" ht="9.75" hidden="false" customHeight="true" outlineLevel="0" collapsed="false">
      <c r="A430" s="52"/>
      <c r="B430" s="52"/>
    </row>
    <row r="431" customFormat="false" ht="9.75" hidden="false" customHeight="true" outlineLevel="0" collapsed="false">
      <c r="A431" s="52"/>
      <c r="B431" s="52"/>
    </row>
    <row r="432" customFormat="false" ht="9.75" hidden="false" customHeight="true" outlineLevel="0" collapsed="false">
      <c r="A432" s="52"/>
      <c r="B432" s="52"/>
    </row>
    <row r="433" customFormat="false" ht="9.75" hidden="false" customHeight="true" outlineLevel="0" collapsed="false">
      <c r="A433" s="52"/>
      <c r="B433" s="52"/>
    </row>
    <row r="434" customFormat="false" ht="9.75" hidden="false" customHeight="true" outlineLevel="0" collapsed="false">
      <c r="A434" s="52"/>
      <c r="B434" s="52"/>
    </row>
    <row r="435" customFormat="false" ht="9.75" hidden="false" customHeight="true" outlineLevel="0" collapsed="false">
      <c r="A435" s="52"/>
      <c r="B435" s="52"/>
    </row>
    <row r="436" customFormat="false" ht="9.75" hidden="false" customHeight="true" outlineLevel="0" collapsed="false">
      <c r="A436" s="52"/>
      <c r="B436" s="52"/>
    </row>
    <row r="437" customFormat="false" ht="9.75" hidden="false" customHeight="true" outlineLevel="0" collapsed="false">
      <c r="A437" s="52"/>
      <c r="B437" s="52"/>
    </row>
    <row r="438" customFormat="false" ht="9.75" hidden="false" customHeight="true" outlineLevel="0" collapsed="false">
      <c r="A438" s="52"/>
      <c r="B438" s="52"/>
    </row>
    <row r="439" customFormat="false" ht="9.75" hidden="false" customHeight="true" outlineLevel="0" collapsed="false">
      <c r="A439" s="52"/>
      <c r="B439" s="52"/>
    </row>
    <row r="440" customFormat="false" ht="9.75" hidden="false" customHeight="true" outlineLevel="0" collapsed="false">
      <c r="A440" s="52"/>
      <c r="B440" s="52"/>
    </row>
    <row r="441" customFormat="false" ht="9.75" hidden="false" customHeight="true" outlineLevel="0" collapsed="false">
      <c r="A441" s="52"/>
      <c r="B441" s="52"/>
    </row>
    <row r="442" customFormat="false" ht="9.75" hidden="false" customHeight="true" outlineLevel="0" collapsed="false">
      <c r="A442" s="52"/>
      <c r="B442" s="52"/>
    </row>
    <row r="443" customFormat="false" ht="9.75" hidden="false" customHeight="true" outlineLevel="0" collapsed="false">
      <c r="A443" s="52"/>
      <c r="B443" s="52"/>
    </row>
    <row r="444" customFormat="false" ht="9.75" hidden="false" customHeight="true" outlineLevel="0" collapsed="false">
      <c r="A444" s="52"/>
      <c r="B444" s="52"/>
    </row>
    <row r="445" customFormat="false" ht="9.75" hidden="false" customHeight="true" outlineLevel="0" collapsed="false">
      <c r="A445" s="52"/>
      <c r="B445" s="52"/>
    </row>
    <row r="446" customFormat="false" ht="9.75" hidden="false" customHeight="true" outlineLevel="0" collapsed="false">
      <c r="A446" s="52"/>
      <c r="B446" s="52"/>
    </row>
    <row r="447" customFormat="false" ht="9.75" hidden="false" customHeight="true" outlineLevel="0" collapsed="false">
      <c r="A447" s="52"/>
      <c r="B447" s="52"/>
    </row>
    <row r="448" customFormat="false" ht="9.75" hidden="false" customHeight="true" outlineLevel="0" collapsed="false">
      <c r="A448" s="52"/>
      <c r="B448" s="52"/>
    </row>
    <row r="449" customFormat="false" ht="9.75" hidden="false" customHeight="true" outlineLevel="0" collapsed="false">
      <c r="A449" s="52"/>
      <c r="B449" s="52"/>
    </row>
    <row r="450" customFormat="false" ht="9.75" hidden="false" customHeight="true" outlineLevel="0" collapsed="false">
      <c r="A450" s="52"/>
      <c r="B450" s="52"/>
    </row>
    <row r="451" customFormat="false" ht="9.75" hidden="false" customHeight="true" outlineLevel="0" collapsed="false">
      <c r="A451" s="52"/>
      <c r="B451" s="52"/>
    </row>
    <row r="452" customFormat="false" ht="9.75" hidden="false" customHeight="true" outlineLevel="0" collapsed="false">
      <c r="A452" s="52"/>
      <c r="B452" s="52"/>
    </row>
    <row r="453" customFormat="false" ht="9.75" hidden="false" customHeight="true" outlineLevel="0" collapsed="false">
      <c r="A453" s="52"/>
      <c r="B453" s="52"/>
    </row>
    <row r="454" customFormat="false" ht="9.75" hidden="false" customHeight="true" outlineLevel="0" collapsed="false">
      <c r="A454" s="52"/>
      <c r="B454" s="52"/>
    </row>
    <row r="455" customFormat="false" ht="9.75" hidden="false" customHeight="true" outlineLevel="0" collapsed="false">
      <c r="A455" s="52"/>
      <c r="B455" s="52"/>
    </row>
    <row r="456" customFormat="false" ht="9.75" hidden="false" customHeight="true" outlineLevel="0" collapsed="false">
      <c r="A456" s="52"/>
      <c r="B456" s="52"/>
    </row>
    <row r="457" customFormat="false" ht="9.75" hidden="false" customHeight="true" outlineLevel="0" collapsed="false">
      <c r="A457" s="52"/>
      <c r="B457" s="52"/>
    </row>
    <row r="458" customFormat="false" ht="9.75" hidden="false" customHeight="true" outlineLevel="0" collapsed="false">
      <c r="A458" s="52"/>
      <c r="B458" s="52"/>
    </row>
    <row r="459" customFormat="false" ht="9.75" hidden="false" customHeight="true" outlineLevel="0" collapsed="false">
      <c r="A459" s="52"/>
      <c r="B459" s="52"/>
    </row>
    <row r="460" customFormat="false" ht="9.75" hidden="false" customHeight="true" outlineLevel="0" collapsed="false">
      <c r="A460" s="52"/>
      <c r="B460" s="52"/>
    </row>
    <row r="461" customFormat="false" ht="9.75" hidden="false" customHeight="true" outlineLevel="0" collapsed="false">
      <c r="A461" s="52"/>
      <c r="B461" s="52"/>
    </row>
    <row r="462" customFormat="false" ht="9.75" hidden="false" customHeight="true" outlineLevel="0" collapsed="false">
      <c r="A462" s="52"/>
      <c r="B462" s="52"/>
    </row>
    <row r="463" customFormat="false" ht="9.75" hidden="false" customHeight="true" outlineLevel="0" collapsed="false">
      <c r="A463" s="52"/>
      <c r="B463" s="52"/>
    </row>
    <row r="464" customFormat="false" ht="9.75" hidden="false" customHeight="true" outlineLevel="0" collapsed="false">
      <c r="A464" s="52"/>
      <c r="B464" s="52"/>
    </row>
    <row r="465" customFormat="false" ht="9.75" hidden="false" customHeight="true" outlineLevel="0" collapsed="false">
      <c r="A465" s="52"/>
      <c r="B465" s="52"/>
    </row>
    <row r="466" customFormat="false" ht="9.75" hidden="false" customHeight="true" outlineLevel="0" collapsed="false">
      <c r="A466" s="52"/>
      <c r="B466" s="52"/>
    </row>
    <row r="467" customFormat="false" ht="9.75" hidden="false" customHeight="true" outlineLevel="0" collapsed="false">
      <c r="A467" s="52"/>
      <c r="B467" s="52"/>
    </row>
    <row r="468" customFormat="false" ht="9.75" hidden="false" customHeight="true" outlineLevel="0" collapsed="false">
      <c r="A468" s="52"/>
      <c r="B468" s="52"/>
    </row>
    <row r="469" customFormat="false" ht="9.75" hidden="false" customHeight="true" outlineLevel="0" collapsed="false">
      <c r="A469" s="52"/>
      <c r="B469" s="52"/>
    </row>
    <row r="470" customFormat="false" ht="9.75" hidden="false" customHeight="true" outlineLevel="0" collapsed="false">
      <c r="A470" s="52"/>
      <c r="B470" s="52"/>
    </row>
    <row r="471" customFormat="false" ht="9.75" hidden="false" customHeight="true" outlineLevel="0" collapsed="false">
      <c r="A471" s="52"/>
      <c r="B471" s="52"/>
    </row>
    <row r="472" customFormat="false" ht="9.75" hidden="false" customHeight="true" outlineLevel="0" collapsed="false">
      <c r="A472" s="52"/>
      <c r="B472" s="52"/>
    </row>
    <row r="473" customFormat="false" ht="9.75" hidden="false" customHeight="true" outlineLevel="0" collapsed="false">
      <c r="A473" s="52"/>
      <c r="B473" s="52"/>
    </row>
    <row r="474" customFormat="false" ht="9.75" hidden="false" customHeight="true" outlineLevel="0" collapsed="false">
      <c r="A474" s="52"/>
      <c r="B474" s="52"/>
    </row>
    <row r="475" customFormat="false" ht="9.75" hidden="false" customHeight="true" outlineLevel="0" collapsed="false">
      <c r="A475" s="52"/>
      <c r="B475" s="52"/>
    </row>
    <row r="476" customFormat="false" ht="9.75" hidden="false" customHeight="true" outlineLevel="0" collapsed="false">
      <c r="A476" s="52"/>
      <c r="B476" s="52"/>
    </row>
    <row r="477" customFormat="false" ht="9.75" hidden="false" customHeight="true" outlineLevel="0" collapsed="false">
      <c r="A477" s="52"/>
      <c r="B477" s="52"/>
    </row>
    <row r="478" customFormat="false" ht="9.75" hidden="false" customHeight="true" outlineLevel="0" collapsed="false">
      <c r="A478" s="52"/>
      <c r="B478" s="52"/>
    </row>
    <row r="479" customFormat="false" ht="9.75" hidden="false" customHeight="true" outlineLevel="0" collapsed="false">
      <c r="A479" s="52"/>
      <c r="B479" s="52"/>
    </row>
    <row r="480" customFormat="false" ht="9.75" hidden="false" customHeight="true" outlineLevel="0" collapsed="false">
      <c r="A480" s="52"/>
      <c r="B480" s="52"/>
    </row>
    <row r="481" customFormat="false" ht="9.75" hidden="false" customHeight="true" outlineLevel="0" collapsed="false">
      <c r="A481" s="52"/>
      <c r="B481" s="52"/>
    </row>
    <row r="482" customFormat="false" ht="9.75" hidden="false" customHeight="true" outlineLevel="0" collapsed="false">
      <c r="A482" s="52"/>
      <c r="B482" s="52"/>
    </row>
    <row r="483" customFormat="false" ht="9.75" hidden="false" customHeight="true" outlineLevel="0" collapsed="false">
      <c r="A483" s="52"/>
      <c r="B483" s="52"/>
    </row>
    <row r="484" customFormat="false" ht="9.75" hidden="false" customHeight="true" outlineLevel="0" collapsed="false">
      <c r="A484" s="52"/>
      <c r="B484" s="52"/>
    </row>
    <row r="485" customFormat="false" ht="9.75" hidden="false" customHeight="true" outlineLevel="0" collapsed="false">
      <c r="A485" s="52"/>
      <c r="B485" s="52"/>
    </row>
    <row r="486" customFormat="false" ht="9.75" hidden="false" customHeight="true" outlineLevel="0" collapsed="false">
      <c r="A486" s="52"/>
      <c r="B486" s="52"/>
    </row>
    <row r="487" customFormat="false" ht="9.75" hidden="false" customHeight="true" outlineLevel="0" collapsed="false">
      <c r="A487" s="52"/>
      <c r="B487" s="52"/>
    </row>
    <row r="488" customFormat="false" ht="9.75" hidden="false" customHeight="true" outlineLevel="0" collapsed="false">
      <c r="A488" s="52"/>
      <c r="B488" s="52"/>
    </row>
    <row r="489" customFormat="false" ht="9.75" hidden="false" customHeight="true" outlineLevel="0" collapsed="false">
      <c r="A489" s="52"/>
      <c r="B489" s="52"/>
    </row>
    <row r="490" customFormat="false" ht="9.75" hidden="false" customHeight="true" outlineLevel="0" collapsed="false">
      <c r="A490" s="52"/>
      <c r="B490" s="52"/>
    </row>
    <row r="491" customFormat="false" ht="9.75" hidden="false" customHeight="true" outlineLevel="0" collapsed="false">
      <c r="A491" s="52"/>
      <c r="B491" s="52"/>
    </row>
    <row r="492" customFormat="false" ht="9.75" hidden="false" customHeight="true" outlineLevel="0" collapsed="false">
      <c r="A492" s="52"/>
      <c r="B492" s="52"/>
    </row>
    <row r="493" customFormat="false" ht="9.75" hidden="false" customHeight="true" outlineLevel="0" collapsed="false">
      <c r="A493" s="52"/>
      <c r="B493" s="52"/>
    </row>
    <row r="494" customFormat="false" ht="9.75" hidden="false" customHeight="true" outlineLevel="0" collapsed="false">
      <c r="A494" s="52"/>
      <c r="B494" s="52"/>
    </row>
    <row r="495" customFormat="false" ht="9.75" hidden="false" customHeight="true" outlineLevel="0" collapsed="false">
      <c r="A495" s="52"/>
      <c r="B495" s="52"/>
    </row>
    <row r="496" customFormat="false" ht="9.75" hidden="false" customHeight="true" outlineLevel="0" collapsed="false">
      <c r="A496" s="52"/>
      <c r="B496" s="52"/>
    </row>
    <row r="497" customFormat="false" ht="9.75" hidden="false" customHeight="true" outlineLevel="0" collapsed="false">
      <c r="A497" s="52"/>
      <c r="B497" s="52"/>
    </row>
    <row r="498" customFormat="false" ht="9.75" hidden="false" customHeight="true" outlineLevel="0" collapsed="false">
      <c r="A498" s="52"/>
      <c r="B498" s="52"/>
    </row>
    <row r="499" customFormat="false" ht="9.75" hidden="false" customHeight="true" outlineLevel="0" collapsed="false">
      <c r="A499" s="52"/>
      <c r="B499" s="52"/>
    </row>
    <row r="500" customFormat="false" ht="9.75" hidden="false" customHeight="true" outlineLevel="0" collapsed="false">
      <c r="A500" s="52"/>
      <c r="B500" s="52"/>
    </row>
    <row r="501" customFormat="false" ht="9.75" hidden="false" customHeight="true" outlineLevel="0" collapsed="false">
      <c r="A501" s="52"/>
      <c r="B501" s="52"/>
    </row>
    <row r="502" customFormat="false" ht="9.75" hidden="false" customHeight="true" outlineLevel="0" collapsed="false">
      <c r="A502" s="52"/>
      <c r="B502" s="52"/>
    </row>
    <row r="503" customFormat="false" ht="9.75" hidden="false" customHeight="true" outlineLevel="0" collapsed="false">
      <c r="A503" s="52"/>
      <c r="B503" s="52"/>
    </row>
    <row r="504" customFormat="false" ht="9.75" hidden="false" customHeight="true" outlineLevel="0" collapsed="false">
      <c r="A504" s="52"/>
      <c r="B504" s="52"/>
    </row>
    <row r="505" customFormat="false" ht="9.75" hidden="false" customHeight="true" outlineLevel="0" collapsed="false">
      <c r="A505" s="52"/>
      <c r="B505" s="52"/>
    </row>
    <row r="506" customFormat="false" ht="9.75" hidden="false" customHeight="true" outlineLevel="0" collapsed="false">
      <c r="A506" s="52"/>
      <c r="B506" s="52"/>
    </row>
    <row r="507" customFormat="false" ht="9.75" hidden="false" customHeight="true" outlineLevel="0" collapsed="false">
      <c r="A507" s="52"/>
      <c r="B507" s="52"/>
    </row>
    <row r="508" customFormat="false" ht="9.75" hidden="false" customHeight="true" outlineLevel="0" collapsed="false">
      <c r="A508" s="52"/>
      <c r="B508" s="52"/>
    </row>
    <row r="509" customFormat="false" ht="9.75" hidden="false" customHeight="true" outlineLevel="0" collapsed="false">
      <c r="A509" s="52"/>
      <c r="B509" s="52"/>
    </row>
    <row r="510" customFormat="false" ht="9.75" hidden="false" customHeight="true" outlineLevel="0" collapsed="false">
      <c r="A510" s="52"/>
      <c r="B510" s="52"/>
    </row>
    <row r="511" customFormat="false" ht="9.75" hidden="false" customHeight="true" outlineLevel="0" collapsed="false">
      <c r="A511" s="52"/>
      <c r="B511" s="52"/>
    </row>
    <row r="512" customFormat="false" ht="9.75" hidden="false" customHeight="true" outlineLevel="0" collapsed="false">
      <c r="A512" s="52"/>
      <c r="B512" s="52"/>
    </row>
    <row r="513" customFormat="false" ht="9.75" hidden="false" customHeight="true" outlineLevel="0" collapsed="false">
      <c r="A513" s="52"/>
      <c r="B513" s="52"/>
    </row>
    <row r="514" customFormat="false" ht="9.75" hidden="false" customHeight="true" outlineLevel="0" collapsed="false">
      <c r="A514" s="52"/>
      <c r="B514" s="52"/>
    </row>
    <row r="515" customFormat="false" ht="9.75" hidden="false" customHeight="true" outlineLevel="0" collapsed="false">
      <c r="A515" s="52"/>
      <c r="B515" s="52"/>
    </row>
    <row r="516" customFormat="false" ht="9.75" hidden="false" customHeight="true" outlineLevel="0" collapsed="false">
      <c r="A516" s="52"/>
      <c r="B516" s="52"/>
    </row>
    <row r="517" customFormat="false" ht="9.75" hidden="false" customHeight="true" outlineLevel="0" collapsed="false">
      <c r="A517" s="52"/>
      <c r="B517" s="52"/>
    </row>
    <row r="518" customFormat="false" ht="9.75" hidden="false" customHeight="true" outlineLevel="0" collapsed="false">
      <c r="A518" s="52"/>
      <c r="B518" s="52"/>
    </row>
    <row r="519" customFormat="false" ht="9.75" hidden="false" customHeight="true" outlineLevel="0" collapsed="false">
      <c r="A519" s="52"/>
      <c r="B519" s="52"/>
    </row>
    <row r="520" customFormat="false" ht="9.75" hidden="false" customHeight="true" outlineLevel="0" collapsed="false">
      <c r="A520" s="52"/>
      <c r="B520" s="52"/>
    </row>
    <row r="521" customFormat="false" ht="9.75" hidden="false" customHeight="true" outlineLevel="0" collapsed="false">
      <c r="A521" s="52"/>
      <c r="B521" s="52"/>
    </row>
    <row r="522" customFormat="false" ht="9.75" hidden="false" customHeight="true" outlineLevel="0" collapsed="false">
      <c r="A522" s="52"/>
      <c r="B522" s="52"/>
    </row>
    <row r="523" customFormat="false" ht="9.75" hidden="false" customHeight="true" outlineLevel="0" collapsed="false">
      <c r="A523" s="52"/>
      <c r="B523" s="52"/>
    </row>
    <row r="524" customFormat="false" ht="9.75" hidden="false" customHeight="true" outlineLevel="0" collapsed="false">
      <c r="A524" s="52"/>
      <c r="B524" s="52"/>
    </row>
    <row r="525" customFormat="false" ht="9.75" hidden="false" customHeight="true" outlineLevel="0" collapsed="false">
      <c r="A525" s="52"/>
      <c r="B525" s="52"/>
    </row>
    <row r="526" customFormat="false" ht="9.75" hidden="false" customHeight="true" outlineLevel="0" collapsed="false">
      <c r="A526" s="52"/>
      <c r="B526" s="52"/>
    </row>
    <row r="527" customFormat="false" ht="9.75" hidden="false" customHeight="true" outlineLevel="0" collapsed="false">
      <c r="A527" s="52"/>
      <c r="B527" s="52"/>
    </row>
    <row r="528" customFormat="false" ht="9.75" hidden="false" customHeight="true" outlineLevel="0" collapsed="false">
      <c r="A528" s="52"/>
      <c r="B528" s="52"/>
    </row>
    <row r="529" customFormat="false" ht="9.75" hidden="false" customHeight="true" outlineLevel="0" collapsed="false">
      <c r="A529" s="52"/>
      <c r="B529" s="52"/>
    </row>
    <row r="530" customFormat="false" ht="9.75" hidden="false" customHeight="true" outlineLevel="0" collapsed="false">
      <c r="A530" s="52"/>
      <c r="B530" s="52"/>
    </row>
    <row r="531" customFormat="false" ht="9.75" hidden="false" customHeight="true" outlineLevel="0" collapsed="false">
      <c r="A531" s="52"/>
      <c r="B531" s="52"/>
    </row>
    <row r="532" customFormat="false" ht="9.75" hidden="false" customHeight="true" outlineLevel="0" collapsed="false">
      <c r="A532" s="52"/>
      <c r="B532" s="52"/>
    </row>
    <row r="533" customFormat="false" ht="9.75" hidden="false" customHeight="true" outlineLevel="0" collapsed="false">
      <c r="A533" s="52"/>
      <c r="B533" s="52"/>
    </row>
    <row r="534" customFormat="false" ht="9.75" hidden="false" customHeight="true" outlineLevel="0" collapsed="false">
      <c r="A534" s="52"/>
      <c r="B534" s="52"/>
    </row>
    <row r="535" customFormat="false" ht="9.75" hidden="false" customHeight="true" outlineLevel="0" collapsed="false">
      <c r="A535" s="52"/>
      <c r="B535" s="52"/>
    </row>
    <row r="536" customFormat="false" ht="9.75" hidden="false" customHeight="true" outlineLevel="0" collapsed="false">
      <c r="A536" s="52"/>
      <c r="B536" s="52"/>
    </row>
    <row r="537" customFormat="false" ht="9.75" hidden="false" customHeight="true" outlineLevel="0" collapsed="false">
      <c r="A537" s="52"/>
      <c r="B537" s="52"/>
    </row>
    <row r="538" customFormat="false" ht="9.75" hidden="false" customHeight="true" outlineLevel="0" collapsed="false">
      <c r="A538" s="52"/>
      <c r="B538" s="52"/>
    </row>
    <row r="539" customFormat="false" ht="9.75" hidden="false" customHeight="true" outlineLevel="0" collapsed="false">
      <c r="A539" s="52"/>
      <c r="B539" s="52"/>
    </row>
    <row r="540" customFormat="false" ht="9.75" hidden="false" customHeight="true" outlineLevel="0" collapsed="false">
      <c r="A540" s="52"/>
      <c r="B540" s="52"/>
    </row>
    <row r="541" customFormat="false" ht="9.75" hidden="false" customHeight="true" outlineLevel="0" collapsed="false">
      <c r="A541" s="52"/>
      <c r="B541" s="52"/>
    </row>
    <row r="542" customFormat="false" ht="9.75" hidden="false" customHeight="true" outlineLevel="0" collapsed="false">
      <c r="A542" s="52"/>
      <c r="B542" s="52"/>
    </row>
    <row r="543" customFormat="false" ht="9.75" hidden="false" customHeight="true" outlineLevel="0" collapsed="false">
      <c r="A543" s="52"/>
      <c r="B543" s="52"/>
    </row>
    <row r="544" customFormat="false" ht="9.75" hidden="false" customHeight="true" outlineLevel="0" collapsed="false">
      <c r="A544" s="52"/>
      <c r="B544" s="52"/>
    </row>
    <row r="545" customFormat="false" ht="9.75" hidden="false" customHeight="true" outlineLevel="0" collapsed="false">
      <c r="A545" s="52"/>
      <c r="B545" s="52"/>
    </row>
    <row r="546" customFormat="false" ht="9.75" hidden="false" customHeight="true" outlineLevel="0" collapsed="false">
      <c r="A546" s="52"/>
      <c r="B546" s="52"/>
    </row>
    <row r="547" customFormat="false" ht="9.75" hidden="false" customHeight="true" outlineLevel="0" collapsed="false">
      <c r="A547" s="52"/>
      <c r="B547" s="52"/>
    </row>
    <row r="548" customFormat="false" ht="9.75" hidden="false" customHeight="true" outlineLevel="0" collapsed="false">
      <c r="A548" s="52"/>
      <c r="B548" s="52"/>
    </row>
    <row r="549" customFormat="false" ht="9.75" hidden="false" customHeight="true" outlineLevel="0" collapsed="false">
      <c r="A549" s="52"/>
      <c r="B549" s="52"/>
    </row>
    <row r="550" customFormat="false" ht="9.75" hidden="false" customHeight="true" outlineLevel="0" collapsed="false">
      <c r="A550" s="52"/>
      <c r="B550" s="52"/>
    </row>
    <row r="551" customFormat="false" ht="9.75" hidden="false" customHeight="true" outlineLevel="0" collapsed="false">
      <c r="A551" s="52"/>
      <c r="B551" s="52"/>
    </row>
    <row r="552" customFormat="false" ht="9.75" hidden="false" customHeight="true" outlineLevel="0" collapsed="false">
      <c r="A552" s="52"/>
      <c r="B552" s="52"/>
    </row>
    <row r="553" customFormat="false" ht="9.75" hidden="false" customHeight="true" outlineLevel="0" collapsed="false">
      <c r="A553" s="52"/>
      <c r="B553" s="52"/>
    </row>
    <row r="554" customFormat="false" ht="9.75" hidden="false" customHeight="true" outlineLevel="0" collapsed="false">
      <c r="A554" s="52"/>
      <c r="B554" s="52"/>
    </row>
    <row r="555" customFormat="false" ht="9.75" hidden="false" customHeight="true" outlineLevel="0" collapsed="false">
      <c r="A555" s="52"/>
      <c r="B555" s="52"/>
    </row>
    <row r="556" customFormat="false" ht="9.75" hidden="false" customHeight="true" outlineLevel="0" collapsed="false">
      <c r="A556" s="52"/>
      <c r="B556" s="52"/>
    </row>
    <row r="557" customFormat="false" ht="9.75" hidden="false" customHeight="true" outlineLevel="0" collapsed="false">
      <c r="A557" s="52"/>
      <c r="B557" s="52"/>
    </row>
    <row r="558" customFormat="false" ht="9.75" hidden="false" customHeight="true" outlineLevel="0" collapsed="false">
      <c r="A558" s="52"/>
      <c r="B558" s="52"/>
    </row>
    <row r="559" customFormat="false" ht="9.75" hidden="false" customHeight="true" outlineLevel="0" collapsed="false">
      <c r="A559" s="52"/>
      <c r="B559" s="52"/>
    </row>
    <row r="560" customFormat="false" ht="9.75" hidden="false" customHeight="true" outlineLevel="0" collapsed="false">
      <c r="A560" s="52"/>
      <c r="B560" s="52"/>
    </row>
    <row r="561" customFormat="false" ht="9.75" hidden="false" customHeight="true" outlineLevel="0" collapsed="false">
      <c r="A561" s="52"/>
      <c r="B561" s="52"/>
    </row>
    <row r="562" customFormat="false" ht="9.75" hidden="false" customHeight="true" outlineLevel="0" collapsed="false">
      <c r="A562" s="52"/>
      <c r="B562" s="52"/>
    </row>
    <row r="563" customFormat="false" ht="9.75" hidden="false" customHeight="true" outlineLevel="0" collapsed="false">
      <c r="A563" s="52"/>
      <c r="B563" s="52"/>
    </row>
    <row r="564" customFormat="false" ht="9.75" hidden="false" customHeight="true" outlineLevel="0" collapsed="false">
      <c r="A564" s="52"/>
      <c r="B564" s="52"/>
    </row>
    <row r="565" customFormat="false" ht="9.75" hidden="false" customHeight="true" outlineLevel="0" collapsed="false">
      <c r="A565" s="52"/>
      <c r="B565" s="52"/>
    </row>
    <row r="566" customFormat="false" ht="9.75" hidden="false" customHeight="true" outlineLevel="0" collapsed="false">
      <c r="A566" s="52"/>
      <c r="B566" s="52"/>
    </row>
    <row r="567" customFormat="false" ht="9.75" hidden="false" customHeight="true" outlineLevel="0" collapsed="false">
      <c r="A567" s="52"/>
      <c r="B567" s="52"/>
    </row>
    <row r="568" customFormat="false" ht="9.75" hidden="false" customHeight="true" outlineLevel="0" collapsed="false">
      <c r="A568" s="52"/>
      <c r="B568" s="52"/>
    </row>
    <row r="569" customFormat="false" ht="9.75" hidden="false" customHeight="true" outlineLevel="0" collapsed="false">
      <c r="A569" s="52"/>
      <c r="B569" s="52"/>
    </row>
    <row r="570" customFormat="false" ht="9.75" hidden="false" customHeight="true" outlineLevel="0" collapsed="false">
      <c r="A570" s="52"/>
      <c r="B570" s="52"/>
    </row>
    <row r="571" customFormat="false" ht="9.75" hidden="false" customHeight="true" outlineLevel="0" collapsed="false">
      <c r="A571" s="52"/>
      <c r="B571" s="52"/>
    </row>
    <row r="572" customFormat="false" ht="9.75" hidden="false" customHeight="true" outlineLevel="0" collapsed="false">
      <c r="A572" s="52"/>
      <c r="B572" s="52"/>
    </row>
    <row r="573" customFormat="false" ht="9.75" hidden="false" customHeight="true" outlineLevel="0" collapsed="false">
      <c r="A573" s="52"/>
      <c r="B573" s="52"/>
    </row>
    <row r="574" customFormat="false" ht="9.75" hidden="false" customHeight="true" outlineLevel="0" collapsed="false">
      <c r="A574" s="52"/>
      <c r="B574" s="52"/>
    </row>
    <row r="575" customFormat="false" ht="9.75" hidden="false" customHeight="true" outlineLevel="0" collapsed="false">
      <c r="A575" s="52"/>
      <c r="B575" s="52"/>
    </row>
    <row r="576" customFormat="false" ht="9.75" hidden="false" customHeight="true" outlineLevel="0" collapsed="false">
      <c r="A576" s="52"/>
      <c r="B576" s="52"/>
    </row>
    <row r="577" customFormat="false" ht="9.75" hidden="false" customHeight="true" outlineLevel="0" collapsed="false">
      <c r="A577" s="52"/>
      <c r="B577" s="52"/>
    </row>
    <row r="578" customFormat="false" ht="9.75" hidden="false" customHeight="true" outlineLevel="0" collapsed="false">
      <c r="A578" s="52"/>
      <c r="B578" s="52"/>
    </row>
    <row r="579" customFormat="false" ht="9.75" hidden="false" customHeight="true" outlineLevel="0" collapsed="false">
      <c r="A579" s="52"/>
      <c r="B579" s="52"/>
    </row>
    <row r="580" customFormat="false" ht="9.75" hidden="false" customHeight="true" outlineLevel="0" collapsed="false">
      <c r="A580" s="52"/>
      <c r="B580" s="52"/>
    </row>
    <row r="581" customFormat="false" ht="9.75" hidden="false" customHeight="true" outlineLevel="0" collapsed="false">
      <c r="A581" s="52"/>
      <c r="B581" s="52"/>
    </row>
    <row r="582" customFormat="false" ht="9.75" hidden="false" customHeight="true" outlineLevel="0" collapsed="false">
      <c r="A582" s="52"/>
      <c r="B582" s="52"/>
    </row>
    <row r="583" customFormat="false" ht="9.75" hidden="false" customHeight="true" outlineLevel="0" collapsed="false">
      <c r="A583" s="52"/>
      <c r="B583" s="52"/>
    </row>
    <row r="584" customFormat="false" ht="9.75" hidden="false" customHeight="true" outlineLevel="0" collapsed="false">
      <c r="A584" s="52"/>
      <c r="B584" s="52"/>
    </row>
    <row r="585" customFormat="false" ht="9.75" hidden="false" customHeight="true" outlineLevel="0" collapsed="false">
      <c r="A585" s="52"/>
      <c r="B585" s="52"/>
    </row>
    <row r="586" customFormat="false" ht="9.75" hidden="false" customHeight="true" outlineLevel="0" collapsed="false">
      <c r="A586" s="52"/>
      <c r="B586" s="52"/>
    </row>
    <row r="587" customFormat="false" ht="9.75" hidden="false" customHeight="true" outlineLevel="0" collapsed="false">
      <c r="A587" s="52"/>
      <c r="B587" s="52"/>
    </row>
    <row r="588" customFormat="false" ht="9.75" hidden="false" customHeight="true" outlineLevel="0" collapsed="false">
      <c r="A588" s="52"/>
      <c r="B588" s="52"/>
    </row>
    <row r="589" customFormat="false" ht="9.75" hidden="false" customHeight="true" outlineLevel="0" collapsed="false">
      <c r="A589" s="52"/>
      <c r="B589" s="52"/>
    </row>
    <row r="590" customFormat="false" ht="9.75" hidden="false" customHeight="true" outlineLevel="0" collapsed="false">
      <c r="A590" s="52"/>
      <c r="B590" s="52"/>
    </row>
    <row r="591" customFormat="false" ht="9.75" hidden="false" customHeight="true" outlineLevel="0" collapsed="false">
      <c r="A591" s="52"/>
      <c r="B591" s="52"/>
    </row>
    <row r="592" customFormat="false" ht="9.75" hidden="false" customHeight="true" outlineLevel="0" collapsed="false">
      <c r="A592" s="52"/>
      <c r="B592" s="52"/>
    </row>
    <row r="593" customFormat="false" ht="9.75" hidden="false" customHeight="true" outlineLevel="0" collapsed="false">
      <c r="A593" s="52"/>
      <c r="B593" s="52"/>
    </row>
    <row r="594" customFormat="false" ht="9.75" hidden="false" customHeight="true" outlineLevel="0" collapsed="false">
      <c r="A594" s="52"/>
      <c r="B594" s="52"/>
    </row>
    <row r="595" customFormat="false" ht="9.75" hidden="false" customHeight="true" outlineLevel="0" collapsed="false">
      <c r="A595" s="52"/>
      <c r="B595" s="52"/>
    </row>
    <row r="596" customFormat="false" ht="9.75" hidden="false" customHeight="true" outlineLevel="0" collapsed="false">
      <c r="A596" s="52"/>
      <c r="B596" s="52"/>
    </row>
    <row r="597" customFormat="false" ht="9.75" hidden="false" customHeight="true" outlineLevel="0" collapsed="false">
      <c r="A597" s="52"/>
      <c r="B597" s="52"/>
    </row>
    <row r="598" customFormat="false" ht="9.75" hidden="false" customHeight="true" outlineLevel="0" collapsed="false">
      <c r="A598" s="52"/>
      <c r="B598" s="52"/>
    </row>
    <row r="599" customFormat="false" ht="9.75" hidden="false" customHeight="true" outlineLevel="0" collapsed="false">
      <c r="A599" s="52"/>
      <c r="B599" s="52"/>
    </row>
    <row r="600" customFormat="false" ht="9.75" hidden="false" customHeight="true" outlineLevel="0" collapsed="false">
      <c r="A600" s="52"/>
      <c r="B600" s="52"/>
    </row>
    <row r="601" customFormat="false" ht="9.75" hidden="false" customHeight="true" outlineLevel="0" collapsed="false">
      <c r="A601" s="52"/>
      <c r="B601" s="52"/>
    </row>
    <row r="602" customFormat="false" ht="9.75" hidden="false" customHeight="true" outlineLevel="0" collapsed="false">
      <c r="A602" s="52"/>
      <c r="B602" s="52"/>
    </row>
    <row r="603" customFormat="false" ht="9.75" hidden="false" customHeight="true" outlineLevel="0" collapsed="false">
      <c r="A603" s="52"/>
      <c r="B603" s="52"/>
    </row>
    <row r="604" customFormat="false" ht="9.75" hidden="false" customHeight="true" outlineLevel="0" collapsed="false">
      <c r="A604" s="52"/>
      <c r="B604" s="52"/>
    </row>
    <row r="605" customFormat="false" ht="9.75" hidden="false" customHeight="true" outlineLevel="0" collapsed="false">
      <c r="A605" s="52"/>
      <c r="B605" s="52"/>
    </row>
    <row r="606" customFormat="false" ht="9.75" hidden="false" customHeight="true" outlineLevel="0" collapsed="false">
      <c r="A606" s="52"/>
      <c r="B606" s="52"/>
    </row>
    <row r="607" customFormat="false" ht="9.75" hidden="false" customHeight="true" outlineLevel="0" collapsed="false">
      <c r="A607" s="52"/>
      <c r="B607" s="52"/>
    </row>
    <row r="608" customFormat="false" ht="9.75" hidden="false" customHeight="true" outlineLevel="0" collapsed="false">
      <c r="A608" s="52"/>
      <c r="B608" s="52"/>
    </row>
    <row r="609" customFormat="false" ht="9.75" hidden="false" customHeight="true" outlineLevel="0" collapsed="false">
      <c r="A609" s="52"/>
      <c r="B609" s="52"/>
    </row>
    <row r="610" customFormat="false" ht="9.75" hidden="false" customHeight="true" outlineLevel="0" collapsed="false">
      <c r="A610" s="52"/>
      <c r="B610" s="52"/>
    </row>
    <row r="611" customFormat="false" ht="9.75" hidden="false" customHeight="true" outlineLevel="0" collapsed="false">
      <c r="A611" s="52"/>
      <c r="B611" s="52"/>
    </row>
    <row r="612" customFormat="false" ht="9.75" hidden="false" customHeight="true" outlineLevel="0" collapsed="false">
      <c r="A612" s="52"/>
      <c r="B612" s="52"/>
    </row>
    <row r="613" customFormat="false" ht="9.75" hidden="false" customHeight="true" outlineLevel="0" collapsed="false">
      <c r="A613" s="52"/>
      <c r="B613" s="52"/>
    </row>
    <row r="614" customFormat="false" ht="9.75" hidden="false" customHeight="true" outlineLevel="0" collapsed="false">
      <c r="A614" s="52"/>
      <c r="B614" s="52"/>
    </row>
    <row r="615" customFormat="false" ht="9.75" hidden="false" customHeight="true" outlineLevel="0" collapsed="false">
      <c r="A615" s="52"/>
      <c r="B615" s="52"/>
    </row>
    <row r="616" customFormat="false" ht="9.75" hidden="false" customHeight="true" outlineLevel="0" collapsed="false">
      <c r="A616" s="52"/>
      <c r="B616" s="52"/>
    </row>
    <row r="617" customFormat="false" ht="9.75" hidden="false" customHeight="true" outlineLevel="0" collapsed="false">
      <c r="A617" s="52"/>
      <c r="B617" s="52"/>
    </row>
    <row r="618" customFormat="false" ht="9.75" hidden="false" customHeight="true" outlineLevel="0" collapsed="false">
      <c r="A618" s="52"/>
      <c r="B618" s="52"/>
    </row>
    <row r="619" customFormat="false" ht="9.75" hidden="false" customHeight="true" outlineLevel="0" collapsed="false">
      <c r="A619" s="52"/>
      <c r="B619" s="52"/>
    </row>
    <row r="620" customFormat="false" ht="9.75" hidden="false" customHeight="true" outlineLevel="0" collapsed="false">
      <c r="A620" s="52"/>
      <c r="B620" s="52"/>
    </row>
    <row r="621" customFormat="false" ht="9.75" hidden="false" customHeight="true" outlineLevel="0" collapsed="false">
      <c r="A621" s="52"/>
      <c r="B621" s="52"/>
    </row>
    <row r="622" customFormat="false" ht="9.75" hidden="false" customHeight="true" outlineLevel="0" collapsed="false">
      <c r="A622" s="52"/>
      <c r="B622" s="52"/>
    </row>
    <row r="623" customFormat="false" ht="9.75" hidden="false" customHeight="true" outlineLevel="0" collapsed="false">
      <c r="A623" s="52"/>
      <c r="B623" s="52"/>
    </row>
    <row r="624" customFormat="false" ht="9.75" hidden="false" customHeight="true" outlineLevel="0" collapsed="false">
      <c r="A624" s="52"/>
      <c r="B624" s="52"/>
    </row>
    <row r="625" customFormat="false" ht="9.75" hidden="false" customHeight="true" outlineLevel="0" collapsed="false">
      <c r="A625" s="52"/>
      <c r="B625" s="52"/>
    </row>
    <row r="626" customFormat="false" ht="9.75" hidden="false" customHeight="true" outlineLevel="0" collapsed="false">
      <c r="A626" s="52"/>
      <c r="B626" s="52"/>
    </row>
    <row r="627" customFormat="false" ht="9.75" hidden="false" customHeight="true" outlineLevel="0" collapsed="false">
      <c r="A627" s="52"/>
      <c r="B627" s="52"/>
    </row>
    <row r="628" customFormat="false" ht="9.75" hidden="false" customHeight="true" outlineLevel="0" collapsed="false">
      <c r="A628" s="52"/>
      <c r="B628" s="52"/>
    </row>
    <row r="629" customFormat="false" ht="9.75" hidden="false" customHeight="true" outlineLevel="0" collapsed="false">
      <c r="A629" s="52"/>
      <c r="B629" s="52"/>
    </row>
    <row r="630" customFormat="false" ht="9.75" hidden="false" customHeight="true" outlineLevel="0" collapsed="false">
      <c r="A630" s="52"/>
      <c r="B630" s="52"/>
    </row>
    <row r="631" customFormat="false" ht="9.75" hidden="false" customHeight="true" outlineLevel="0" collapsed="false">
      <c r="A631" s="52"/>
      <c r="B631" s="52"/>
    </row>
    <row r="632" customFormat="false" ht="9.75" hidden="false" customHeight="true" outlineLevel="0" collapsed="false">
      <c r="A632" s="52"/>
      <c r="B632" s="52"/>
    </row>
    <row r="633" customFormat="false" ht="9.75" hidden="false" customHeight="true" outlineLevel="0" collapsed="false">
      <c r="A633" s="52"/>
      <c r="B633" s="52"/>
    </row>
    <row r="634" customFormat="false" ht="9.75" hidden="false" customHeight="true" outlineLevel="0" collapsed="false">
      <c r="A634" s="52"/>
      <c r="B634" s="52"/>
    </row>
    <row r="635" customFormat="false" ht="9.75" hidden="false" customHeight="true" outlineLevel="0" collapsed="false">
      <c r="A635" s="52"/>
      <c r="B635" s="52"/>
    </row>
    <row r="636" customFormat="false" ht="9.75" hidden="false" customHeight="true" outlineLevel="0" collapsed="false">
      <c r="A636" s="52"/>
      <c r="B636" s="52"/>
    </row>
    <row r="637" customFormat="false" ht="9.75" hidden="false" customHeight="true" outlineLevel="0" collapsed="false">
      <c r="A637" s="52"/>
      <c r="B637" s="52"/>
    </row>
    <row r="638" customFormat="false" ht="9.75" hidden="false" customHeight="true" outlineLevel="0" collapsed="false">
      <c r="A638" s="52"/>
      <c r="B638" s="52"/>
    </row>
    <row r="639" customFormat="false" ht="9.75" hidden="false" customHeight="true" outlineLevel="0" collapsed="false">
      <c r="A639" s="52"/>
      <c r="B639" s="52"/>
    </row>
    <row r="640" customFormat="false" ht="9.75" hidden="false" customHeight="true" outlineLevel="0" collapsed="false">
      <c r="A640" s="52"/>
      <c r="B640" s="52"/>
    </row>
    <row r="641" customFormat="false" ht="9.75" hidden="false" customHeight="true" outlineLevel="0" collapsed="false">
      <c r="A641" s="52"/>
      <c r="B641" s="52"/>
    </row>
    <row r="642" customFormat="false" ht="9.75" hidden="false" customHeight="true" outlineLevel="0" collapsed="false">
      <c r="A642" s="52"/>
      <c r="B642" s="52"/>
    </row>
    <row r="643" customFormat="false" ht="9.75" hidden="false" customHeight="true" outlineLevel="0" collapsed="false">
      <c r="A643" s="52"/>
      <c r="B643" s="52"/>
    </row>
    <row r="644" customFormat="false" ht="9.75" hidden="false" customHeight="true" outlineLevel="0" collapsed="false">
      <c r="A644" s="52"/>
      <c r="B644" s="52"/>
    </row>
    <row r="645" customFormat="false" ht="9.75" hidden="false" customHeight="true" outlineLevel="0" collapsed="false">
      <c r="A645" s="52"/>
      <c r="B645" s="52"/>
    </row>
    <row r="646" customFormat="false" ht="9.75" hidden="false" customHeight="true" outlineLevel="0" collapsed="false">
      <c r="A646" s="52"/>
      <c r="B646" s="52"/>
    </row>
    <row r="647" customFormat="false" ht="9.75" hidden="false" customHeight="true" outlineLevel="0" collapsed="false">
      <c r="A647" s="52"/>
      <c r="B647" s="52"/>
    </row>
    <row r="648" customFormat="false" ht="9.75" hidden="false" customHeight="true" outlineLevel="0" collapsed="false">
      <c r="A648" s="52"/>
      <c r="B648" s="52"/>
    </row>
    <row r="649" customFormat="false" ht="9.75" hidden="false" customHeight="true" outlineLevel="0" collapsed="false">
      <c r="A649" s="52"/>
      <c r="B649" s="52"/>
    </row>
    <row r="650" customFormat="false" ht="9.75" hidden="false" customHeight="true" outlineLevel="0" collapsed="false">
      <c r="A650" s="52"/>
      <c r="B650" s="52"/>
    </row>
    <row r="651" customFormat="false" ht="9.75" hidden="false" customHeight="true" outlineLevel="0" collapsed="false">
      <c r="A651" s="52"/>
      <c r="B651" s="52"/>
    </row>
    <row r="652" customFormat="false" ht="9.75" hidden="false" customHeight="true" outlineLevel="0" collapsed="false">
      <c r="A652" s="52"/>
      <c r="B652" s="52"/>
    </row>
    <row r="653" customFormat="false" ht="9.75" hidden="false" customHeight="true" outlineLevel="0" collapsed="false">
      <c r="A653" s="52"/>
      <c r="B653" s="52"/>
    </row>
    <row r="654" customFormat="false" ht="9.75" hidden="false" customHeight="true" outlineLevel="0" collapsed="false">
      <c r="A654" s="52"/>
      <c r="B654" s="52"/>
    </row>
    <row r="655" customFormat="false" ht="9.75" hidden="false" customHeight="true" outlineLevel="0" collapsed="false">
      <c r="A655" s="52"/>
      <c r="B655" s="52"/>
    </row>
    <row r="656" customFormat="false" ht="9.75" hidden="false" customHeight="true" outlineLevel="0" collapsed="false">
      <c r="A656" s="52"/>
      <c r="B656" s="52"/>
    </row>
    <row r="657" customFormat="false" ht="9.75" hidden="false" customHeight="true" outlineLevel="0" collapsed="false">
      <c r="A657" s="52"/>
      <c r="B657" s="52"/>
    </row>
    <row r="658" customFormat="false" ht="9.75" hidden="false" customHeight="true" outlineLevel="0" collapsed="false">
      <c r="A658" s="52"/>
      <c r="B658" s="52"/>
    </row>
    <row r="659" customFormat="false" ht="9.75" hidden="false" customHeight="true" outlineLevel="0" collapsed="false">
      <c r="A659" s="52"/>
      <c r="B659" s="52"/>
    </row>
    <row r="660" customFormat="false" ht="9.75" hidden="false" customHeight="true" outlineLevel="0" collapsed="false">
      <c r="A660" s="52"/>
      <c r="B660" s="52"/>
    </row>
    <row r="661" customFormat="false" ht="9.75" hidden="false" customHeight="true" outlineLevel="0" collapsed="false">
      <c r="A661" s="52"/>
      <c r="B661" s="52"/>
    </row>
    <row r="662" customFormat="false" ht="9.75" hidden="false" customHeight="true" outlineLevel="0" collapsed="false">
      <c r="A662" s="52"/>
      <c r="B662" s="52"/>
    </row>
    <row r="663" customFormat="false" ht="9.75" hidden="false" customHeight="true" outlineLevel="0" collapsed="false">
      <c r="A663" s="52"/>
      <c r="B663" s="52"/>
    </row>
    <row r="664" customFormat="false" ht="9.75" hidden="false" customHeight="true" outlineLevel="0" collapsed="false">
      <c r="A664" s="52"/>
      <c r="B664" s="52"/>
    </row>
    <row r="665" customFormat="false" ht="9.75" hidden="false" customHeight="true" outlineLevel="0" collapsed="false">
      <c r="A665" s="52"/>
      <c r="B665" s="52"/>
    </row>
    <row r="666" customFormat="false" ht="9.75" hidden="false" customHeight="true" outlineLevel="0" collapsed="false">
      <c r="A666" s="52"/>
      <c r="B666" s="52"/>
    </row>
    <row r="667" customFormat="false" ht="9.75" hidden="false" customHeight="true" outlineLevel="0" collapsed="false">
      <c r="A667" s="52"/>
      <c r="B667" s="52"/>
    </row>
    <row r="668" customFormat="false" ht="9.75" hidden="false" customHeight="true" outlineLevel="0" collapsed="false">
      <c r="A668" s="52"/>
      <c r="B668" s="52"/>
    </row>
    <row r="669" customFormat="false" ht="9.75" hidden="false" customHeight="true" outlineLevel="0" collapsed="false">
      <c r="A669" s="52"/>
      <c r="B669" s="52"/>
    </row>
    <row r="670" customFormat="false" ht="9.75" hidden="false" customHeight="true" outlineLevel="0" collapsed="false">
      <c r="A670" s="52"/>
      <c r="B670" s="52"/>
    </row>
    <row r="671" customFormat="false" ht="9.75" hidden="false" customHeight="true" outlineLevel="0" collapsed="false">
      <c r="A671" s="52"/>
      <c r="B671" s="52"/>
    </row>
    <row r="672" customFormat="false" ht="9.75" hidden="false" customHeight="true" outlineLevel="0" collapsed="false">
      <c r="A672" s="52"/>
      <c r="B672" s="52"/>
    </row>
    <row r="673" customFormat="false" ht="9.75" hidden="false" customHeight="true" outlineLevel="0" collapsed="false">
      <c r="A673" s="52"/>
      <c r="B673" s="52"/>
    </row>
    <row r="674" customFormat="false" ht="9.75" hidden="false" customHeight="true" outlineLevel="0" collapsed="false">
      <c r="A674" s="52"/>
      <c r="B674" s="52"/>
    </row>
    <row r="675" customFormat="false" ht="9.75" hidden="false" customHeight="true" outlineLevel="0" collapsed="false">
      <c r="A675" s="52"/>
      <c r="B675" s="52"/>
    </row>
    <row r="676" customFormat="false" ht="9.75" hidden="false" customHeight="true" outlineLevel="0" collapsed="false">
      <c r="A676" s="52"/>
      <c r="B676" s="52"/>
    </row>
    <row r="677" customFormat="false" ht="9.75" hidden="false" customHeight="true" outlineLevel="0" collapsed="false">
      <c r="A677" s="52"/>
      <c r="B677" s="52"/>
    </row>
    <row r="678" customFormat="false" ht="9.75" hidden="false" customHeight="true" outlineLevel="0" collapsed="false">
      <c r="A678" s="52"/>
      <c r="B678" s="52"/>
    </row>
    <row r="679" customFormat="false" ht="9.75" hidden="false" customHeight="true" outlineLevel="0" collapsed="false">
      <c r="A679" s="52"/>
      <c r="B679" s="52"/>
    </row>
    <row r="680" customFormat="false" ht="9.75" hidden="false" customHeight="true" outlineLevel="0" collapsed="false">
      <c r="A680" s="52"/>
      <c r="B680" s="52"/>
    </row>
    <row r="681" customFormat="false" ht="9.75" hidden="false" customHeight="true" outlineLevel="0" collapsed="false">
      <c r="A681" s="52"/>
      <c r="B681" s="52"/>
    </row>
    <row r="682" customFormat="false" ht="9.75" hidden="false" customHeight="true" outlineLevel="0" collapsed="false">
      <c r="A682" s="52"/>
      <c r="B682" s="52"/>
    </row>
    <row r="683" customFormat="false" ht="9.75" hidden="false" customHeight="true" outlineLevel="0" collapsed="false">
      <c r="A683" s="52"/>
      <c r="B683" s="52"/>
    </row>
    <row r="684" customFormat="false" ht="9.75" hidden="false" customHeight="true" outlineLevel="0" collapsed="false">
      <c r="A684" s="52"/>
      <c r="B684" s="52"/>
    </row>
    <row r="685" customFormat="false" ht="9.75" hidden="false" customHeight="true" outlineLevel="0" collapsed="false">
      <c r="A685" s="52"/>
      <c r="B685" s="52"/>
    </row>
    <row r="686" customFormat="false" ht="9.75" hidden="false" customHeight="true" outlineLevel="0" collapsed="false">
      <c r="A686" s="52"/>
      <c r="B686" s="52"/>
    </row>
    <row r="687" customFormat="false" ht="9.75" hidden="false" customHeight="true" outlineLevel="0" collapsed="false">
      <c r="A687" s="52"/>
      <c r="B687" s="52"/>
    </row>
    <row r="688" customFormat="false" ht="9.75" hidden="false" customHeight="true" outlineLevel="0" collapsed="false">
      <c r="A688" s="52"/>
      <c r="B688" s="52"/>
    </row>
    <row r="689" customFormat="false" ht="9.75" hidden="false" customHeight="true" outlineLevel="0" collapsed="false">
      <c r="A689" s="52"/>
      <c r="B689" s="52"/>
    </row>
    <row r="690" customFormat="false" ht="9.75" hidden="false" customHeight="true" outlineLevel="0" collapsed="false">
      <c r="A690" s="52"/>
      <c r="B690" s="52"/>
    </row>
    <row r="691" customFormat="false" ht="9.75" hidden="false" customHeight="true" outlineLevel="0" collapsed="false">
      <c r="A691" s="52"/>
      <c r="B691" s="52"/>
    </row>
    <row r="692" customFormat="false" ht="9.75" hidden="false" customHeight="true" outlineLevel="0" collapsed="false">
      <c r="A692" s="52"/>
      <c r="B692" s="52"/>
    </row>
    <row r="693" customFormat="false" ht="9.75" hidden="false" customHeight="true" outlineLevel="0" collapsed="false">
      <c r="A693" s="52"/>
      <c r="B693" s="52"/>
    </row>
    <row r="694" customFormat="false" ht="9.75" hidden="false" customHeight="true" outlineLevel="0" collapsed="false">
      <c r="A694" s="52"/>
      <c r="B694" s="52"/>
    </row>
    <row r="695" customFormat="false" ht="9.75" hidden="false" customHeight="true" outlineLevel="0" collapsed="false">
      <c r="A695" s="52"/>
      <c r="B695" s="52"/>
    </row>
    <row r="696" customFormat="false" ht="9.75" hidden="false" customHeight="true" outlineLevel="0" collapsed="false">
      <c r="A696" s="52"/>
      <c r="B696" s="52"/>
    </row>
    <row r="697" customFormat="false" ht="9.75" hidden="false" customHeight="true" outlineLevel="0" collapsed="false">
      <c r="A697" s="52"/>
      <c r="B697" s="52"/>
    </row>
    <row r="698" customFormat="false" ht="9.75" hidden="false" customHeight="true" outlineLevel="0" collapsed="false">
      <c r="A698" s="52"/>
      <c r="B698" s="52"/>
    </row>
    <row r="699" customFormat="false" ht="9.75" hidden="false" customHeight="true" outlineLevel="0" collapsed="false">
      <c r="A699" s="52"/>
      <c r="B699" s="52"/>
    </row>
    <row r="700" customFormat="false" ht="9.75" hidden="false" customHeight="true" outlineLevel="0" collapsed="false">
      <c r="A700" s="52"/>
      <c r="B700" s="52"/>
    </row>
    <row r="701" customFormat="false" ht="9.75" hidden="false" customHeight="true" outlineLevel="0" collapsed="false">
      <c r="A701" s="52"/>
      <c r="B701" s="52"/>
    </row>
    <row r="702" customFormat="false" ht="9.75" hidden="false" customHeight="true" outlineLevel="0" collapsed="false">
      <c r="A702" s="52"/>
      <c r="B702" s="52"/>
    </row>
    <row r="703" customFormat="false" ht="9.75" hidden="false" customHeight="true" outlineLevel="0" collapsed="false">
      <c r="A703" s="52"/>
      <c r="B703" s="52"/>
    </row>
    <row r="704" customFormat="false" ht="9.75" hidden="false" customHeight="true" outlineLevel="0" collapsed="false">
      <c r="A704" s="52"/>
      <c r="B704" s="52"/>
    </row>
    <row r="705" customFormat="false" ht="9.75" hidden="false" customHeight="true" outlineLevel="0" collapsed="false">
      <c r="A705" s="52"/>
      <c r="B705" s="52"/>
    </row>
    <row r="706" customFormat="false" ht="9.75" hidden="false" customHeight="true" outlineLevel="0" collapsed="false">
      <c r="A706" s="52"/>
      <c r="B706" s="52"/>
    </row>
    <row r="707" customFormat="false" ht="9.75" hidden="false" customHeight="true" outlineLevel="0" collapsed="false">
      <c r="A707" s="52"/>
      <c r="B707" s="52"/>
    </row>
    <row r="708" customFormat="false" ht="9.75" hidden="false" customHeight="true" outlineLevel="0" collapsed="false">
      <c r="A708" s="52"/>
      <c r="B708" s="52"/>
    </row>
    <row r="709" customFormat="false" ht="9.75" hidden="false" customHeight="true" outlineLevel="0" collapsed="false">
      <c r="A709" s="52"/>
      <c r="B709" s="52"/>
    </row>
    <row r="710" customFormat="false" ht="9.75" hidden="false" customHeight="true" outlineLevel="0" collapsed="false">
      <c r="A710" s="52"/>
      <c r="B710" s="52"/>
    </row>
    <row r="711" customFormat="false" ht="9.75" hidden="false" customHeight="true" outlineLevel="0" collapsed="false">
      <c r="A711" s="52"/>
      <c r="B711" s="52"/>
    </row>
    <row r="712" customFormat="false" ht="9.75" hidden="false" customHeight="true" outlineLevel="0" collapsed="false">
      <c r="A712" s="52"/>
      <c r="B712" s="52"/>
    </row>
    <row r="713" customFormat="false" ht="9.75" hidden="false" customHeight="true" outlineLevel="0" collapsed="false">
      <c r="A713" s="52"/>
      <c r="B713" s="52"/>
    </row>
    <row r="714" customFormat="false" ht="9.75" hidden="false" customHeight="true" outlineLevel="0" collapsed="false">
      <c r="A714" s="52"/>
      <c r="B714" s="52"/>
    </row>
    <row r="715" customFormat="false" ht="9.75" hidden="false" customHeight="true" outlineLevel="0" collapsed="false">
      <c r="A715" s="52"/>
      <c r="B715" s="52"/>
    </row>
    <row r="716" customFormat="false" ht="9.75" hidden="false" customHeight="true" outlineLevel="0" collapsed="false">
      <c r="A716" s="52"/>
      <c r="B716" s="52"/>
    </row>
    <row r="717" customFormat="false" ht="9.75" hidden="false" customHeight="true" outlineLevel="0" collapsed="false">
      <c r="A717" s="52"/>
      <c r="B717" s="52"/>
    </row>
    <row r="718" customFormat="false" ht="9.75" hidden="false" customHeight="true" outlineLevel="0" collapsed="false">
      <c r="A718" s="52"/>
      <c r="B718" s="52"/>
    </row>
    <row r="719" customFormat="false" ht="9.75" hidden="false" customHeight="true" outlineLevel="0" collapsed="false">
      <c r="A719" s="52"/>
      <c r="B719" s="52"/>
    </row>
    <row r="720" customFormat="false" ht="9.75" hidden="false" customHeight="true" outlineLevel="0" collapsed="false">
      <c r="A720" s="52"/>
      <c r="B720" s="52"/>
    </row>
    <row r="721" customFormat="false" ht="9.75" hidden="false" customHeight="true" outlineLevel="0" collapsed="false">
      <c r="A721" s="52"/>
      <c r="B721" s="52"/>
    </row>
    <row r="722" customFormat="false" ht="9.75" hidden="false" customHeight="true" outlineLevel="0" collapsed="false">
      <c r="A722" s="52"/>
      <c r="B722" s="52"/>
    </row>
    <row r="723" customFormat="false" ht="9.75" hidden="false" customHeight="true" outlineLevel="0" collapsed="false">
      <c r="A723" s="52"/>
      <c r="B723" s="52"/>
    </row>
    <row r="724" customFormat="false" ht="9.75" hidden="false" customHeight="true" outlineLevel="0" collapsed="false">
      <c r="A724" s="52"/>
      <c r="B724" s="52"/>
    </row>
    <row r="725" customFormat="false" ht="9.75" hidden="false" customHeight="true" outlineLevel="0" collapsed="false">
      <c r="A725" s="52"/>
      <c r="B725" s="52"/>
    </row>
    <row r="726" customFormat="false" ht="9.75" hidden="false" customHeight="true" outlineLevel="0" collapsed="false">
      <c r="A726" s="52"/>
      <c r="B726" s="52"/>
    </row>
    <row r="727" customFormat="false" ht="9.75" hidden="false" customHeight="true" outlineLevel="0" collapsed="false">
      <c r="A727" s="52"/>
      <c r="B727" s="52"/>
    </row>
    <row r="728" customFormat="false" ht="9.75" hidden="false" customHeight="true" outlineLevel="0" collapsed="false">
      <c r="A728" s="52"/>
      <c r="B728" s="52"/>
    </row>
    <row r="729" customFormat="false" ht="9.75" hidden="false" customHeight="true" outlineLevel="0" collapsed="false">
      <c r="A729" s="52"/>
      <c r="B729" s="52"/>
    </row>
    <row r="730" customFormat="false" ht="9.75" hidden="false" customHeight="true" outlineLevel="0" collapsed="false">
      <c r="A730" s="52"/>
      <c r="B730" s="52"/>
    </row>
    <row r="731" customFormat="false" ht="9.75" hidden="false" customHeight="true" outlineLevel="0" collapsed="false">
      <c r="A731" s="52"/>
      <c r="B731" s="52"/>
    </row>
    <row r="732" customFormat="false" ht="9.75" hidden="false" customHeight="true" outlineLevel="0" collapsed="false">
      <c r="A732" s="52"/>
      <c r="B732" s="52"/>
    </row>
    <row r="733" customFormat="false" ht="9.75" hidden="false" customHeight="true" outlineLevel="0" collapsed="false">
      <c r="A733" s="52"/>
      <c r="B733" s="52"/>
    </row>
    <row r="734" customFormat="false" ht="9.75" hidden="false" customHeight="true" outlineLevel="0" collapsed="false">
      <c r="A734" s="52"/>
      <c r="B734" s="52"/>
    </row>
    <row r="735" customFormat="false" ht="9.75" hidden="false" customHeight="true" outlineLevel="0" collapsed="false">
      <c r="A735" s="52"/>
      <c r="B735" s="52"/>
    </row>
    <row r="736" customFormat="false" ht="9.75" hidden="false" customHeight="true" outlineLevel="0" collapsed="false">
      <c r="A736" s="52"/>
      <c r="B736" s="52"/>
    </row>
    <row r="737" customFormat="false" ht="9.75" hidden="false" customHeight="true" outlineLevel="0" collapsed="false">
      <c r="A737" s="52"/>
      <c r="B737" s="52"/>
    </row>
    <row r="738" customFormat="false" ht="9.75" hidden="false" customHeight="true" outlineLevel="0" collapsed="false">
      <c r="A738" s="52"/>
      <c r="B738" s="52"/>
    </row>
    <row r="739" customFormat="false" ht="9.75" hidden="false" customHeight="true" outlineLevel="0" collapsed="false">
      <c r="A739" s="52"/>
      <c r="B739" s="52"/>
    </row>
    <row r="740" customFormat="false" ht="9.75" hidden="false" customHeight="true" outlineLevel="0" collapsed="false">
      <c r="A740" s="52"/>
      <c r="B740" s="52"/>
    </row>
    <row r="741" customFormat="false" ht="9.75" hidden="false" customHeight="true" outlineLevel="0" collapsed="false">
      <c r="A741" s="52"/>
      <c r="B741" s="52"/>
    </row>
    <row r="742" customFormat="false" ht="9.75" hidden="false" customHeight="true" outlineLevel="0" collapsed="false">
      <c r="A742" s="52"/>
      <c r="B742" s="52"/>
    </row>
    <row r="743" customFormat="false" ht="9.75" hidden="false" customHeight="true" outlineLevel="0" collapsed="false">
      <c r="A743" s="52"/>
      <c r="B743" s="52"/>
    </row>
    <row r="744" customFormat="false" ht="9.75" hidden="false" customHeight="true" outlineLevel="0" collapsed="false">
      <c r="A744" s="52"/>
      <c r="B744" s="52"/>
    </row>
    <row r="745" customFormat="false" ht="9.75" hidden="false" customHeight="true" outlineLevel="0" collapsed="false">
      <c r="A745" s="52"/>
      <c r="B745" s="52"/>
    </row>
    <row r="746" customFormat="false" ht="9.75" hidden="false" customHeight="true" outlineLevel="0" collapsed="false">
      <c r="A746" s="52"/>
      <c r="B746" s="52"/>
    </row>
    <row r="747" customFormat="false" ht="9.75" hidden="false" customHeight="true" outlineLevel="0" collapsed="false">
      <c r="A747" s="52"/>
      <c r="B747" s="52"/>
    </row>
    <row r="748" customFormat="false" ht="9.75" hidden="false" customHeight="true" outlineLevel="0" collapsed="false">
      <c r="A748" s="52"/>
      <c r="B748" s="52"/>
    </row>
    <row r="749" customFormat="false" ht="9.75" hidden="false" customHeight="true" outlineLevel="0" collapsed="false">
      <c r="A749" s="52"/>
      <c r="B749" s="52"/>
    </row>
    <row r="750" customFormat="false" ht="9.75" hidden="false" customHeight="true" outlineLevel="0" collapsed="false">
      <c r="A750" s="52"/>
      <c r="B750" s="52"/>
    </row>
    <row r="751" customFormat="false" ht="9.75" hidden="false" customHeight="true" outlineLevel="0" collapsed="false">
      <c r="A751" s="52"/>
      <c r="B751" s="52"/>
    </row>
    <row r="752" customFormat="false" ht="9.75" hidden="false" customHeight="true" outlineLevel="0" collapsed="false">
      <c r="A752" s="52"/>
      <c r="B752" s="52"/>
    </row>
    <row r="753" customFormat="false" ht="9.75" hidden="false" customHeight="true" outlineLevel="0" collapsed="false">
      <c r="A753" s="52"/>
      <c r="B753" s="52"/>
    </row>
    <row r="754" customFormat="false" ht="9.75" hidden="false" customHeight="true" outlineLevel="0" collapsed="false">
      <c r="A754" s="52"/>
      <c r="B754" s="52"/>
    </row>
    <row r="755" customFormat="false" ht="9.75" hidden="false" customHeight="true" outlineLevel="0" collapsed="false">
      <c r="A755" s="52"/>
      <c r="B755" s="52"/>
    </row>
    <row r="756" customFormat="false" ht="9.75" hidden="false" customHeight="true" outlineLevel="0" collapsed="false">
      <c r="A756" s="52"/>
      <c r="B756" s="52"/>
    </row>
    <row r="757" customFormat="false" ht="9.75" hidden="false" customHeight="true" outlineLevel="0" collapsed="false">
      <c r="A757" s="52"/>
      <c r="B757" s="52"/>
    </row>
    <row r="758" customFormat="false" ht="9.75" hidden="false" customHeight="true" outlineLevel="0" collapsed="false">
      <c r="A758" s="52"/>
      <c r="B758" s="52"/>
    </row>
    <row r="759" customFormat="false" ht="9.75" hidden="false" customHeight="true" outlineLevel="0" collapsed="false">
      <c r="A759" s="52"/>
      <c r="B759" s="52"/>
    </row>
    <row r="760" customFormat="false" ht="9.75" hidden="false" customHeight="true" outlineLevel="0" collapsed="false">
      <c r="A760" s="52"/>
      <c r="B760" s="52"/>
    </row>
    <row r="761" customFormat="false" ht="9.75" hidden="false" customHeight="true" outlineLevel="0" collapsed="false">
      <c r="A761" s="52"/>
      <c r="B761" s="52"/>
    </row>
    <row r="762" customFormat="false" ht="9.75" hidden="false" customHeight="true" outlineLevel="0" collapsed="false">
      <c r="A762" s="52"/>
      <c r="B762" s="52"/>
    </row>
    <row r="763" customFormat="false" ht="9.75" hidden="false" customHeight="true" outlineLevel="0" collapsed="false">
      <c r="A763" s="52"/>
      <c r="B763" s="52"/>
    </row>
    <row r="764" customFormat="false" ht="9.75" hidden="false" customHeight="true" outlineLevel="0" collapsed="false">
      <c r="A764" s="52"/>
      <c r="B764" s="52"/>
    </row>
    <row r="765" customFormat="false" ht="9.75" hidden="false" customHeight="true" outlineLevel="0" collapsed="false">
      <c r="A765" s="52"/>
      <c r="B765" s="52"/>
    </row>
    <row r="766" customFormat="false" ht="9.75" hidden="false" customHeight="true" outlineLevel="0" collapsed="false">
      <c r="A766" s="52"/>
      <c r="B766" s="52"/>
    </row>
    <row r="767" customFormat="false" ht="9.75" hidden="false" customHeight="true" outlineLevel="0" collapsed="false">
      <c r="A767" s="52"/>
      <c r="B767" s="52"/>
    </row>
    <row r="768" customFormat="false" ht="9.75" hidden="false" customHeight="true" outlineLevel="0" collapsed="false">
      <c r="A768" s="52"/>
      <c r="B768" s="52"/>
    </row>
    <row r="769" customFormat="false" ht="9.75" hidden="false" customHeight="true" outlineLevel="0" collapsed="false">
      <c r="A769" s="52"/>
      <c r="B769" s="52"/>
    </row>
    <row r="770" customFormat="false" ht="9.75" hidden="false" customHeight="true" outlineLevel="0" collapsed="false">
      <c r="A770" s="52"/>
      <c r="B770" s="52"/>
    </row>
    <row r="771" customFormat="false" ht="9.75" hidden="false" customHeight="true" outlineLevel="0" collapsed="false">
      <c r="A771" s="52"/>
      <c r="B771" s="52"/>
    </row>
    <row r="772" customFormat="false" ht="9.75" hidden="false" customHeight="true" outlineLevel="0" collapsed="false">
      <c r="A772" s="52"/>
      <c r="B772" s="52"/>
    </row>
    <row r="773" customFormat="false" ht="9.75" hidden="false" customHeight="true" outlineLevel="0" collapsed="false">
      <c r="A773" s="52"/>
      <c r="B773" s="52"/>
    </row>
    <row r="774" customFormat="false" ht="9.75" hidden="false" customHeight="true" outlineLevel="0" collapsed="false">
      <c r="A774" s="52"/>
      <c r="B774" s="52"/>
    </row>
    <row r="775" customFormat="false" ht="9.75" hidden="false" customHeight="true" outlineLevel="0" collapsed="false">
      <c r="A775" s="52"/>
      <c r="B775" s="52"/>
    </row>
    <row r="776" customFormat="false" ht="9.75" hidden="false" customHeight="true" outlineLevel="0" collapsed="false">
      <c r="A776" s="52"/>
      <c r="B776" s="52"/>
    </row>
    <row r="777" customFormat="false" ht="9.75" hidden="false" customHeight="true" outlineLevel="0" collapsed="false">
      <c r="A777" s="52"/>
      <c r="B777" s="52"/>
    </row>
    <row r="778" customFormat="false" ht="9.75" hidden="false" customHeight="true" outlineLevel="0" collapsed="false">
      <c r="A778" s="52"/>
      <c r="B778" s="52"/>
    </row>
    <row r="779" customFormat="false" ht="9.75" hidden="false" customHeight="true" outlineLevel="0" collapsed="false">
      <c r="A779" s="52"/>
      <c r="B779" s="52"/>
    </row>
    <row r="780" customFormat="false" ht="9.75" hidden="false" customHeight="true" outlineLevel="0" collapsed="false">
      <c r="A780" s="52"/>
      <c r="B780" s="52"/>
    </row>
    <row r="781" customFormat="false" ht="9.75" hidden="false" customHeight="true" outlineLevel="0" collapsed="false">
      <c r="A781" s="52"/>
      <c r="B781" s="52"/>
    </row>
    <row r="782" customFormat="false" ht="9.75" hidden="false" customHeight="true" outlineLevel="0" collapsed="false">
      <c r="A782" s="52"/>
      <c r="B782" s="52"/>
    </row>
    <row r="783" customFormat="false" ht="9.75" hidden="false" customHeight="true" outlineLevel="0" collapsed="false">
      <c r="A783" s="52"/>
      <c r="B783" s="52"/>
    </row>
    <row r="784" customFormat="false" ht="9.75" hidden="false" customHeight="true" outlineLevel="0" collapsed="false">
      <c r="A784" s="52"/>
      <c r="B784" s="52"/>
    </row>
    <row r="785" customFormat="false" ht="9.75" hidden="false" customHeight="true" outlineLevel="0" collapsed="false">
      <c r="A785" s="52"/>
      <c r="B785" s="52"/>
    </row>
    <row r="786" customFormat="false" ht="9.75" hidden="false" customHeight="true" outlineLevel="0" collapsed="false">
      <c r="A786" s="52"/>
      <c r="B786" s="52"/>
    </row>
    <row r="787" customFormat="false" ht="9.75" hidden="false" customHeight="true" outlineLevel="0" collapsed="false">
      <c r="A787" s="52"/>
      <c r="B787" s="52"/>
    </row>
    <row r="788" customFormat="false" ht="9.75" hidden="false" customHeight="true" outlineLevel="0" collapsed="false">
      <c r="A788" s="52"/>
      <c r="B788" s="52"/>
    </row>
    <row r="789" customFormat="false" ht="9.75" hidden="false" customHeight="true" outlineLevel="0" collapsed="false">
      <c r="A789" s="52"/>
      <c r="B789" s="52"/>
    </row>
    <row r="790" customFormat="false" ht="9.75" hidden="false" customHeight="true" outlineLevel="0" collapsed="false">
      <c r="A790" s="52"/>
      <c r="B790" s="52"/>
    </row>
    <row r="791" customFormat="false" ht="9.75" hidden="false" customHeight="true" outlineLevel="0" collapsed="false">
      <c r="A791" s="52"/>
      <c r="B791" s="52"/>
    </row>
    <row r="792" customFormat="false" ht="9.75" hidden="false" customHeight="true" outlineLevel="0" collapsed="false">
      <c r="A792" s="52"/>
      <c r="B792" s="52"/>
    </row>
    <row r="793" customFormat="false" ht="9.75" hidden="false" customHeight="true" outlineLevel="0" collapsed="false">
      <c r="A793" s="52"/>
      <c r="B793" s="52"/>
    </row>
    <row r="794" customFormat="false" ht="9.75" hidden="false" customHeight="true" outlineLevel="0" collapsed="false">
      <c r="A794" s="52"/>
      <c r="B794" s="52"/>
    </row>
    <row r="795" customFormat="false" ht="9.75" hidden="false" customHeight="true" outlineLevel="0" collapsed="false">
      <c r="A795" s="52"/>
      <c r="B795" s="52"/>
    </row>
    <row r="796" customFormat="false" ht="9.75" hidden="false" customHeight="true" outlineLevel="0" collapsed="false">
      <c r="A796" s="52"/>
      <c r="B796" s="52"/>
    </row>
    <row r="797" customFormat="false" ht="9.75" hidden="false" customHeight="true" outlineLevel="0" collapsed="false">
      <c r="A797" s="52"/>
      <c r="B797" s="52"/>
    </row>
    <row r="798" customFormat="false" ht="9.75" hidden="false" customHeight="true" outlineLevel="0" collapsed="false">
      <c r="A798" s="52"/>
      <c r="B798" s="52"/>
    </row>
    <row r="799" customFormat="false" ht="9.75" hidden="false" customHeight="true" outlineLevel="0" collapsed="false">
      <c r="A799" s="52"/>
      <c r="B799" s="52"/>
    </row>
    <row r="800" customFormat="false" ht="9.75" hidden="false" customHeight="true" outlineLevel="0" collapsed="false">
      <c r="A800" s="52"/>
      <c r="B800" s="52"/>
    </row>
    <row r="801" customFormat="false" ht="9.75" hidden="false" customHeight="true" outlineLevel="0" collapsed="false">
      <c r="A801" s="52"/>
      <c r="B801" s="52"/>
    </row>
    <row r="802" customFormat="false" ht="9.75" hidden="false" customHeight="true" outlineLevel="0" collapsed="false">
      <c r="A802" s="52"/>
      <c r="B802" s="52"/>
    </row>
    <row r="803" customFormat="false" ht="9.75" hidden="false" customHeight="true" outlineLevel="0" collapsed="false">
      <c r="A803" s="52"/>
      <c r="B803" s="52"/>
    </row>
    <row r="804" customFormat="false" ht="9.75" hidden="false" customHeight="true" outlineLevel="0" collapsed="false">
      <c r="A804" s="52"/>
      <c r="B804" s="52"/>
    </row>
    <row r="805" customFormat="false" ht="9.75" hidden="false" customHeight="true" outlineLevel="0" collapsed="false">
      <c r="A805" s="52"/>
      <c r="B805" s="52"/>
    </row>
    <row r="806" customFormat="false" ht="9.75" hidden="false" customHeight="true" outlineLevel="0" collapsed="false">
      <c r="A806" s="52"/>
      <c r="B806" s="52"/>
    </row>
    <row r="807" customFormat="false" ht="9.75" hidden="false" customHeight="true" outlineLevel="0" collapsed="false">
      <c r="A807" s="52"/>
      <c r="B807" s="52"/>
    </row>
    <row r="808" customFormat="false" ht="9.75" hidden="false" customHeight="true" outlineLevel="0" collapsed="false">
      <c r="A808" s="52"/>
      <c r="B808" s="52"/>
    </row>
    <row r="809" customFormat="false" ht="9.75" hidden="false" customHeight="true" outlineLevel="0" collapsed="false">
      <c r="A809" s="52"/>
      <c r="B809" s="52"/>
    </row>
    <row r="810" customFormat="false" ht="9.75" hidden="false" customHeight="true" outlineLevel="0" collapsed="false">
      <c r="A810" s="52"/>
      <c r="B810" s="52"/>
    </row>
    <row r="811" customFormat="false" ht="9.75" hidden="false" customHeight="true" outlineLevel="0" collapsed="false">
      <c r="A811" s="52"/>
      <c r="B811" s="52"/>
    </row>
    <row r="812" customFormat="false" ht="9.75" hidden="false" customHeight="true" outlineLevel="0" collapsed="false">
      <c r="A812" s="52"/>
      <c r="B812" s="52"/>
    </row>
    <row r="813" customFormat="false" ht="9.75" hidden="false" customHeight="true" outlineLevel="0" collapsed="false">
      <c r="A813" s="52"/>
      <c r="B813" s="52"/>
    </row>
    <row r="814" customFormat="false" ht="9.75" hidden="false" customHeight="true" outlineLevel="0" collapsed="false">
      <c r="A814" s="52"/>
      <c r="B814" s="52"/>
    </row>
    <row r="815" customFormat="false" ht="9.75" hidden="false" customHeight="true" outlineLevel="0" collapsed="false">
      <c r="A815" s="52"/>
      <c r="B815" s="52"/>
    </row>
    <row r="816" customFormat="false" ht="9.75" hidden="false" customHeight="true" outlineLevel="0" collapsed="false">
      <c r="A816" s="52"/>
      <c r="B816" s="52"/>
    </row>
    <row r="817" customFormat="false" ht="9.75" hidden="false" customHeight="true" outlineLevel="0" collapsed="false">
      <c r="A817" s="52"/>
      <c r="B817" s="52"/>
    </row>
    <row r="818" customFormat="false" ht="9.75" hidden="false" customHeight="true" outlineLevel="0" collapsed="false">
      <c r="A818" s="52"/>
      <c r="B818" s="52"/>
    </row>
    <row r="819" customFormat="false" ht="9.75" hidden="false" customHeight="true" outlineLevel="0" collapsed="false">
      <c r="A819" s="52"/>
      <c r="B819" s="52"/>
    </row>
    <row r="820" customFormat="false" ht="9.75" hidden="false" customHeight="true" outlineLevel="0" collapsed="false">
      <c r="A820" s="52"/>
      <c r="B820" s="52"/>
    </row>
    <row r="821" customFormat="false" ht="9.75" hidden="false" customHeight="true" outlineLevel="0" collapsed="false">
      <c r="A821" s="52"/>
      <c r="B821" s="52"/>
    </row>
    <row r="822" customFormat="false" ht="9.75" hidden="false" customHeight="true" outlineLevel="0" collapsed="false">
      <c r="A822" s="52"/>
      <c r="B822" s="52"/>
    </row>
    <row r="823" customFormat="false" ht="9.75" hidden="false" customHeight="true" outlineLevel="0" collapsed="false">
      <c r="A823" s="52"/>
      <c r="B823" s="52"/>
    </row>
    <row r="824" customFormat="false" ht="9.75" hidden="false" customHeight="true" outlineLevel="0" collapsed="false">
      <c r="A824" s="52"/>
      <c r="B824" s="52"/>
    </row>
    <row r="825" customFormat="false" ht="9.75" hidden="false" customHeight="true" outlineLevel="0" collapsed="false">
      <c r="A825" s="52"/>
      <c r="B825" s="52"/>
    </row>
    <row r="826" customFormat="false" ht="9.75" hidden="false" customHeight="true" outlineLevel="0" collapsed="false">
      <c r="A826" s="52"/>
      <c r="B826" s="52"/>
    </row>
    <row r="827" customFormat="false" ht="9.75" hidden="false" customHeight="true" outlineLevel="0" collapsed="false">
      <c r="A827" s="52"/>
      <c r="B827" s="52"/>
    </row>
    <row r="828" customFormat="false" ht="9.75" hidden="false" customHeight="true" outlineLevel="0" collapsed="false">
      <c r="A828" s="52"/>
      <c r="B828" s="52"/>
    </row>
    <row r="829" customFormat="false" ht="9.75" hidden="false" customHeight="true" outlineLevel="0" collapsed="false">
      <c r="A829" s="52"/>
      <c r="B829" s="52"/>
    </row>
    <row r="830" customFormat="false" ht="9.75" hidden="false" customHeight="true" outlineLevel="0" collapsed="false">
      <c r="A830" s="52"/>
      <c r="B830" s="52"/>
    </row>
    <row r="831" customFormat="false" ht="9.75" hidden="false" customHeight="true" outlineLevel="0" collapsed="false">
      <c r="A831" s="52"/>
      <c r="B831" s="52"/>
    </row>
    <row r="832" customFormat="false" ht="9.75" hidden="false" customHeight="true" outlineLevel="0" collapsed="false">
      <c r="A832" s="52"/>
      <c r="B832" s="52"/>
    </row>
    <row r="833" customFormat="false" ht="9.75" hidden="false" customHeight="true" outlineLevel="0" collapsed="false">
      <c r="A833" s="52"/>
      <c r="B833" s="52"/>
    </row>
    <row r="834" customFormat="false" ht="9.75" hidden="false" customHeight="true" outlineLevel="0" collapsed="false">
      <c r="A834" s="52"/>
      <c r="B834" s="52"/>
    </row>
    <row r="835" customFormat="false" ht="9.75" hidden="false" customHeight="true" outlineLevel="0" collapsed="false">
      <c r="A835" s="52"/>
      <c r="B835" s="52"/>
    </row>
    <row r="836" customFormat="false" ht="9.75" hidden="false" customHeight="true" outlineLevel="0" collapsed="false">
      <c r="A836" s="52"/>
      <c r="B836" s="52"/>
    </row>
    <row r="837" customFormat="false" ht="9.75" hidden="false" customHeight="true" outlineLevel="0" collapsed="false">
      <c r="A837" s="52"/>
      <c r="B837" s="52"/>
    </row>
    <row r="838" customFormat="false" ht="9.75" hidden="false" customHeight="true" outlineLevel="0" collapsed="false">
      <c r="A838" s="52"/>
      <c r="B838" s="52"/>
    </row>
    <row r="839" customFormat="false" ht="9.75" hidden="false" customHeight="true" outlineLevel="0" collapsed="false">
      <c r="A839" s="52"/>
      <c r="B839" s="52"/>
    </row>
    <row r="840" customFormat="false" ht="9.75" hidden="false" customHeight="true" outlineLevel="0" collapsed="false">
      <c r="A840" s="52"/>
      <c r="B840" s="52"/>
    </row>
    <row r="841" customFormat="false" ht="9.75" hidden="false" customHeight="true" outlineLevel="0" collapsed="false">
      <c r="A841" s="52"/>
      <c r="B841" s="52"/>
    </row>
    <row r="842" customFormat="false" ht="9.75" hidden="false" customHeight="true" outlineLevel="0" collapsed="false">
      <c r="A842" s="52"/>
      <c r="B842" s="52"/>
    </row>
    <row r="843" customFormat="false" ht="9.75" hidden="false" customHeight="true" outlineLevel="0" collapsed="false">
      <c r="A843" s="52"/>
      <c r="B843" s="52"/>
    </row>
    <row r="844" customFormat="false" ht="9.75" hidden="false" customHeight="true" outlineLevel="0" collapsed="false">
      <c r="A844" s="52"/>
      <c r="B844" s="52"/>
    </row>
    <row r="845" customFormat="false" ht="9.75" hidden="false" customHeight="true" outlineLevel="0" collapsed="false">
      <c r="A845" s="52"/>
      <c r="B845" s="52"/>
    </row>
    <row r="846" customFormat="false" ht="9.75" hidden="false" customHeight="true" outlineLevel="0" collapsed="false">
      <c r="A846" s="52"/>
      <c r="B846" s="52"/>
    </row>
    <row r="847" customFormat="false" ht="9.75" hidden="false" customHeight="true" outlineLevel="0" collapsed="false">
      <c r="A847" s="52"/>
      <c r="B847" s="52"/>
    </row>
    <row r="848" customFormat="false" ht="9.75" hidden="false" customHeight="true" outlineLevel="0" collapsed="false">
      <c r="A848" s="52"/>
      <c r="B848" s="52"/>
    </row>
    <row r="849" customFormat="false" ht="9.75" hidden="false" customHeight="true" outlineLevel="0" collapsed="false">
      <c r="A849" s="52"/>
      <c r="B849" s="52"/>
    </row>
    <row r="850" customFormat="false" ht="9.75" hidden="false" customHeight="true" outlineLevel="0" collapsed="false">
      <c r="A850" s="52"/>
      <c r="B850" s="52"/>
    </row>
    <row r="851" customFormat="false" ht="9.75" hidden="false" customHeight="true" outlineLevel="0" collapsed="false">
      <c r="A851" s="52"/>
      <c r="B851" s="52"/>
    </row>
    <row r="852" customFormat="false" ht="9.75" hidden="false" customHeight="true" outlineLevel="0" collapsed="false">
      <c r="A852" s="52"/>
      <c r="B852" s="52"/>
    </row>
    <row r="853" customFormat="false" ht="9.75" hidden="false" customHeight="true" outlineLevel="0" collapsed="false">
      <c r="A853" s="52"/>
      <c r="B853" s="52"/>
    </row>
    <row r="854" customFormat="false" ht="9.75" hidden="false" customHeight="true" outlineLevel="0" collapsed="false">
      <c r="A854" s="52"/>
      <c r="B854" s="52"/>
    </row>
    <row r="855" customFormat="false" ht="9.75" hidden="false" customHeight="true" outlineLevel="0" collapsed="false">
      <c r="A855" s="52"/>
      <c r="B855" s="52"/>
    </row>
    <row r="856" customFormat="false" ht="9.75" hidden="false" customHeight="true" outlineLevel="0" collapsed="false">
      <c r="A856" s="52"/>
      <c r="B856" s="52"/>
    </row>
    <row r="857" customFormat="false" ht="9.75" hidden="false" customHeight="true" outlineLevel="0" collapsed="false">
      <c r="A857" s="52"/>
      <c r="B857" s="52"/>
    </row>
    <row r="858" customFormat="false" ht="9.75" hidden="false" customHeight="true" outlineLevel="0" collapsed="false">
      <c r="A858" s="52"/>
      <c r="B858" s="52"/>
    </row>
    <row r="859" customFormat="false" ht="9.75" hidden="false" customHeight="true" outlineLevel="0" collapsed="false">
      <c r="A859" s="52"/>
      <c r="B859" s="52"/>
    </row>
    <row r="860" customFormat="false" ht="9.75" hidden="false" customHeight="true" outlineLevel="0" collapsed="false">
      <c r="A860" s="52"/>
      <c r="B860" s="52"/>
    </row>
    <row r="861" customFormat="false" ht="9.75" hidden="false" customHeight="true" outlineLevel="0" collapsed="false">
      <c r="A861" s="52"/>
      <c r="B861" s="52"/>
    </row>
    <row r="862" customFormat="false" ht="9.75" hidden="false" customHeight="true" outlineLevel="0" collapsed="false">
      <c r="A862" s="52"/>
      <c r="B862" s="52"/>
    </row>
    <row r="863" customFormat="false" ht="9.75" hidden="false" customHeight="true" outlineLevel="0" collapsed="false">
      <c r="A863" s="52"/>
      <c r="B863" s="52"/>
    </row>
    <row r="864" customFormat="false" ht="9.75" hidden="false" customHeight="true" outlineLevel="0" collapsed="false">
      <c r="A864" s="52"/>
      <c r="B864" s="52"/>
    </row>
    <row r="865" customFormat="false" ht="9.75" hidden="false" customHeight="true" outlineLevel="0" collapsed="false">
      <c r="A865" s="52"/>
      <c r="B865" s="52"/>
    </row>
    <row r="866" customFormat="false" ht="9.75" hidden="false" customHeight="true" outlineLevel="0" collapsed="false">
      <c r="A866" s="52"/>
      <c r="B866" s="52"/>
    </row>
    <row r="867" customFormat="false" ht="9.75" hidden="false" customHeight="true" outlineLevel="0" collapsed="false">
      <c r="A867" s="52"/>
      <c r="B867" s="52"/>
    </row>
    <row r="868" customFormat="false" ht="9.75" hidden="false" customHeight="true" outlineLevel="0" collapsed="false">
      <c r="A868" s="52"/>
      <c r="B868" s="52"/>
    </row>
    <row r="869" customFormat="false" ht="9.75" hidden="false" customHeight="true" outlineLevel="0" collapsed="false">
      <c r="A869" s="52"/>
      <c r="B869" s="52"/>
    </row>
    <row r="870" customFormat="false" ht="9.75" hidden="false" customHeight="true" outlineLevel="0" collapsed="false">
      <c r="A870" s="52"/>
      <c r="B870" s="52"/>
    </row>
    <row r="871" customFormat="false" ht="9.75" hidden="false" customHeight="true" outlineLevel="0" collapsed="false">
      <c r="A871" s="52"/>
      <c r="B871" s="52"/>
    </row>
    <row r="872" customFormat="false" ht="9.75" hidden="false" customHeight="true" outlineLevel="0" collapsed="false">
      <c r="A872" s="52"/>
      <c r="B872" s="52"/>
    </row>
    <row r="873" customFormat="false" ht="9.75" hidden="false" customHeight="true" outlineLevel="0" collapsed="false">
      <c r="A873" s="52"/>
      <c r="B873" s="52"/>
    </row>
    <row r="874" customFormat="false" ht="9.75" hidden="false" customHeight="true" outlineLevel="0" collapsed="false">
      <c r="A874" s="52"/>
      <c r="B874" s="52"/>
    </row>
    <row r="875" customFormat="false" ht="9.75" hidden="false" customHeight="true" outlineLevel="0" collapsed="false">
      <c r="A875" s="52"/>
      <c r="B875" s="52"/>
    </row>
    <row r="876" customFormat="false" ht="9.75" hidden="false" customHeight="true" outlineLevel="0" collapsed="false">
      <c r="A876" s="52"/>
      <c r="B876" s="52"/>
    </row>
    <row r="877" customFormat="false" ht="9.75" hidden="false" customHeight="true" outlineLevel="0" collapsed="false">
      <c r="A877" s="52"/>
      <c r="B877" s="52"/>
    </row>
    <row r="878" customFormat="false" ht="9.75" hidden="false" customHeight="true" outlineLevel="0" collapsed="false">
      <c r="A878" s="52"/>
      <c r="B878" s="52"/>
    </row>
    <row r="879" customFormat="false" ht="9.75" hidden="false" customHeight="true" outlineLevel="0" collapsed="false">
      <c r="A879" s="52"/>
      <c r="B879" s="52"/>
    </row>
    <row r="880" customFormat="false" ht="9.75" hidden="false" customHeight="true" outlineLevel="0" collapsed="false">
      <c r="A880" s="52"/>
      <c r="B880" s="52"/>
    </row>
    <row r="881" customFormat="false" ht="9.75" hidden="false" customHeight="true" outlineLevel="0" collapsed="false">
      <c r="A881" s="52"/>
      <c r="B881" s="52"/>
    </row>
    <row r="882" customFormat="false" ht="9.75" hidden="false" customHeight="true" outlineLevel="0" collapsed="false">
      <c r="A882" s="52"/>
      <c r="B882" s="52"/>
    </row>
    <row r="883" customFormat="false" ht="9.75" hidden="false" customHeight="true" outlineLevel="0" collapsed="false">
      <c r="A883" s="52"/>
      <c r="B883" s="52"/>
    </row>
    <row r="884" customFormat="false" ht="9.75" hidden="false" customHeight="true" outlineLevel="0" collapsed="false">
      <c r="A884" s="52"/>
      <c r="B884" s="52"/>
    </row>
    <row r="885" customFormat="false" ht="9.75" hidden="false" customHeight="true" outlineLevel="0" collapsed="false">
      <c r="A885" s="52"/>
      <c r="B885" s="52"/>
    </row>
    <row r="886" customFormat="false" ht="9.75" hidden="false" customHeight="true" outlineLevel="0" collapsed="false">
      <c r="A886" s="52"/>
      <c r="B886" s="52"/>
    </row>
    <row r="887" customFormat="false" ht="9.75" hidden="false" customHeight="true" outlineLevel="0" collapsed="false">
      <c r="A887" s="52"/>
      <c r="B887" s="52"/>
    </row>
    <row r="888" customFormat="false" ht="9.75" hidden="false" customHeight="true" outlineLevel="0" collapsed="false">
      <c r="A888" s="52"/>
      <c r="B888" s="52"/>
    </row>
    <row r="889" customFormat="false" ht="9.75" hidden="false" customHeight="true" outlineLevel="0" collapsed="false">
      <c r="A889" s="52"/>
      <c r="B889" s="52"/>
    </row>
    <row r="890" customFormat="false" ht="9.75" hidden="false" customHeight="true" outlineLevel="0" collapsed="false">
      <c r="A890" s="52"/>
      <c r="B890" s="52"/>
    </row>
    <row r="891" customFormat="false" ht="9.75" hidden="false" customHeight="true" outlineLevel="0" collapsed="false">
      <c r="A891" s="52"/>
      <c r="B891" s="52"/>
    </row>
    <row r="892" customFormat="false" ht="9.75" hidden="false" customHeight="true" outlineLevel="0" collapsed="false">
      <c r="A892" s="52"/>
      <c r="B892" s="52"/>
    </row>
    <row r="893" customFormat="false" ht="9.75" hidden="false" customHeight="true" outlineLevel="0" collapsed="false">
      <c r="A893" s="52"/>
      <c r="B893" s="52"/>
    </row>
    <row r="894" customFormat="false" ht="9.75" hidden="false" customHeight="true" outlineLevel="0" collapsed="false">
      <c r="A894" s="52"/>
      <c r="B894" s="52"/>
    </row>
    <row r="895" customFormat="false" ht="9.75" hidden="false" customHeight="true" outlineLevel="0" collapsed="false">
      <c r="A895" s="52"/>
      <c r="B895" s="52"/>
    </row>
    <row r="896" customFormat="false" ht="9.75" hidden="false" customHeight="true" outlineLevel="0" collapsed="false">
      <c r="A896" s="52"/>
      <c r="B896" s="52"/>
    </row>
    <row r="897" customFormat="false" ht="9.75" hidden="false" customHeight="true" outlineLevel="0" collapsed="false">
      <c r="A897" s="52"/>
      <c r="B897" s="52"/>
    </row>
    <row r="898" customFormat="false" ht="9.75" hidden="false" customHeight="true" outlineLevel="0" collapsed="false">
      <c r="A898" s="52"/>
      <c r="B898" s="52"/>
    </row>
    <row r="899" customFormat="false" ht="9.75" hidden="false" customHeight="true" outlineLevel="0" collapsed="false">
      <c r="A899" s="52"/>
      <c r="B899" s="52"/>
    </row>
    <row r="900" customFormat="false" ht="9.75" hidden="false" customHeight="true" outlineLevel="0" collapsed="false">
      <c r="A900" s="52"/>
      <c r="B900" s="52"/>
    </row>
    <row r="901" customFormat="false" ht="9.75" hidden="false" customHeight="true" outlineLevel="0" collapsed="false">
      <c r="A901" s="52"/>
      <c r="B901" s="52"/>
    </row>
    <row r="902" customFormat="false" ht="9.75" hidden="false" customHeight="true" outlineLevel="0" collapsed="false">
      <c r="A902" s="52"/>
      <c r="B902" s="52"/>
    </row>
    <row r="903" customFormat="false" ht="9.75" hidden="false" customHeight="true" outlineLevel="0" collapsed="false">
      <c r="A903" s="52"/>
      <c r="B903" s="52"/>
    </row>
    <row r="904" customFormat="false" ht="9.75" hidden="false" customHeight="true" outlineLevel="0" collapsed="false">
      <c r="A904" s="52"/>
      <c r="B904" s="52"/>
    </row>
    <row r="905" customFormat="false" ht="9.75" hidden="false" customHeight="true" outlineLevel="0" collapsed="false">
      <c r="A905" s="52"/>
      <c r="B905" s="52"/>
    </row>
    <row r="906" customFormat="false" ht="9.75" hidden="false" customHeight="true" outlineLevel="0" collapsed="false">
      <c r="A906" s="52"/>
      <c r="B906" s="52"/>
    </row>
    <row r="907" customFormat="false" ht="9.75" hidden="false" customHeight="true" outlineLevel="0" collapsed="false">
      <c r="A907" s="52"/>
      <c r="B907" s="52"/>
    </row>
    <row r="908" customFormat="false" ht="9.75" hidden="false" customHeight="true" outlineLevel="0" collapsed="false">
      <c r="A908" s="52"/>
      <c r="B908" s="52"/>
    </row>
    <row r="909" customFormat="false" ht="9.75" hidden="false" customHeight="true" outlineLevel="0" collapsed="false">
      <c r="A909" s="52"/>
      <c r="B909" s="52"/>
    </row>
    <row r="910" customFormat="false" ht="9.75" hidden="false" customHeight="true" outlineLevel="0" collapsed="false">
      <c r="A910" s="52"/>
      <c r="B910" s="52"/>
    </row>
    <row r="911" customFormat="false" ht="9.75" hidden="false" customHeight="true" outlineLevel="0" collapsed="false">
      <c r="A911" s="52"/>
      <c r="B911" s="52"/>
    </row>
    <row r="912" customFormat="false" ht="9.75" hidden="false" customHeight="true" outlineLevel="0" collapsed="false">
      <c r="A912" s="52"/>
      <c r="B912" s="52"/>
    </row>
    <row r="913" customFormat="false" ht="9.75" hidden="false" customHeight="true" outlineLevel="0" collapsed="false">
      <c r="A913" s="52"/>
      <c r="B913" s="52"/>
    </row>
    <row r="914" customFormat="false" ht="9.75" hidden="false" customHeight="true" outlineLevel="0" collapsed="false">
      <c r="A914" s="52"/>
      <c r="B914" s="52"/>
    </row>
    <row r="915" customFormat="false" ht="9.75" hidden="false" customHeight="true" outlineLevel="0" collapsed="false">
      <c r="A915" s="52"/>
      <c r="B915" s="52"/>
    </row>
    <row r="916" customFormat="false" ht="9.75" hidden="false" customHeight="true" outlineLevel="0" collapsed="false">
      <c r="A916" s="52"/>
      <c r="B916" s="52"/>
    </row>
    <row r="917" customFormat="false" ht="9.75" hidden="false" customHeight="true" outlineLevel="0" collapsed="false">
      <c r="A917" s="52"/>
      <c r="B917" s="52"/>
    </row>
    <row r="918" customFormat="false" ht="9.75" hidden="false" customHeight="true" outlineLevel="0" collapsed="false">
      <c r="A918" s="52"/>
      <c r="B918" s="52"/>
    </row>
    <row r="919" customFormat="false" ht="9.75" hidden="false" customHeight="true" outlineLevel="0" collapsed="false">
      <c r="A919" s="52"/>
      <c r="B919" s="52"/>
    </row>
    <row r="920" customFormat="false" ht="9.75" hidden="false" customHeight="true" outlineLevel="0" collapsed="false">
      <c r="A920" s="52"/>
      <c r="B920" s="52"/>
    </row>
    <row r="921" customFormat="false" ht="9.75" hidden="false" customHeight="true" outlineLevel="0" collapsed="false">
      <c r="A921" s="52"/>
      <c r="B921" s="52"/>
    </row>
    <row r="922" customFormat="false" ht="9.75" hidden="false" customHeight="true" outlineLevel="0" collapsed="false">
      <c r="A922" s="52"/>
      <c r="B922" s="52"/>
    </row>
    <row r="923" customFormat="false" ht="9.75" hidden="false" customHeight="true" outlineLevel="0" collapsed="false">
      <c r="A923" s="52"/>
      <c r="B923" s="52"/>
    </row>
    <row r="924" customFormat="false" ht="9.75" hidden="false" customHeight="true" outlineLevel="0" collapsed="false">
      <c r="A924" s="52"/>
      <c r="B924" s="52"/>
    </row>
    <row r="925" customFormat="false" ht="9.75" hidden="false" customHeight="true" outlineLevel="0" collapsed="false">
      <c r="A925" s="52"/>
      <c r="B925" s="52"/>
    </row>
    <row r="926" customFormat="false" ht="9.75" hidden="false" customHeight="true" outlineLevel="0" collapsed="false">
      <c r="A926" s="52"/>
      <c r="B926" s="52"/>
    </row>
    <row r="927" customFormat="false" ht="9.75" hidden="false" customHeight="true" outlineLevel="0" collapsed="false">
      <c r="A927" s="52"/>
      <c r="B927" s="52"/>
    </row>
    <row r="928" customFormat="false" ht="9.75" hidden="false" customHeight="true" outlineLevel="0" collapsed="false">
      <c r="A928" s="52"/>
      <c r="B928" s="52"/>
    </row>
    <row r="929" customFormat="false" ht="9.75" hidden="false" customHeight="true" outlineLevel="0" collapsed="false">
      <c r="A929" s="52"/>
      <c r="B929" s="52"/>
    </row>
    <row r="930" customFormat="false" ht="9.75" hidden="false" customHeight="true" outlineLevel="0" collapsed="false">
      <c r="A930" s="52"/>
      <c r="B930" s="52"/>
    </row>
    <row r="931" customFormat="false" ht="9.75" hidden="false" customHeight="true" outlineLevel="0" collapsed="false">
      <c r="A931" s="52"/>
      <c r="B931" s="52"/>
    </row>
    <row r="932" customFormat="false" ht="9.75" hidden="false" customHeight="true" outlineLevel="0" collapsed="false">
      <c r="A932" s="52"/>
      <c r="B932" s="52"/>
    </row>
    <row r="933" customFormat="false" ht="9.75" hidden="false" customHeight="true" outlineLevel="0" collapsed="false">
      <c r="A933" s="52"/>
      <c r="B933" s="52"/>
    </row>
    <row r="934" customFormat="false" ht="9.75" hidden="false" customHeight="true" outlineLevel="0" collapsed="false">
      <c r="A934" s="52"/>
      <c r="B934" s="52"/>
    </row>
    <row r="935" customFormat="false" ht="9.75" hidden="false" customHeight="true" outlineLevel="0" collapsed="false">
      <c r="A935" s="52"/>
      <c r="B935" s="52"/>
    </row>
    <row r="936" customFormat="false" ht="9.75" hidden="false" customHeight="true" outlineLevel="0" collapsed="false">
      <c r="A936" s="52"/>
      <c r="B936" s="52"/>
    </row>
    <row r="937" customFormat="false" ht="9.75" hidden="false" customHeight="true" outlineLevel="0" collapsed="false">
      <c r="A937" s="52"/>
      <c r="B937" s="52"/>
    </row>
    <row r="938" customFormat="false" ht="9.75" hidden="false" customHeight="true" outlineLevel="0" collapsed="false">
      <c r="A938" s="52"/>
      <c r="B938" s="52"/>
    </row>
    <row r="939" customFormat="false" ht="9.75" hidden="false" customHeight="true" outlineLevel="0" collapsed="false">
      <c r="A939" s="52"/>
      <c r="B939" s="52"/>
    </row>
    <row r="940" customFormat="false" ht="9.75" hidden="false" customHeight="true" outlineLevel="0" collapsed="false">
      <c r="A940" s="52"/>
      <c r="B940" s="52"/>
    </row>
    <row r="941" customFormat="false" ht="9.75" hidden="false" customHeight="true" outlineLevel="0" collapsed="false">
      <c r="A941" s="52"/>
      <c r="B941" s="52"/>
    </row>
    <row r="942" customFormat="false" ht="9.75" hidden="false" customHeight="true" outlineLevel="0" collapsed="false">
      <c r="A942" s="52"/>
      <c r="B942" s="52"/>
    </row>
    <row r="943" customFormat="false" ht="9.75" hidden="false" customHeight="true" outlineLevel="0" collapsed="false">
      <c r="A943" s="52"/>
      <c r="B943" s="52"/>
    </row>
    <row r="944" customFormat="false" ht="9.75" hidden="false" customHeight="true" outlineLevel="0" collapsed="false">
      <c r="A944" s="52"/>
      <c r="B944" s="52"/>
    </row>
    <row r="945" customFormat="false" ht="9.75" hidden="false" customHeight="true" outlineLevel="0" collapsed="false">
      <c r="A945" s="52"/>
      <c r="B945" s="52"/>
    </row>
    <row r="946" customFormat="false" ht="9.75" hidden="false" customHeight="true" outlineLevel="0" collapsed="false">
      <c r="A946" s="52"/>
      <c r="B946" s="52"/>
    </row>
    <row r="947" customFormat="false" ht="9.75" hidden="false" customHeight="true" outlineLevel="0" collapsed="false">
      <c r="A947" s="52"/>
      <c r="B947" s="52"/>
    </row>
    <row r="948" customFormat="false" ht="9.75" hidden="false" customHeight="true" outlineLevel="0" collapsed="false">
      <c r="A948" s="52"/>
      <c r="B948" s="52"/>
    </row>
    <row r="949" customFormat="false" ht="9.75" hidden="false" customHeight="true" outlineLevel="0" collapsed="false">
      <c r="A949" s="52"/>
      <c r="B949" s="52"/>
    </row>
    <row r="950" customFormat="false" ht="9.75" hidden="false" customHeight="true" outlineLevel="0" collapsed="false">
      <c r="A950" s="52"/>
      <c r="B950" s="52"/>
    </row>
    <row r="951" customFormat="false" ht="9.75" hidden="false" customHeight="true" outlineLevel="0" collapsed="false">
      <c r="A951" s="52"/>
      <c r="B951" s="52"/>
    </row>
    <row r="952" customFormat="false" ht="9.75" hidden="false" customHeight="true" outlineLevel="0" collapsed="false">
      <c r="A952" s="52"/>
      <c r="B952" s="52"/>
    </row>
    <row r="953" customFormat="false" ht="9.75" hidden="false" customHeight="true" outlineLevel="0" collapsed="false">
      <c r="A953" s="52"/>
      <c r="B953" s="52"/>
    </row>
    <row r="954" customFormat="false" ht="9.75" hidden="false" customHeight="true" outlineLevel="0" collapsed="false">
      <c r="A954" s="52"/>
      <c r="B954" s="52"/>
    </row>
    <row r="955" customFormat="false" ht="9.75" hidden="false" customHeight="true" outlineLevel="0" collapsed="false">
      <c r="A955" s="52"/>
      <c r="B955" s="52"/>
    </row>
    <row r="956" customFormat="false" ht="9.75" hidden="false" customHeight="true" outlineLevel="0" collapsed="false">
      <c r="A956" s="52"/>
      <c r="B956" s="52"/>
    </row>
    <row r="957" customFormat="false" ht="9.75" hidden="false" customHeight="true" outlineLevel="0" collapsed="false">
      <c r="A957" s="52"/>
      <c r="B957" s="52"/>
    </row>
    <row r="958" customFormat="false" ht="9.75" hidden="false" customHeight="true" outlineLevel="0" collapsed="false">
      <c r="A958" s="52"/>
      <c r="B958" s="52"/>
    </row>
    <row r="959" customFormat="false" ht="9.75" hidden="false" customHeight="true" outlineLevel="0" collapsed="false">
      <c r="A959" s="52"/>
      <c r="B959" s="52"/>
    </row>
    <row r="960" customFormat="false" ht="9.75" hidden="false" customHeight="true" outlineLevel="0" collapsed="false">
      <c r="A960" s="52"/>
      <c r="B960" s="52"/>
    </row>
    <row r="961" customFormat="false" ht="9.75" hidden="false" customHeight="true" outlineLevel="0" collapsed="false">
      <c r="A961" s="52"/>
      <c r="B961" s="52"/>
    </row>
    <row r="962" customFormat="false" ht="9.75" hidden="false" customHeight="true" outlineLevel="0" collapsed="false">
      <c r="A962" s="52"/>
      <c r="B962" s="52"/>
    </row>
    <row r="963" customFormat="false" ht="9.75" hidden="false" customHeight="true" outlineLevel="0" collapsed="false">
      <c r="A963" s="52"/>
      <c r="B963" s="52"/>
    </row>
    <row r="964" customFormat="false" ht="9.75" hidden="false" customHeight="true" outlineLevel="0" collapsed="false">
      <c r="A964" s="52"/>
      <c r="B964" s="52"/>
    </row>
    <row r="965" customFormat="false" ht="9.75" hidden="false" customHeight="true" outlineLevel="0" collapsed="false">
      <c r="A965" s="52"/>
      <c r="B965" s="52"/>
    </row>
    <row r="966" customFormat="false" ht="9.75" hidden="false" customHeight="true" outlineLevel="0" collapsed="false">
      <c r="A966" s="52"/>
      <c r="B966" s="52"/>
    </row>
    <row r="967" customFormat="false" ht="9.75" hidden="false" customHeight="true" outlineLevel="0" collapsed="false">
      <c r="A967" s="52"/>
      <c r="B967" s="52"/>
    </row>
    <row r="968" customFormat="false" ht="9.75" hidden="false" customHeight="true" outlineLevel="0" collapsed="false">
      <c r="A968" s="52"/>
      <c r="B968" s="52"/>
    </row>
    <row r="969" customFormat="false" ht="9.75" hidden="false" customHeight="true" outlineLevel="0" collapsed="false">
      <c r="A969" s="52"/>
      <c r="B969" s="52"/>
    </row>
    <row r="970" customFormat="false" ht="9.75" hidden="false" customHeight="true" outlineLevel="0" collapsed="false">
      <c r="A970" s="52"/>
      <c r="B970" s="52"/>
    </row>
    <row r="971" customFormat="false" ht="9.75" hidden="false" customHeight="true" outlineLevel="0" collapsed="false">
      <c r="A971" s="52"/>
      <c r="B971" s="52"/>
    </row>
    <row r="972" customFormat="false" ht="9.75" hidden="false" customHeight="true" outlineLevel="0" collapsed="false">
      <c r="A972" s="52"/>
      <c r="B972" s="52"/>
    </row>
    <row r="973" customFormat="false" ht="9.75" hidden="false" customHeight="true" outlineLevel="0" collapsed="false">
      <c r="A973" s="52"/>
      <c r="B973" s="52"/>
    </row>
    <row r="974" customFormat="false" ht="9.75" hidden="false" customHeight="true" outlineLevel="0" collapsed="false">
      <c r="A974" s="52"/>
      <c r="B974" s="52"/>
    </row>
    <row r="975" customFormat="false" ht="9.75" hidden="false" customHeight="true" outlineLevel="0" collapsed="false">
      <c r="A975" s="52"/>
      <c r="B975" s="52"/>
    </row>
    <row r="976" customFormat="false" ht="9.75" hidden="false" customHeight="true" outlineLevel="0" collapsed="false">
      <c r="A976" s="52"/>
      <c r="B976" s="52"/>
    </row>
    <row r="977" customFormat="false" ht="9.75" hidden="false" customHeight="true" outlineLevel="0" collapsed="false">
      <c r="A977" s="52"/>
      <c r="B977" s="52"/>
    </row>
    <row r="978" customFormat="false" ht="9.75" hidden="false" customHeight="true" outlineLevel="0" collapsed="false">
      <c r="A978" s="52"/>
      <c r="B978" s="52"/>
    </row>
    <row r="979" customFormat="false" ht="9.75" hidden="false" customHeight="true" outlineLevel="0" collapsed="false">
      <c r="A979" s="52"/>
      <c r="B979" s="52"/>
    </row>
    <row r="980" customFormat="false" ht="9.75" hidden="false" customHeight="true" outlineLevel="0" collapsed="false">
      <c r="A980" s="52"/>
      <c r="B980" s="52"/>
    </row>
    <row r="981" customFormat="false" ht="9.75" hidden="false" customHeight="true" outlineLevel="0" collapsed="false">
      <c r="A981" s="52"/>
      <c r="B981" s="52"/>
    </row>
    <row r="982" customFormat="false" ht="9.75" hidden="false" customHeight="true" outlineLevel="0" collapsed="false">
      <c r="A982" s="52"/>
      <c r="B982" s="52"/>
    </row>
    <row r="983" customFormat="false" ht="9.75" hidden="false" customHeight="true" outlineLevel="0" collapsed="false">
      <c r="A983" s="52"/>
      <c r="B983" s="52"/>
    </row>
    <row r="984" customFormat="false" ht="9.75" hidden="false" customHeight="true" outlineLevel="0" collapsed="false">
      <c r="A984" s="52"/>
      <c r="B984" s="52"/>
    </row>
    <row r="985" customFormat="false" ht="9.75" hidden="false" customHeight="true" outlineLevel="0" collapsed="false">
      <c r="A985" s="52"/>
      <c r="B985" s="52"/>
    </row>
    <row r="986" customFormat="false" ht="9.75" hidden="false" customHeight="true" outlineLevel="0" collapsed="false">
      <c r="A986" s="52"/>
      <c r="B986" s="52"/>
    </row>
    <row r="987" customFormat="false" ht="9.75" hidden="false" customHeight="true" outlineLevel="0" collapsed="false">
      <c r="A987" s="52"/>
      <c r="B987" s="52"/>
    </row>
    <row r="988" customFormat="false" ht="9.75" hidden="false" customHeight="true" outlineLevel="0" collapsed="false">
      <c r="A988" s="52"/>
      <c r="B988" s="52"/>
    </row>
    <row r="989" customFormat="false" ht="9.75" hidden="false" customHeight="true" outlineLevel="0" collapsed="false">
      <c r="A989" s="52"/>
      <c r="B989" s="52"/>
    </row>
    <row r="990" customFormat="false" ht="9.75" hidden="false" customHeight="true" outlineLevel="0" collapsed="false">
      <c r="A990" s="52"/>
      <c r="B990" s="52"/>
    </row>
    <row r="991" customFormat="false" ht="9.75" hidden="false" customHeight="true" outlineLevel="0" collapsed="false">
      <c r="A991" s="52"/>
      <c r="B991" s="52"/>
    </row>
    <row r="992" customFormat="false" ht="9.75" hidden="false" customHeight="true" outlineLevel="0" collapsed="false">
      <c r="A992" s="52"/>
      <c r="B992" s="52"/>
    </row>
    <row r="993" customFormat="false" ht="9.75" hidden="false" customHeight="true" outlineLevel="0" collapsed="false">
      <c r="A993" s="52"/>
      <c r="B993" s="52"/>
    </row>
    <row r="994" customFormat="false" ht="9.75" hidden="false" customHeight="true" outlineLevel="0" collapsed="false">
      <c r="A994" s="52"/>
      <c r="B994" s="52"/>
    </row>
    <row r="995" customFormat="false" ht="9.75" hidden="false" customHeight="true" outlineLevel="0" collapsed="false">
      <c r="A995" s="52"/>
      <c r="B995" s="52"/>
    </row>
    <row r="996" customFormat="false" ht="9.75" hidden="false" customHeight="true" outlineLevel="0" collapsed="false">
      <c r="A996" s="52"/>
      <c r="B996" s="52"/>
    </row>
    <row r="997" customFormat="false" ht="9.75" hidden="false" customHeight="true" outlineLevel="0" collapsed="false">
      <c r="A997" s="52"/>
      <c r="B997" s="52"/>
    </row>
    <row r="998" customFormat="false" ht="9.75" hidden="false" customHeight="true" outlineLevel="0" collapsed="false">
      <c r="A998" s="52"/>
      <c r="B998" s="52"/>
    </row>
    <row r="999" customFormat="false" ht="9.75" hidden="false" customHeight="true" outlineLevel="0" collapsed="false">
      <c r="A999" s="52"/>
      <c r="B999" s="52"/>
    </row>
    <row r="1000" customFormat="false" ht="9.75" hidden="false" customHeight="true" outlineLevel="0" collapsed="false">
      <c r="A1000" s="52"/>
      <c r="B1000" s="52"/>
    </row>
    <row r="1001" customFormat="false" ht="9.75" hidden="false" customHeight="true" outlineLevel="0" collapsed="false">
      <c r="A1001" s="52"/>
      <c r="B1001" s="52"/>
    </row>
    <row r="1002" customFormat="false" ht="9.75" hidden="false" customHeight="true" outlineLevel="0" collapsed="false">
      <c r="A1002" s="52"/>
      <c r="B1002" s="52"/>
    </row>
    <row r="1003" customFormat="false" ht="9.75" hidden="false" customHeight="true" outlineLevel="0" collapsed="false">
      <c r="A1003" s="52"/>
      <c r="B1003" s="52"/>
    </row>
    <row r="1004" customFormat="false" ht="9.75" hidden="false" customHeight="true" outlineLevel="0" collapsed="false">
      <c r="A1004" s="52"/>
      <c r="B1004" s="52"/>
    </row>
    <row r="1005" customFormat="false" ht="9.75" hidden="false" customHeight="true" outlineLevel="0" collapsed="false">
      <c r="A1005" s="52"/>
      <c r="B1005" s="52"/>
    </row>
    <row r="1006" customFormat="false" ht="9.75" hidden="false" customHeight="true" outlineLevel="0" collapsed="false">
      <c r="A1006" s="52"/>
      <c r="B1006" s="52"/>
    </row>
    <row r="1007" customFormat="false" ht="9.75" hidden="false" customHeight="true" outlineLevel="0" collapsed="false">
      <c r="A1007" s="52"/>
      <c r="B1007" s="52"/>
    </row>
    <row r="1008" customFormat="false" ht="9.75" hidden="false" customHeight="true" outlineLevel="0" collapsed="false">
      <c r="A1008" s="52"/>
      <c r="B1008" s="52"/>
    </row>
    <row r="1009" customFormat="false" ht="9.75" hidden="false" customHeight="true" outlineLevel="0" collapsed="false">
      <c r="A1009" s="52"/>
      <c r="B1009" s="52"/>
    </row>
    <row r="1010" customFormat="false" ht="9.75" hidden="false" customHeight="true" outlineLevel="0" collapsed="false">
      <c r="A1010" s="52"/>
      <c r="B1010" s="52"/>
    </row>
    <row r="1011" customFormat="false" ht="9.75" hidden="false" customHeight="true" outlineLevel="0" collapsed="false">
      <c r="A1011" s="52"/>
      <c r="B1011" s="52"/>
    </row>
    <row r="1012" customFormat="false" ht="9.75" hidden="false" customHeight="true" outlineLevel="0" collapsed="false">
      <c r="A1012" s="52"/>
      <c r="B1012" s="52"/>
    </row>
    <row r="1013" customFormat="false" ht="9.75" hidden="false" customHeight="true" outlineLevel="0" collapsed="false">
      <c r="A1013" s="52"/>
      <c r="B1013" s="52"/>
    </row>
    <row r="1014" customFormat="false" ht="9.75" hidden="false" customHeight="true" outlineLevel="0" collapsed="false">
      <c r="A1014" s="52"/>
      <c r="B1014" s="52"/>
    </row>
    <row r="1015" customFormat="false" ht="9.75" hidden="false" customHeight="true" outlineLevel="0" collapsed="false">
      <c r="A1015" s="52"/>
      <c r="B1015" s="52"/>
    </row>
    <row r="1016" customFormat="false" ht="9.75" hidden="false" customHeight="true" outlineLevel="0" collapsed="false">
      <c r="A1016" s="52"/>
      <c r="B1016" s="52"/>
    </row>
    <row r="1017" customFormat="false" ht="9.75" hidden="false" customHeight="true" outlineLevel="0" collapsed="false">
      <c r="A1017" s="52"/>
      <c r="B1017" s="52"/>
    </row>
    <row r="1018" customFormat="false" ht="9.75" hidden="false" customHeight="true" outlineLevel="0" collapsed="false">
      <c r="A1018" s="52"/>
      <c r="B1018" s="52"/>
    </row>
    <row r="1019" customFormat="false" ht="9.75" hidden="false" customHeight="true" outlineLevel="0" collapsed="false">
      <c r="A1019" s="52"/>
      <c r="B1019" s="52"/>
    </row>
    <row r="1020" customFormat="false" ht="9.75" hidden="false" customHeight="true" outlineLevel="0" collapsed="false">
      <c r="A1020" s="52"/>
      <c r="B1020" s="52"/>
    </row>
    <row r="1021" customFormat="false" ht="9.75" hidden="false" customHeight="true" outlineLevel="0" collapsed="false">
      <c r="A1021" s="52"/>
      <c r="B1021" s="52"/>
    </row>
    <row r="1022" customFormat="false" ht="9.75" hidden="false" customHeight="true" outlineLevel="0" collapsed="false">
      <c r="A1022" s="52"/>
      <c r="B1022" s="52"/>
    </row>
    <row r="1023" customFormat="false" ht="9.75" hidden="false" customHeight="true" outlineLevel="0" collapsed="false">
      <c r="A1023" s="52"/>
      <c r="B1023" s="52"/>
    </row>
    <row r="1024" customFormat="false" ht="9.75" hidden="false" customHeight="true" outlineLevel="0" collapsed="false">
      <c r="A1024" s="52"/>
      <c r="B1024" s="52"/>
    </row>
    <row r="1025" customFormat="false" ht="9.75" hidden="false" customHeight="true" outlineLevel="0" collapsed="false">
      <c r="A1025" s="52"/>
      <c r="B1025" s="52"/>
    </row>
    <row r="1026" customFormat="false" ht="9.75" hidden="false" customHeight="true" outlineLevel="0" collapsed="false">
      <c r="A1026" s="52"/>
      <c r="B1026" s="52"/>
    </row>
    <row r="1027" customFormat="false" ht="9.75" hidden="false" customHeight="true" outlineLevel="0" collapsed="false">
      <c r="A1027" s="52"/>
      <c r="B1027" s="52"/>
    </row>
    <row r="1028" customFormat="false" ht="9.75" hidden="false" customHeight="true" outlineLevel="0" collapsed="false">
      <c r="A1028" s="52"/>
      <c r="B1028" s="52"/>
    </row>
    <row r="1029" customFormat="false" ht="9.75" hidden="false" customHeight="true" outlineLevel="0" collapsed="false">
      <c r="A1029" s="52"/>
      <c r="B1029" s="52"/>
    </row>
    <row r="1030" customFormat="false" ht="9.75" hidden="false" customHeight="true" outlineLevel="0" collapsed="false">
      <c r="A1030" s="52"/>
      <c r="B1030" s="52"/>
    </row>
    <row r="1031" customFormat="false" ht="9.75" hidden="false" customHeight="true" outlineLevel="0" collapsed="false">
      <c r="A1031" s="52"/>
      <c r="B1031" s="52"/>
    </row>
    <row r="1032" customFormat="false" ht="9.75" hidden="false" customHeight="true" outlineLevel="0" collapsed="false">
      <c r="A1032" s="52"/>
      <c r="B1032" s="52"/>
    </row>
    <row r="1033" customFormat="false" ht="9.75" hidden="false" customHeight="true" outlineLevel="0" collapsed="false">
      <c r="A1033" s="52"/>
      <c r="B1033" s="52"/>
    </row>
    <row r="1034" customFormat="false" ht="9.75" hidden="false" customHeight="true" outlineLevel="0" collapsed="false">
      <c r="A1034" s="52"/>
      <c r="B1034" s="52"/>
    </row>
    <row r="1035" customFormat="false" ht="9.75" hidden="false" customHeight="true" outlineLevel="0" collapsed="false">
      <c r="A1035" s="52"/>
      <c r="B1035" s="52"/>
    </row>
    <row r="1036" customFormat="false" ht="9.75" hidden="false" customHeight="true" outlineLevel="0" collapsed="false">
      <c r="A1036" s="52"/>
      <c r="B1036" s="52"/>
    </row>
    <row r="1037" customFormat="false" ht="9.75" hidden="false" customHeight="true" outlineLevel="0" collapsed="false">
      <c r="A1037" s="52"/>
      <c r="B1037" s="52"/>
    </row>
    <row r="1038" customFormat="false" ht="9.75" hidden="false" customHeight="true" outlineLevel="0" collapsed="false">
      <c r="A1038" s="52"/>
      <c r="B1038" s="52"/>
    </row>
    <row r="1039" customFormat="false" ht="9.75" hidden="false" customHeight="true" outlineLevel="0" collapsed="false">
      <c r="A1039" s="52"/>
      <c r="B1039" s="52"/>
    </row>
    <row r="1040" customFormat="false" ht="9.75" hidden="false" customHeight="true" outlineLevel="0" collapsed="false">
      <c r="A1040" s="52"/>
      <c r="B1040" s="52"/>
    </row>
    <row r="1041" customFormat="false" ht="9.75" hidden="false" customHeight="true" outlineLevel="0" collapsed="false">
      <c r="A1041" s="52"/>
      <c r="B1041" s="52"/>
    </row>
    <row r="1042" customFormat="false" ht="9.75" hidden="false" customHeight="true" outlineLevel="0" collapsed="false">
      <c r="A1042" s="52"/>
      <c r="B1042" s="52"/>
    </row>
    <row r="1043" customFormat="false" ht="9.75" hidden="false" customHeight="true" outlineLevel="0" collapsed="false">
      <c r="A1043" s="52"/>
      <c r="B1043" s="52"/>
    </row>
    <row r="1044" customFormat="false" ht="9.75" hidden="false" customHeight="true" outlineLevel="0" collapsed="false">
      <c r="A1044" s="52"/>
      <c r="B1044" s="52"/>
    </row>
    <row r="1045" customFormat="false" ht="9.75" hidden="false" customHeight="true" outlineLevel="0" collapsed="false">
      <c r="A1045" s="52"/>
      <c r="B1045" s="52"/>
    </row>
    <row r="1046" customFormat="false" ht="9.75" hidden="false" customHeight="true" outlineLevel="0" collapsed="false">
      <c r="A1046" s="52"/>
      <c r="B1046" s="52"/>
    </row>
    <row r="1047" customFormat="false" ht="9.75" hidden="false" customHeight="true" outlineLevel="0" collapsed="false">
      <c r="A1047" s="52"/>
      <c r="B1047" s="52"/>
    </row>
    <row r="1048" customFormat="false" ht="9.75" hidden="false" customHeight="true" outlineLevel="0" collapsed="false">
      <c r="A1048" s="52"/>
      <c r="B1048" s="52"/>
    </row>
    <row r="1049" customFormat="false" ht="9.75" hidden="false" customHeight="true" outlineLevel="0" collapsed="false">
      <c r="A1049" s="52"/>
      <c r="B1049" s="52"/>
    </row>
    <row r="1050" customFormat="false" ht="9.75" hidden="false" customHeight="true" outlineLevel="0" collapsed="false">
      <c r="A1050" s="52"/>
      <c r="B1050" s="52"/>
    </row>
    <row r="1051" customFormat="false" ht="9.75" hidden="false" customHeight="true" outlineLevel="0" collapsed="false">
      <c r="A1051" s="52"/>
      <c r="B1051" s="52"/>
    </row>
    <row r="1052" customFormat="false" ht="9.75" hidden="false" customHeight="true" outlineLevel="0" collapsed="false">
      <c r="A1052" s="52"/>
      <c r="B1052" s="52"/>
    </row>
    <row r="1053" customFormat="false" ht="9.75" hidden="false" customHeight="true" outlineLevel="0" collapsed="false">
      <c r="A1053" s="52"/>
      <c r="B1053" s="52"/>
    </row>
    <row r="1054" customFormat="false" ht="9.75" hidden="false" customHeight="true" outlineLevel="0" collapsed="false">
      <c r="A1054" s="52"/>
      <c r="B1054" s="52"/>
    </row>
    <row r="1055" customFormat="false" ht="9.75" hidden="false" customHeight="true" outlineLevel="0" collapsed="false">
      <c r="A1055" s="52"/>
      <c r="B1055" s="52"/>
    </row>
    <row r="1056" customFormat="false" ht="9.75" hidden="false" customHeight="true" outlineLevel="0" collapsed="false">
      <c r="A1056" s="52"/>
      <c r="B1056" s="52"/>
    </row>
    <row r="1057" customFormat="false" ht="9.75" hidden="false" customHeight="true" outlineLevel="0" collapsed="false">
      <c r="A1057" s="52"/>
      <c r="B1057" s="52"/>
    </row>
    <row r="1058" customFormat="false" ht="9.75" hidden="false" customHeight="true" outlineLevel="0" collapsed="false">
      <c r="A1058" s="52"/>
      <c r="B1058" s="52"/>
    </row>
    <row r="1059" customFormat="false" ht="9.75" hidden="false" customHeight="true" outlineLevel="0" collapsed="false">
      <c r="A1059" s="52"/>
      <c r="B1059" s="52"/>
    </row>
    <row r="1060" customFormat="false" ht="9.75" hidden="false" customHeight="true" outlineLevel="0" collapsed="false">
      <c r="A1060" s="52"/>
      <c r="B1060" s="52"/>
    </row>
    <row r="1061" customFormat="false" ht="9.75" hidden="false" customHeight="true" outlineLevel="0" collapsed="false">
      <c r="A1061" s="52"/>
      <c r="B1061" s="52"/>
    </row>
    <row r="1062" customFormat="false" ht="9.75" hidden="false" customHeight="true" outlineLevel="0" collapsed="false">
      <c r="A1062" s="52"/>
      <c r="B1062" s="52"/>
    </row>
    <row r="1063" customFormat="false" ht="9.75" hidden="false" customHeight="true" outlineLevel="0" collapsed="false">
      <c r="A1063" s="52"/>
      <c r="B1063" s="52"/>
    </row>
    <row r="1064" customFormat="false" ht="9.75" hidden="false" customHeight="true" outlineLevel="0" collapsed="false">
      <c r="A1064" s="52"/>
      <c r="B1064" s="52"/>
    </row>
    <row r="1065" customFormat="false" ht="9.75" hidden="false" customHeight="true" outlineLevel="0" collapsed="false">
      <c r="A1065" s="52"/>
      <c r="B1065" s="52"/>
    </row>
    <row r="1066" customFormat="false" ht="9.75" hidden="false" customHeight="true" outlineLevel="0" collapsed="false">
      <c r="A1066" s="52"/>
      <c r="B1066" s="52"/>
    </row>
    <row r="1067" customFormat="false" ht="9.75" hidden="false" customHeight="true" outlineLevel="0" collapsed="false">
      <c r="A1067" s="52"/>
      <c r="B1067" s="52"/>
    </row>
    <row r="1068" customFormat="false" ht="9.75" hidden="false" customHeight="true" outlineLevel="0" collapsed="false">
      <c r="A1068" s="52"/>
      <c r="B1068" s="52"/>
    </row>
    <row r="1069" customFormat="false" ht="9.75" hidden="false" customHeight="true" outlineLevel="0" collapsed="false">
      <c r="A1069" s="52"/>
      <c r="B1069" s="52"/>
    </row>
    <row r="1070" customFormat="false" ht="9.75" hidden="false" customHeight="true" outlineLevel="0" collapsed="false">
      <c r="A1070" s="52"/>
      <c r="B1070" s="52"/>
    </row>
    <row r="1071" customFormat="false" ht="9.75" hidden="false" customHeight="true" outlineLevel="0" collapsed="false">
      <c r="A1071" s="52"/>
      <c r="B1071" s="52"/>
    </row>
    <row r="1072" customFormat="false" ht="9.75" hidden="false" customHeight="true" outlineLevel="0" collapsed="false">
      <c r="A1072" s="52"/>
      <c r="B1072" s="52"/>
    </row>
    <row r="1073" customFormat="false" ht="9.75" hidden="false" customHeight="true" outlineLevel="0" collapsed="false">
      <c r="A1073" s="52"/>
      <c r="B1073" s="52"/>
    </row>
    <row r="1074" customFormat="false" ht="9.75" hidden="false" customHeight="true" outlineLevel="0" collapsed="false">
      <c r="A1074" s="52"/>
      <c r="B1074" s="52"/>
    </row>
    <row r="1075" customFormat="false" ht="9.75" hidden="false" customHeight="true" outlineLevel="0" collapsed="false">
      <c r="A1075" s="52"/>
      <c r="B1075" s="52"/>
    </row>
    <row r="1076" customFormat="false" ht="9.75" hidden="false" customHeight="true" outlineLevel="0" collapsed="false">
      <c r="A1076" s="52"/>
      <c r="B1076" s="52"/>
    </row>
    <row r="1077" customFormat="false" ht="9.75" hidden="false" customHeight="true" outlineLevel="0" collapsed="false">
      <c r="A1077" s="52"/>
      <c r="B1077" s="52"/>
    </row>
    <row r="1078" customFormat="false" ht="9.75" hidden="false" customHeight="true" outlineLevel="0" collapsed="false">
      <c r="A1078" s="52"/>
      <c r="B1078" s="52"/>
    </row>
    <row r="1079" customFormat="false" ht="9.75" hidden="false" customHeight="true" outlineLevel="0" collapsed="false">
      <c r="A1079" s="52"/>
      <c r="B1079" s="52"/>
    </row>
    <row r="1080" customFormat="false" ht="9.75" hidden="false" customHeight="true" outlineLevel="0" collapsed="false">
      <c r="A1080" s="52"/>
      <c r="B1080" s="52"/>
    </row>
    <row r="1081" customFormat="false" ht="9.75" hidden="false" customHeight="true" outlineLevel="0" collapsed="false">
      <c r="A1081" s="52"/>
      <c r="B1081" s="52"/>
    </row>
    <row r="1082" customFormat="false" ht="9.75" hidden="false" customHeight="true" outlineLevel="0" collapsed="false">
      <c r="A1082" s="52"/>
      <c r="B1082" s="52"/>
    </row>
    <row r="1083" customFormat="false" ht="9.75" hidden="false" customHeight="true" outlineLevel="0" collapsed="false">
      <c r="A1083" s="52"/>
      <c r="B1083" s="52"/>
    </row>
    <row r="1084" customFormat="false" ht="9.75" hidden="false" customHeight="true" outlineLevel="0" collapsed="false">
      <c r="A1084" s="52"/>
      <c r="B1084" s="52"/>
    </row>
    <row r="1085" customFormat="false" ht="9.75" hidden="false" customHeight="true" outlineLevel="0" collapsed="false">
      <c r="A1085" s="52"/>
      <c r="B1085" s="52"/>
    </row>
    <row r="1086" customFormat="false" ht="9.75" hidden="false" customHeight="true" outlineLevel="0" collapsed="false">
      <c r="A1086" s="52"/>
      <c r="B1086" s="52"/>
    </row>
    <row r="1087" customFormat="false" ht="9.75" hidden="false" customHeight="true" outlineLevel="0" collapsed="false">
      <c r="A1087" s="52"/>
      <c r="B1087" s="52"/>
    </row>
    <row r="1088" customFormat="false" ht="9.75" hidden="false" customHeight="true" outlineLevel="0" collapsed="false">
      <c r="A1088" s="52"/>
      <c r="B1088" s="52"/>
    </row>
    <row r="1089" customFormat="false" ht="9.75" hidden="false" customHeight="true" outlineLevel="0" collapsed="false">
      <c r="A1089" s="52"/>
      <c r="B1089" s="52"/>
    </row>
    <row r="1090" customFormat="false" ht="9.75" hidden="false" customHeight="true" outlineLevel="0" collapsed="false">
      <c r="A1090" s="52"/>
      <c r="B1090" s="52"/>
    </row>
    <row r="1091" customFormat="false" ht="9.75" hidden="false" customHeight="true" outlineLevel="0" collapsed="false">
      <c r="A1091" s="52"/>
      <c r="B1091" s="52"/>
    </row>
    <row r="1092" customFormat="false" ht="9.75" hidden="false" customHeight="true" outlineLevel="0" collapsed="false">
      <c r="A1092" s="52"/>
      <c r="B1092" s="52"/>
    </row>
    <row r="1093" customFormat="false" ht="9.75" hidden="false" customHeight="true" outlineLevel="0" collapsed="false">
      <c r="A1093" s="52"/>
      <c r="B1093" s="52"/>
    </row>
    <row r="1094" customFormat="false" ht="9.75" hidden="false" customHeight="true" outlineLevel="0" collapsed="false">
      <c r="A1094" s="52"/>
      <c r="B1094" s="52"/>
    </row>
    <row r="1095" customFormat="false" ht="9.75" hidden="false" customHeight="true" outlineLevel="0" collapsed="false">
      <c r="A1095" s="52"/>
      <c r="B1095" s="52"/>
    </row>
    <row r="1096" customFormat="false" ht="9.75" hidden="false" customHeight="true" outlineLevel="0" collapsed="false">
      <c r="A1096" s="52"/>
      <c r="B1096" s="52"/>
    </row>
    <row r="1097" customFormat="false" ht="9.75" hidden="false" customHeight="true" outlineLevel="0" collapsed="false">
      <c r="A1097" s="52"/>
      <c r="B1097" s="52"/>
    </row>
    <row r="1098" customFormat="false" ht="9.75" hidden="false" customHeight="true" outlineLevel="0" collapsed="false">
      <c r="A1098" s="52"/>
      <c r="B1098" s="52"/>
    </row>
    <row r="1099" customFormat="false" ht="9.75" hidden="false" customHeight="true" outlineLevel="0" collapsed="false">
      <c r="A1099" s="52"/>
      <c r="B1099" s="52"/>
    </row>
    <row r="1100" customFormat="false" ht="9.75" hidden="false" customHeight="true" outlineLevel="0" collapsed="false">
      <c r="A1100" s="52"/>
      <c r="B1100" s="52"/>
    </row>
    <row r="1101" customFormat="false" ht="9.75" hidden="false" customHeight="true" outlineLevel="0" collapsed="false">
      <c r="A1101" s="52"/>
      <c r="B1101" s="52"/>
    </row>
    <row r="1102" customFormat="false" ht="9.75" hidden="false" customHeight="true" outlineLevel="0" collapsed="false">
      <c r="A1102" s="52"/>
      <c r="B1102" s="52"/>
    </row>
    <row r="1103" customFormat="false" ht="9.75" hidden="false" customHeight="true" outlineLevel="0" collapsed="false">
      <c r="A1103" s="52"/>
      <c r="B1103" s="52"/>
    </row>
    <row r="1104" customFormat="false" ht="9.75" hidden="false" customHeight="true" outlineLevel="0" collapsed="false">
      <c r="A1104" s="52"/>
      <c r="B1104" s="52"/>
    </row>
    <row r="1105" customFormat="false" ht="9.75" hidden="false" customHeight="true" outlineLevel="0" collapsed="false">
      <c r="A1105" s="52"/>
      <c r="B1105" s="52"/>
    </row>
    <row r="1106" customFormat="false" ht="9.75" hidden="false" customHeight="true" outlineLevel="0" collapsed="false">
      <c r="A1106" s="52"/>
      <c r="B1106" s="52"/>
    </row>
    <row r="1107" customFormat="false" ht="9.75" hidden="false" customHeight="true" outlineLevel="0" collapsed="false">
      <c r="A1107" s="52"/>
      <c r="B1107" s="52"/>
    </row>
    <row r="1108" customFormat="false" ht="9.75" hidden="false" customHeight="true" outlineLevel="0" collapsed="false">
      <c r="A1108" s="52"/>
      <c r="B1108" s="52"/>
    </row>
    <row r="1109" customFormat="false" ht="9.75" hidden="false" customHeight="true" outlineLevel="0" collapsed="false">
      <c r="A1109" s="52"/>
      <c r="B1109" s="52"/>
    </row>
    <row r="1110" customFormat="false" ht="9.75" hidden="false" customHeight="true" outlineLevel="0" collapsed="false">
      <c r="A1110" s="52"/>
      <c r="B1110" s="52"/>
    </row>
    <row r="1111" customFormat="false" ht="9.75" hidden="false" customHeight="true" outlineLevel="0" collapsed="false">
      <c r="A1111" s="52"/>
      <c r="B1111" s="52"/>
    </row>
    <row r="1112" customFormat="false" ht="9.75" hidden="false" customHeight="true" outlineLevel="0" collapsed="false">
      <c r="A1112" s="52"/>
      <c r="B1112" s="52"/>
    </row>
    <row r="1113" customFormat="false" ht="9.75" hidden="false" customHeight="true" outlineLevel="0" collapsed="false">
      <c r="A1113" s="52"/>
      <c r="B1113" s="52"/>
    </row>
    <row r="1114" customFormat="false" ht="9.75" hidden="false" customHeight="true" outlineLevel="0" collapsed="false">
      <c r="A1114" s="52"/>
      <c r="B1114" s="52"/>
    </row>
    <row r="1115" customFormat="false" ht="9.75" hidden="false" customHeight="true" outlineLevel="0" collapsed="false">
      <c r="A1115" s="52"/>
      <c r="B1115" s="52"/>
    </row>
    <row r="1116" customFormat="false" ht="9.75" hidden="false" customHeight="true" outlineLevel="0" collapsed="false">
      <c r="A1116" s="52"/>
      <c r="B1116" s="52"/>
    </row>
    <row r="1117" customFormat="false" ht="9.75" hidden="false" customHeight="true" outlineLevel="0" collapsed="false">
      <c r="A1117" s="52"/>
      <c r="B1117" s="52"/>
    </row>
    <row r="1118" customFormat="false" ht="9.75" hidden="false" customHeight="true" outlineLevel="0" collapsed="false">
      <c r="A1118" s="52"/>
      <c r="B1118" s="52"/>
    </row>
    <row r="1119" customFormat="false" ht="9.75" hidden="false" customHeight="true" outlineLevel="0" collapsed="false">
      <c r="A1119" s="52"/>
      <c r="B1119" s="52"/>
    </row>
    <row r="1120" customFormat="false" ht="9.75" hidden="false" customHeight="true" outlineLevel="0" collapsed="false">
      <c r="A1120" s="52"/>
      <c r="B1120" s="52"/>
    </row>
    <row r="1121" customFormat="false" ht="9.75" hidden="false" customHeight="true" outlineLevel="0" collapsed="false">
      <c r="A1121" s="52"/>
      <c r="B1121" s="52"/>
    </row>
    <row r="1122" customFormat="false" ht="9.75" hidden="false" customHeight="true" outlineLevel="0" collapsed="false">
      <c r="A1122" s="52"/>
      <c r="B1122" s="52"/>
    </row>
    <row r="1123" customFormat="false" ht="9.75" hidden="false" customHeight="true" outlineLevel="0" collapsed="false">
      <c r="A1123" s="52"/>
      <c r="B1123" s="52"/>
    </row>
    <row r="1124" customFormat="false" ht="9.75" hidden="false" customHeight="true" outlineLevel="0" collapsed="false">
      <c r="A1124" s="52"/>
      <c r="B1124" s="52"/>
    </row>
    <row r="1125" customFormat="false" ht="9.75" hidden="false" customHeight="true" outlineLevel="0" collapsed="false">
      <c r="A1125" s="52"/>
      <c r="B1125" s="52"/>
    </row>
    <row r="1126" customFormat="false" ht="9.75" hidden="false" customHeight="true" outlineLevel="0" collapsed="false">
      <c r="A1126" s="52"/>
      <c r="B1126" s="52"/>
    </row>
    <row r="1127" customFormat="false" ht="9.75" hidden="false" customHeight="true" outlineLevel="0" collapsed="false">
      <c r="A1127" s="52"/>
      <c r="B1127" s="52"/>
    </row>
    <row r="1128" customFormat="false" ht="9.75" hidden="false" customHeight="true" outlineLevel="0" collapsed="false">
      <c r="A1128" s="52"/>
      <c r="B1128" s="52"/>
    </row>
    <row r="1129" customFormat="false" ht="9.75" hidden="false" customHeight="true" outlineLevel="0" collapsed="false">
      <c r="A1129" s="52"/>
      <c r="B1129" s="52"/>
    </row>
    <row r="1130" customFormat="false" ht="9.75" hidden="false" customHeight="true" outlineLevel="0" collapsed="false">
      <c r="A1130" s="52"/>
      <c r="B1130" s="52"/>
    </row>
    <row r="1131" customFormat="false" ht="9.75" hidden="false" customHeight="true" outlineLevel="0" collapsed="false">
      <c r="A1131" s="52"/>
      <c r="B1131" s="52"/>
    </row>
    <row r="1132" customFormat="false" ht="9.75" hidden="false" customHeight="true" outlineLevel="0" collapsed="false">
      <c r="A1132" s="52"/>
      <c r="B1132" s="52"/>
    </row>
    <row r="1133" customFormat="false" ht="9.75" hidden="false" customHeight="true" outlineLevel="0" collapsed="false">
      <c r="A1133" s="52"/>
      <c r="B1133" s="52"/>
    </row>
    <row r="1134" customFormat="false" ht="9.75" hidden="false" customHeight="true" outlineLevel="0" collapsed="false">
      <c r="A1134" s="52"/>
      <c r="B1134" s="52"/>
    </row>
    <row r="1135" customFormat="false" ht="9.75" hidden="false" customHeight="true" outlineLevel="0" collapsed="false">
      <c r="A1135" s="52"/>
      <c r="B1135" s="52"/>
    </row>
    <row r="1136" customFormat="false" ht="9.75" hidden="false" customHeight="true" outlineLevel="0" collapsed="false">
      <c r="A1136" s="52"/>
      <c r="B1136" s="52"/>
    </row>
    <row r="1137" customFormat="false" ht="9.75" hidden="false" customHeight="true" outlineLevel="0" collapsed="false">
      <c r="A1137" s="52"/>
      <c r="B1137" s="52"/>
    </row>
    <row r="1138" customFormat="false" ht="9.75" hidden="false" customHeight="true" outlineLevel="0" collapsed="false">
      <c r="A1138" s="52"/>
      <c r="B1138" s="52"/>
    </row>
    <row r="1139" customFormat="false" ht="9.75" hidden="false" customHeight="true" outlineLevel="0" collapsed="false">
      <c r="A1139" s="52"/>
      <c r="B1139" s="52"/>
    </row>
    <row r="1140" customFormat="false" ht="9.75" hidden="false" customHeight="true" outlineLevel="0" collapsed="false">
      <c r="A1140" s="52"/>
      <c r="B1140" s="52"/>
    </row>
    <row r="1141" customFormat="false" ht="9.75" hidden="false" customHeight="true" outlineLevel="0" collapsed="false">
      <c r="A1141" s="52"/>
      <c r="B1141" s="52"/>
    </row>
    <row r="1142" customFormat="false" ht="9.75" hidden="false" customHeight="true" outlineLevel="0" collapsed="false">
      <c r="A1142" s="52"/>
      <c r="B1142" s="52"/>
    </row>
    <row r="1143" customFormat="false" ht="9.75" hidden="false" customHeight="true" outlineLevel="0" collapsed="false">
      <c r="A1143" s="52"/>
      <c r="B1143" s="52"/>
    </row>
    <row r="1144" customFormat="false" ht="9.75" hidden="false" customHeight="true" outlineLevel="0" collapsed="false">
      <c r="A1144" s="52"/>
      <c r="B1144" s="52"/>
    </row>
    <row r="1145" customFormat="false" ht="9.75" hidden="false" customHeight="true" outlineLevel="0" collapsed="false">
      <c r="A1145" s="52"/>
      <c r="B1145" s="52"/>
    </row>
    <row r="1146" customFormat="false" ht="9.75" hidden="false" customHeight="true" outlineLevel="0" collapsed="false">
      <c r="A1146" s="52"/>
      <c r="B1146" s="52"/>
    </row>
    <row r="1147" customFormat="false" ht="9.75" hidden="false" customHeight="true" outlineLevel="0" collapsed="false">
      <c r="A1147" s="52"/>
      <c r="B1147" s="52"/>
    </row>
    <row r="1148" customFormat="false" ht="9.75" hidden="false" customHeight="true" outlineLevel="0" collapsed="false">
      <c r="A1148" s="52"/>
      <c r="B1148" s="52"/>
    </row>
    <row r="1149" customFormat="false" ht="9.75" hidden="false" customHeight="true" outlineLevel="0" collapsed="false">
      <c r="A1149" s="52"/>
      <c r="B1149" s="52"/>
    </row>
    <row r="1150" customFormat="false" ht="9.75" hidden="false" customHeight="true" outlineLevel="0" collapsed="false">
      <c r="A1150" s="52"/>
      <c r="B1150" s="52"/>
    </row>
    <row r="1151" customFormat="false" ht="9.75" hidden="false" customHeight="true" outlineLevel="0" collapsed="false">
      <c r="A1151" s="52"/>
      <c r="B1151" s="52"/>
    </row>
    <row r="1152" customFormat="false" ht="9.75" hidden="false" customHeight="true" outlineLevel="0" collapsed="false">
      <c r="A1152" s="52"/>
      <c r="B1152" s="52"/>
    </row>
    <row r="1153" customFormat="false" ht="9.75" hidden="false" customHeight="true" outlineLevel="0" collapsed="false">
      <c r="A1153" s="52"/>
      <c r="B1153" s="52"/>
    </row>
    <row r="1154" customFormat="false" ht="9.75" hidden="false" customHeight="true" outlineLevel="0" collapsed="false">
      <c r="A1154" s="52"/>
      <c r="B1154" s="52"/>
    </row>
    <row r="1155" customFormat="false" ht="9.75" hidden="false" customHeight="true" outlineLevel="0" collapsed="false">
      <c r="A1155" s="52"/>
      <c r="B1155" s="52"/>
    </row>
    <row r="1156" customFormat="false" ht="9.75" hidden="false" customHeight="true" outlineLevel="0" collapsed="false">
      <c r="A1156" s="52"/>
      <c r="B1156" s="52"/>
    </row>
    <row r="1157" customFormat="false" ht="9.75" hidden="false" customHeight="true" outlineLevel="0" collapsed="false">
      <c r="A1157" s="52"/>
      <c r="B1157" s="52"/>
    </row>
    <row r="1158" customFormat="false" ht="9.75" hidden="false" customHeight="true" outlineLevel="0" collapsed="false">
      <c r="A1158" s="52"/>
      <c r="B1158" s="52"/>
    </row>
    <row r="1159" customFormat="false" ht="9.75" hidden="false" customHeight="true" outlineLevel="0" collapsed="false">
      <c r="A1159" s="52"/>
      <c r="B1159" s="52"/>
    </row>
    <row r="1160" customFormat="false" ht="9.75" hidden="false" customHeight="true" outlineLevel="0" collapsed="false">
      <c r="A1160" s="52"/>
      <c r="B1160" s="52"/>
    </row>
    <row r="1161" customFormat="false" ht="9.75" hidden="false" customHeight="true" outlineLevel="0" collapsed="false">
      <c r="A1161" s="52"/>
      <c r="B1161" s="52"/>
    </row>
    <row r="1162" customFormat="false" ht="9.75" hidden="false" customHeight="true" outlineLevel="0" collapsed="false">
      <c r="A1162" s="52"/>
      <c r="B1162" s="52"/>
    </row>
    <row r="1163" customFormat="false" ht="9.75" hidden="false" customHeight="true" outlineLevel="0" collapsed="false">
      <c r="A1163" s="52"/>
      <c r="B1163" s="52"/>
    </row>
    <row r="1164" customFormat="false" ht="9.75" hidden="false" customHeight="true" outlineLevel="0" collapsed="false">
      <c r="A1164" s="52"/>
      <c r="B1164" s="52"/>
    </row>
    <row r="1165" customFormat="false" ht="9.75" hidden="false" customHeight="true" outlineLevel="0" collapsed="false">
      <c r="A1165" s="52"/>
      <c r="B1165" s="52"/>
    </row>
    <row r="1166" customFormat="false" ht="9.75" hidden="false" customHeight="true" outlineLevel="0" collapsed="false">
      <c r="A1166" s="52"/>
      <c r="B1166" s="52"/>
    </row>
    <row r="1167" customFormat="false" ht="9.75" hidden="false" customHeight="true" outlineLevel="0" collapsed="false">
      <c r="A1167" s="52"/>
      <c r="B1167" s="52"/>
    </row>
    <row r="1168" customFormat="false" ht="9.75" hidden="false" customHeight="true" outlineLevel="0" collapsed="false">
      <c r="A1168" s="52"/>
      <c r="B1168" s="52"/>
    </row>
    <row r="1169" customFormat="false" ht="9.75" hidden="false" customHeight="true" outlineLevel="0" collapsed="false">
      <c r="A1169" s="52"/>
      <c r="B1169" s="52"/>
    </row>
    <row r="1170" customFormat="false" ht="9.75" hidden="false" customHeight="true" outlineLevel="0" collapsed="false">
      <c r="A1170" s="52"/>
      <c r="B1170" s="52"/>
    </row>
    <row r="1171" customFormat="false" ht="9.75" hidden="false" customHeight="true" outlineLevel="0" collapsed="false">
      <c r="A1171" s="52"/>
      <c r="B1171" s="52"/>
    </row>
    <row r="1172" customFormat="false" ht="9.75" hidden="false" customHeight="true" outlineLevel="0" collapsed="false">
      <c r="A1172" s="52"/>
      <c r="B1172" s="52"/>
    </row>
    <row r="1173" customFormat="false" ht="9.75" hidden="false" customHeight="true" outlineLevel="0" collapsed="false">
      <c r="A1173" s="52"/>
      <c r="B1173" s="52"/>
    </row>
    <row r="1174" customFormat="false" ht="9.75" hidden="false" customHeight="true" outlineLevel="0" collapsed="false">
      <c r="A1174" s="52"/>
      <c r="B1174" s="52"/>
    </row>
    <row r="1175" customFormat="false" ht="9.75" hidden="false" customHeight="true" outlineLevel="0" collapsed="false">
      <c r="A1175" s="52"/>
      <c r="B1175" s="52"/>
    </row>
    <row r="1176" customFormat="false" ht="9.75" hidden="false" customHeight="true" outlineLevel="0" collapsed="false">
      <c r="A1176" s="52"/>
      <c r="B1176" s="52"/>
    </row>
    <row r="1177" customFormat="false" ht="9.75" hidden="false" customHeight="true" outlineLevel="0" collapsed="false">
      <c r="A1177" s="52"/>
      <c r="B1177" s="52"/>
    </row>
    <row r="1178" customFormat="false" ht="9.75" hidden="false" customHeight="true" outlineLevel="0" collapsed="false">
      <c r="A1178" s="52"/>
      <c r="B1178" s="52"/>
    </row>
    <row r="1179" customFormat="false" ht="9.75" hidden="false" customHeight="true" outlineLevel="0" collapsed="false">
      <c r="A1179" s="52"/>
      <c r="B1179" s="52"/>
    </row>
    <row r="1180" customFormat="false" ht="9.75" hidden="false" customHeight="true" outlineLevel="0" collapsed="false">
      <c r="A1180" s="52"/>
      <c r="B1180" s="52"/>
    </row>
    <row r="1181" customFormat="false" ht="9.75" hidden="false" customHeight="true" outlineLevel="0" collapsed="false">
      <c r="A1181" s="52"/>
      <c r="B1181" s="52"/>
    </row>
    <row r="1182" customFormat="false" ht="9.75" hidden="false" customHeight="true" outlineLevel="0" collapsed="false">
      <c r="A1182" s="52"/>
      <c r="B1182" s="52"/>
    </row>
    <row r="1183" customFormat="false" ht="9.75" hidden="false" customHeight="true" outlineLevel="0" collapsed="false">
      <c r="A1183" s="52"/>
      <c r="B1183" s="52"/>
    </row>
    <row r="1184" customFormat="false" ht="9.75" hidden="false" customHeight="true" outlineLevel="0" collapsed="false">
      <c r="A1184" s="52"/>
      <c r="B1184" s="52"/>
    </row>
    <row r="1185" customFormat="false" ht="9.75" hidden="false" customHeight="true" outlineLevel="0" collapsed="false">
      <c r="A1185" s="52"/>
      <c r="B1185" s="52"/>
    </row>
    <row r="1186" customFormat="false" ht="9.75" hidden="false" customHeight="true" outlineLevel="0" collapsed="false">
      <c r="A1186" s="52"/>
      <c r="B1186" s="52"/>
    </row>
    <row r="1187" customFormat="false" ht="9.75" hidden="false" customHeight="true" outlineLevel="0" collapsed="false">
      <c r="A1187" s="52"/>
      <c r="B1187" s="52"/>
    </row>
    <row r="1188" customFormat="false" ht="9.75" hidden="false" customHeight="true" outlineLevel="0" collapsed="false">
      <c r="A1188" s="52"/>
      <c r="B1188" s="52"/>
    </row>
    <row r="1189" customFormat="false" ht="9.75" hidden="false" customHeight="true" outlineLevel="0" collapsed="false">
      <c r="A1189" s="52"/>
      <c r="B1189" s="52"/>
    </row>
    <row r="1190" customFormat="false" ht="9.75" hidden="false" customHeight="true" outlineLevel="0" collapsed="false">
      <c r="A1190" s="52"/>
      <c r="B1190" s="52"/>
    </row>
    <row r="1191" customFormat="false" ht="9.75" hidden="false" customHeight="true" outlineLevel="0" collapsed="false">
      <c r="A1191" s="52"/>
      <c r="B1191" s="52"/>
    </row>
    <row r="1192" customFormat="false" ht="9.75" hidden="false" customHeight="true" outlineLevel="0" collapsed="false">
      <c r="A1192" s="52"/>
      <c r="B1192" s="52"/>
    </row>
    <row r="1193" customFormat="false" ht="9.75" hidden="false" customHeight="true" outlineLevel="0" collapsed="false">
      <c r="A1193" s="52"/>
      <c r="B1193" s="52"/>
    </row>
    <row r="1194" customFormat="false" ht="9.75" hidden="false" customHeight="true" outlineLevel="0" collapsed="false">
      <c r="A1194" s="52"/>
      <c r="B1194" s="52"/>
    </row>
    <row r="1195" customFormat="false" ht="9.75" hidden="false" customHeight="true" outlineLevel="0" collapsed="false">
      <c r="A1195" s="52"/>
      <c r="B1195" s="52"/>
    </row>
    <row r="1196" customFormat="false" ht="9.75" hidden="false" customHeight="true" outlineLevel="0" collapsed="false">
      <c r="A1196" s="52"/>
      <c r="B1196" s="52"/>
    </row>
    <row r="1197" customFormat="false" ht="9.75" hidden="false" customHeight="true" outlineLevel="0" collapsed="false">
      <c r="A1197" s="52"/>
      <c r="B1197" s="52"/>
    </row>
    <row r="1198" customFormat="false" ht="9.75" hidden="false" customHeight="true" outlineLevel="0" collapsed="false">
      <c r="A1198" s="52"/>
      <c r="B1198" s="52"/>
    </row>
    <row r="1199" customFormat="false" ht="9.75" hidden="false" customHeight="true" outlineLevel="0" collapsed="false">
      <c r="A1199" s="52"/>
      <c r="B1199" s="52"/>
    </row>
    <row r="1200" customFormat="false" ht="9.75" hidden="false" customHeight="true" outlineLevel="0" collapsed="false">
      <c r="A1200" s="52"/>
      <c r="B1200" s="52"/>
    </row>
    <row r="1201" customFormat="false" ht="9.75" hidden="false" customHeight="true" outlineLevel="0" collapsed="false">
      <c r="A1201" s="52"/>
      <c r="B1201" s="52"/>
    </row>
    <row r="1202" customFormat="false" ht="9.75" hidden="false" customHeight="true" outlineLevel="0" collapsed="false">
      <c r="A1202" s="52"/>
      <c r="B1202" s="52"/>
    </row>
    <row r="1203" customFormat="false" ht="9.75" hidden="false" customHeight="true" outlineLevel="0" collapsed="false">
      <c r="A1203" s="52"/>
      <c r="B1203" s="52"/>
    </row>
    <row r="1204" customFormat="false" ht="9.75" hidden="false" customHeight="true" outlineLevel="0" collapsed="false">
      <c r="A1204" s="52"/>
      <c r="B1204" s="52"/>
    </row>
    <row r="1205" customFormat="false" ht="9.75" hidden="false" customHeight="true" outlineLevel="0" collapsed="false">
      <c r="A1205" s="52"/>
      <c r="B1205" s="52"/>
    </row>
    <row r="1206" customFormat="false" ht="9.75" hidden="false" customHeight="true" outlineLevel="0" collapsed="false">
      <c r="A1206" s="52"/>
      <c r="B1206" s="52"/>
    </row>
    <row r="1207" customFormat="false" ht="9.75" hidden="false" customHeight="true" outlineLevel="0" collapsed="false">
      <c r="A1207" s="52"/>
      <c r="B1207" s="52"/>
    </row>
    <row r="1208" customFormat="false" ht="9.75" hidden="false" customHeight="true" outlineLevel="0" collapsed="false">
      <c r="A1208" s="52"/>
      <c r="B1208" s="52"/>
    </row>
    <row r="1209" customFormat="false" ht="9.75" hidden="false" customHeight="true" outlineLevel="0" collapsed="false">
      <c r="A1209" s="52"/>
      <c r="B1209" s="52"/>
    </row>
    <row r="1210" customFormat="false" ht="9.75" hidden="false" customHeight="true" outlineLevel="0" collapsed="false">
      <c r="A1210" s="52"/>
      <c r="B1210" s="52"/>
    </row>
    <row r="1211" customFormat="false" ht="9.75" hidden="false" customHeight="true" outlineLevel="0" collapsed="false">
      <c r="A1211" s="52"/>
      <c r="B1211" s="52"/>
    </row>
    <row r="1212" customFormat="false" ht="9.75" hidden="false" customHeight="true" outlineLevel="0" collapsed="false">
      <c r="A1212" s="52"/>
      <c r="B1212" s="52"/>
    </row>
    <row r="1213" customFormat="false" ht="9.75" hidden="false" customHeight="true" outlineLevel="0" collapsed="false">
      <c r="A1213" s="52"/>
      <c r="B1213" s="52"/>
    </row>
    <row r="1214" customFormat="false" ht="9.75" hidden="false" customHeight="true" outlineLevel="0" collapsed="false">
      <c r="A1214" s="52"/>
      <c r="B1214" s="52"/>
    </row>
    <row r="1215" customFormat="false" ht="9.75" hidden="false" customHeight="true" outlineLevel="0" collapsed="false">
      <c r="A1215" s="52"/>
      <c r="B1215" s="52"/>
    </row>
    <row r="1216" customFormat="false" ht="9.75" hidden="false" customHeight="true" outlineLevel="0" collapsed="false">
      <c r="A1216" s="52"/>
      <c r="B1216" s="52"/>
    </row>
    <row r="1217" customFormat="false" ht="9.75" hidden="false" customHeight="true" outlineLevel="0" collapsed="false">
      <c r="A1217" s="52"/>
      <c r="B1217" s="52"/>
    </row>
    <row r="1218" customFormat="false" ht="9.75" hidden="false" customHeight="true" outlineLevel="0" collapsed="false">
      <c r="A1218" s="52"/>
      <c r="B1218" s="52"/>
    </row>
    <row r="1219" customFormat="false" ht="9.75" hidden="false" customHeight="true" outlineLevel="0" collapsed="false">
      <c r="A1219" s="52"/>
      <c r="B1219" s="52"/>
    </row>
    <row r="1220" customFormat="false" ht="9.75" hidden="false" customHeight="true" outlineLevel="0" collapsed="false">
      <c r="A1220" s="52"/>
      <c r="B1220" s="52"/>
    </row>
    <row r="1221" customFormat="false" ht="9.75" hidden="false" customHeight="true" outlineLevel="0" collapsed="false">
      <c r="A1221" s="52"/>
      <c r="B1221" s="52"/>
    </row>
    <row r="1222" customFormat="false" ht="9.75" hidden="false" customHeight="true" outlineLevel="0" collapsed="false">
      <c r="A1222" s="52"/>
      <c r="B1222" s="52"/>
    </row>
    <row r="1223" customFormat="false" ht="9.75" hidden="false" customHeight="true" outlineLevel="0" collapsed="false">
      <c r="A1223" s="52"/>
      <c r="B1223" s="52"/>
    </row>
    <row r="1224" customFormat="false" ht="9.75" hidden="false" customHeight="true" outlineLevel="0" collapsed="false">
      <c r="A1224" s="52"/>
      <c r="B1224" s="52"/>
    </row>
    <row r="1225" customFormat="false" ht="9.75" hidden="false" customHeight="true" outlineLevel="0" collapsed="false">
      <c r="A1225" s="52"/>
      <c r="B1225" s="52"/>
    </row>
    <row r="1226" customFormat="false" ht="9.75" hidden="false" customHeight="true" outlineLevel="0" collapsed="false">
      <c r="A1226" s="52"/>
      <c r="B1226" s="52"/>
    </row>
    <row r="1227" customFormat="false" ht="9.75" hidden="false" customHeight="true" outlineLevel="0" collapsed="false">
      <c r="A1227" s="52"/>
      <c r="B1227" s="52"/>
    </row>
    <row r="1228" customFormat="false" ht="9.75" hidden="false" customHeight="true" outlineLevel="0" collapsed="false">
      <c r="A1228" s="52"/>
      <c r="B1228" s="52"/>
    </row>
    <row r="1229" customFormat="false" ht="9.75" hidden="false" customHeight="true" outlineLevel="0" collapsed="false">
      <c r="A1229" s="52"/>
      <c r="B1229" s="52"/>
    </row>
    <row r="1230" customFormat="false" ht="9.75" hidden="false" customHeight="true" outlineLevel="0" collapsed="false">
      <c r="A1230" s="52"/>
      <c r="B1230" s="52"/>
    </row>
    <row r="1231" customFormat="false" ht="9.75" hidden="false" customHeight="true" outlineLevel="0" collapsed="false">
      <c r="A1231" s="52"/>
      <c r="B1231" s="52"/>
    </row>
    <row r="1232" customFormat="false" ht="9.75" hidden="false" customHeight="true" outlineLevel="0" collapsed="false">
      <c r="A1232" s="52"/>
      <c r="B1232" s="52"/>
    </row>
    <row r="1233" customFormat="false" ht="9.75" hidden="false" customHeight="true" outlineLevel="0" collapsed="false">
      <c r="A1233" s="52"/>
      <c r="B1233" s="52"/>
    </row>
    <row r="1234" customFormat="false" ht="9.75" hidden="false" customHeight="true" outlineLevel="0" collapsed="false">
      <c r="A1234" s="52"/>
      <c r="B1234" s="52"/>
    </row>
    <row r="1235" customFormat="false" ht="9.75" hidden="false" customHeight="true" outlineLevel="0" collapsed="false">
      <c r="A1235" s="52"/>
      <c r="B1235" s="52"/>
    </row>
    <row r="1236" customFormat="false" ht="9.75" hidden="false" customHeight="true" outlineLevel="0" collapsed="false">
      <c r="A1236" s="52"/>
      <c r="B1236" s="52"/>
    </row>
    <row r="1237" customFormat="false" ht="9.75" hidden="false" customHeight="true" outlineLevel="0" collapsed="false">
      <c r="A1237" s="52"/>
      <c r="B1237" s="52"/>
    </row>
    <row r="1238" customFormat="false" ht="9.75" hidden="false" customHeight="true" outlineLevel="0" collapsed="false">
      <c r="A1238" s="52"/>
      <c r="B1238" s="52"/>
    </row>
    <row r="1239" customFormat="false" ht="9.75" hidden="false" customHeight="true" outlineLevel="0" collapsed="false">
      <c r="A1239" s="52"/>
      <c r="B1239" s="52"/>
    </row>
    <row r="1240" customFormat="false" ht="9.75" hidden="false" customHeight="true" outlineLevel="0" collapsed="false">
      <c r="A1240" s="52"/>
      <c r="B1240" s="52"/>
    </row>
    <row r="1241" customFormat="false" ht="9.75" hidden="false" customHeight="true" outlineLevel="0" collapsed="false">
      <c r="A1241" s="52"/>
      <c r="B1241" s="52"/>
    </row>
    <row r="1242" customFormat="false" ht="9.75" hidden="false" customHeight="true" outlineLevel="0" collapsed="false">
      <c r="A1242" s="52"/>
      <c r="B1242" s="52"/>
    </row>
    <row r="1243" customFormat="false" ht="9.75" hidden="false" customHeight="true" outlineLevel="0" collapsed="false">
      <c r="A1243" s="52"/>
      <c r="B1243" s="52"/>
    </row>
    <row r="1244" customFormat="false" ht="9.75" hidden="false" customHeight="true" outlineLevel="0" collapsed="false">
      <c r="A1244" s="52"/>
      <c r="B1244" s="52"/>
    </row>
    <row r="1245" customFormat="false" ht="9.75" hidden="false" customHeight="true" outlineLevel="0" collapsed="false">
      <c r="A1245" s="52"/>
      <c r="B1245" s="52"/>
    </row>
    <row r="1246" customFormat="false" ht="9.75" hidden="false" customHeight="true" outlineLevel="0" collapsed="false">
      <c r="A1246" s="52"/>
      <c r="B1246" s="52"/>
    </row>
    <row r="1247" customFormat="false" ht="9.75" hidden="false" customHeight="true" outlineLevel="0" collapsed="false">
      <c r="A1247" s="52"/>
      <c r="B1247" s="52"/>
    </row>
    <row r="1248" customFormat="false" ht="9.75" hidden="false" customHeight="true" outlineLevel="0" collapsed="false">
      <c r="A1248" s="52"/>
      <c r="B1248" s="52"/>
    </row>
    <row r="1249" customFormat="false" ht="9.75" hidden="false" customHeight="true" outlineLevel="0" collapsed="false">
      <c r="A1249" s="52"/>
      <c r="B1249" s="52"/>
    </row>
    <row r="1250" customFormat="false" ht="9.75" hidden="false" customHeight="true" outlineLevel="0" collapsed="false">
      <c r="A1250" s="52"/>
      <c r="B1250" s="52"/>
    </row>
    <row r="1251" customFormat="false" ht="9.75" hidden="false" customHeight="true" outlineLevel="0" collapsed="false">
      <c r="A1251" s="52"/>
      <c r="B1251" s="52"/>
    </row>
    <row r="1252" customFormat="false" ht="9.75" hidden="false" customHeight="true" outlineLevel="0" collapsed="false">
      <c r="A1252" s="52"/>
      <c r="B1252" s="52"/>
    </row>
    <row r="1253" customFormat="false" ht="9.75" hidden="false" customHeight="true" outlineLevel="0" collapsed="false">
      <c r="A1253" s="52"/>
      <c r="B1253" s="52"/>
    </row>
    <row r="1254" customFormat="false" ht="9.75" hidden="false" customHeight="true" outlineLevel="0" collapsed="false">
      <c r="A1254" s="52"/>
      <c r="B1254" s="52"/>
    </row>
    <row r="1255" customFormat="false" ht="9.75" hidden="false" customHeight="true" outlineLevel="0" collapsed="false">
      <c r="A1255" s="52"/>
      <c r="B1255" s="52"/>
    </row>
    <row r="1256" customFormat="false" ht="9.75" hidden="false" customHeight="true" outlineLevel="0" collapsed="false">
      <c r="A1256" s="52"/>
      <c r="B1256" s="52"/>
    </row>
    <row r="1257" customFormat="false" ht="9.75" hidden="false" customHeight="true" outlineLevel="0" collapsed="false">
      <c r="A1257" s="52"/>
      <c r="B1257" s="52"/>
    </row>
    <row r="1258" customFormat="false" ht="9.75" hidden="false" customHeight="true" outlineLevel="0" collapsed="false">
      <c r="A1258" s="52"/>
      <c r="B1258" s="52"/>
    </row>
    <row r="1259" customFormat="false" ht="9.75" hidden="false" customHeight="true" outlineLevel="0" collapsed="false">
      <c r="A1259" s="52"/>
      <c r="B1259" s="52"/>
    </row>
    <row r="1260" customFormat="false" ht="9.75" hidden="false" customHeight="true" outlineLevel="0" collapsed="false">
      <c r="A1260" s="52"/>
      <c r="B1260" s="52"/>
    </row>
    <row r="1261" customFormat="false" ht="9.75" hidden="false" customHeight="true" outlineLevel="0" collapsed="false">
      <c r="A1261" s="52"/>
      <c r="B1261" s="52"/>
    </row>
    <row r="1262" customFormat="false" ht="9.75" hidden="false" customHeight="true" outlineLevel="0" collapsed="false">
      <c r="A1262" s="52"/>
      <c r="B1262" s="52"/>
    </row>
    <row r="1263" customFormat="false" ht="9.75" hidden="false" customHeight="true" outlineLevel="0" collapsed="false">
      <c r="A1263" s="52"/>
      <c r="B1263" s="52"/>
    </row>
    <row r="1264" customFormat="false" ht="9.75" hidden="false" customHeight="true" outlineLevel="0" collapsed="false">
      <c r="A1264" s="52"/>
      <c r="B1264" s="52"/>
    </row>
    <row r="1265" customFormat="false" ht="9.75" hidden="false" customHeight="true" outlineLevel="0" collapsed="false">
      <c r="A1265" s="52"/>
      <c r="B1265" s="52"/>
    </row>
    <row r="1266" customFormat="false" ht="9.75" hidden="false" customHeight="true" outlineLevel="0" collapsed="false">
      <c r="A1266" s="52"/>
      <c r="B1266" s="52"/>
    </row>
    <row r="1267" customFormat="false" ht="9.75" hidden="false" customHeight="true" outlineLevel="0" collapsed="false">
      <c r="A1267" s="52"/>
      <c r="B1267" s="52"/>
    </row>
    <row r="1268" customFormat="false" ht="9.75" hidden="false" customHeight="true" outlineLevel="0" collapsed="false">
      <c r="A1268" s="52"/>
      <c r="B1268" s="52"/>
    </row>
    <row r="1269" customFormat="false" ht="9.75" hidden="false" customHeight="true" outlineLevel="0" collapsed="false">
      <c r="A1269" s="52"/>
      <c r="B1269" s="52"/>
    </row>
    <row r="1270" customFormat="false" ht="9.75" hidden="false" customHeight="true" outlineLevel="0" collapsed="false">
      <c r="A1270" s="52"/>
      <c r="B1270" s="52"/>
    </row>
    <row r="1271" customFormat="false" ht="9.75" hidden="false" customHeight="true" outlineLevel="0" collapsed="false">
      <c r="A1271" s="52"/>
      <c r="B1271" s="52"/>
    </row>
    <row r="1272" customFormat="false" ht="9.75" hidden="false" customHeight="true" outlineLevel="0" collapsed="false">
      <c r="A1272" s="52"/>
      <c r="B1272" s="52"/>
    </row>
    <row r="1273" customFormat="false" ht="9.75" hidden="false" customHeight="true" outlineLevel="0" collapsed="false">
      <c r="A1273" s="52"/>
      <c r="B1273" s="52"/>
    </row>
    <row r="1274" customFormat="false" ht="9.75" hidden="false" customHeight="true" outlineLevel="0" collapsed="false">
      <c r="A1274" s="52"/>
      <c r="B1274" s="52"/>
    </row>
    <row r="1275" customFormat="false" ht="9.75" hidden="false" customHeight="true" outlineLevel="0" collapsed="false">
      <c r="A1275" s="52"/>
      <c r="B1275" s="52"/>
    </row>
    <row r="1276" customFormat="false" ht="9.75" hidden="false" customHeight="true" outlineLevel="0" collapsed="false">
      <c r="A1276" s="52"/>
      <c r="B1276" s="52"/>
    </row>
    <row r="1277" customFormat="false" ht="9.75" hidden="false" customHeight="true" outlineLevel="0" collapsed="false">
      <c r="A1277" s="52"/>
      <c r="B1277" s="52"/>
    </row>
    <row r="1278" customFormat="false" ht="9.75" hidden="false" customHeight="true" outlineLevel="0" collapsed="false">
      <c r="A1278" s="52"/>
      <c r="B1278" s="52"/>
    </row>
    <row r="1279" customFormat="false" ht="9.75" hidden="false" customHeight="true" outlineLevel="0" collapsed="false">
      <c r="A1279" s="52"/>
      <c r="B1279" s="52"/>
    </row>
    <row r="1280" customFormat="false" ht="9.75" hidden="false" customHeight="true" outlineLevel="0" collapsed="false">
      <c r="A1280" s="52"/>
      <c r="B1280" s="52"/>
    </row>
    <row r="1281" customFormat="false" ht="9.75" hidden="false" customHeight="true" outlineLevel="0" collapsed="false">
      <c r="A1281" s="52"/>
      <c r="B1281" s="52"/>
    </row>
    <row r="1282" customFormat="false" ht="9.75" hidden="false" customHeight="true" outlineLevel="0" collapsed="false">
      <c r="A1282" s="52"/>
      <c r="B1282" s="52"/>
    </row>
    <row r="1283" customFormat="false" ht="9.75" hidden="false" customHeight="true" outlineLevel="0" collapsed="false">
      <c r="A1283" s="52"/>
      <c r="B1283" s="52"/>
    </row>
    <row r="1284" customFormat="false" ht="9.75" hidden="false" customHeight="true" outlineLevel="0" collapsed="false">
      <c r="A1284" s="52"/>
      <c r="B1284" s="52"/>
    </row>
    <row r="1285" customFormat="false" ht="9.75" hidden="false" customHeight="true" outlineLevel="0" collapsed="false">
      <c r="A1285" s="52"/>
      <c r="B1285" s="52"/>
    </row>
    <row r="1286" customFormat="false" ht="9.75" hidden="false" customHeight="true" outlineLevel="0" collapsed="false">
      <c r="A1286" s="52"/>
      <c r="B1286" s="52"/>
    </row>
    <row r="1287" customFormat="false" ht="9.75" hidden="false" customHeight="true" outlineLevel="0" collapsed="false">
      <c r="A1287" s="52"/>
      <c r="B1287" s="52"/>
    </row>
    <row r="1288" customFormat="false" ht="9.75" hidden="false" customHeight="true" outlineLevel="0" collapsed="false">
      <c r="A1288" s="52"/>
      <c r="B1288" s="52"/>
    </row>
    <row r="1289" customFormat="false" ht="9.75" hidden="false" customHeight="true" outlineLevel="0" collapsed="false">
      <c r="A1289" s="52"/>
      <c r="B1289" s="52"/>
    </row>
    <row r="1290" customFormat="false" ht="9.75" hidden="false" customHeight="true" outlineLevel="0" collapsed="false">
      <c r="A1290" s="52"/>
      <c r="B1290" s="52"/>
    </row>
    <row r="1291" customFormat="false" ht="9.75" hidden="false" customHeight="true" outlineLevel="0" collapsed="false">
      <c r="A1291" s="52"/>
      <c r="B1291" s="52"/>
    </row>
    <row r="1292" customFormat="false" ht="9.75" hidden="false" customHeight="true" outlineLevel="0" collapsed="false">
      <c r="A1292" s="52"/>
      <c r="B1292" s="52"/>
    </row>
    <row r="1293" customFormat="false" ht="9.75" hidden="false" customHeight="true" outlineLevel="0" collapsed="false">
      <c r="A1293" s="52"/>
      <c r="B1293" s="52"/>
    </row>
    <row r="1294" customFormat="false" ht="9.75" hidden="false" customHeight="true" outlineLevel="0" collapsed="false">
      <c r="A1294" s="52"/>
      <c r="B1294" s="52"/>
    </row>
    <row r="1295" customFormat="false" ht="9.75" hidden="false" customHeight="true" outlineLevel="0" collapsed="false">
      <c r="A1295" s="52"/>
      <c r="B1295" s="52"/>
    </row>
    <row r="1296" customFormat="false" ht="9.75" hidden="false" customHeight="true" outlineLevel="0" collapsed="false">
      <c r="A1296" s="52"/>
      <c r="B1296" s="52"/>
    </row>
    <row r="1297" customFormat="false" ht="9.75" hidden="false" customHeight="true" outlineLevel="0" collapsed="false">
      <c r="A1297" s="52"/>
      <c r="B1297" s="52"/>
    </row>
    <row r="1298" customFormat="false" ht="9.75" hidden="false" customHeight="true" outlineLevel="0" collapsed="false">
      <c r="A1298" s="52"/>
      <c r="B1298" s="52"/>
    </row>
    <row r="1299" customFormat="false" ht="9.75" hidden="false" customHeight="true" outlineLevel="0" collapsed="false">
      <c r="A1299" s="52"/>
      <c r="B1299" s="52"/>
    </row>
    <row r="1300" customFormat="false" ht="9.75" hidden="false" customHeight="true" outlineLevel="0" collapsed="false">
      <c r="A1300" s="52"/>
      <c r="B1300" s="52"/>
    </row>
    <row r="1301" customFormat="false" ht="9.75" hidden="false" customHeight="true" outlineLevel="0" collapsed="false">
      <c r="A1301" s="52"/>
      <c r="B1301" s="52"/>
    </row>
    <row r="1302" customFormat="false" ht="9.75" hidden="false" customHeight="true" outlineLevel="0" collapsed="false">
      <c r="A1302" s="52"/>
      <c r="B1302" s="52"/>
    </row>
    <row r="1303" customFormat="false" ht="9.75" hidden="false" customHeight="true" outlineLevel="0" collapsed="false">
      <c r="A1303" s="52"/>
      <c r="B1303" s="52"/>
    </row>
    <row r="1304" customFormat="false" ht="9.75" hidden="false" customHeight="true" outlineLevel="0" collapsed="false">
      <c r="A1304" s="52"/>
      <c r="B1304" s="52"/>
    </row>
    <row r="1305" customFormat="false" ht="9.75" hidden="false" customHeight="true" outlineLevel="0" collapsed="false">
      <c r="A1305" s="52"/>
      <c r="B1305" s="52"/>
    </row>
  </sheetData>
  <mergeCells count="40">
    <mergeCell ref="AG5:AK5"/>
    <mergeCell ref="E6:Y6"/>
    <mergeCell ref="AG6:AK6"/>
    <mergeCell ref="AM6:AQ6"/>
    <mergeCell ref="AS6:AW6"/>
    <mergeCell ref="AY6:BG6"/>
    <mergeCell ref="BI6:BM6"/>
    <mergeCell ref="U8:Y8"/>
    <mergeCell ref="BC8:BG8"/>
    <mergeCell ref="I9:K9"/>
    <mergeCell ref="AG80:AK80"/>
    <mergeCell ref="E81:Y81"/>
    <mergeCell ref="AG81:AK81"/>
    <mergeCell ref="AM81:AQ81"/>
    <mergeCell ref="AS81:AW81"/>
    <mergeCell ref="AY81:BG81"/>
    <mergeCell ref="BI81:BM81"/>
    <mergeCell ref="U83:Y83"/>
    <mergeCell ref="BC83:BG83"/>
    <mergeCell ref="I84:K84"/>
    <mergeCell ref="AG156:AK156"/>
    <mergeCell ref="E157:Y157"/>
    <mergeCell ref="AG157:AK157"/>
    <mergeCell ref="AM157:AQ157"/>
    <mergeCell ref="AS157:AW157"/>
    <mergeCell ref="AY157:BG157"/>
    <mergeCell ref="BI157:BM157"/>
    <mergeCell ref="U159:Y159"/>
    <mergeCell ref="BC159:BG159"/>
    <mergeCell ref="I160:K160"/>
    <mergeCell ref="AG232:AK232"/>
    <mergeCell ref="E233:Y233"/>
    <mergeCell ref="AG233:AK233"/>
    <mergeCell ref="AM233:AQ233"/>
    <mergeCell ref="AS233:AW233"/>
    <mergeCell ref="AY233:BG233"/>
    <mergeCell ref="BI233:BM233"/>
    <mergeCell ref="U235:Y235"/>
    <mergeCell ref="BC235:BG235"/>
    <mergeCell ref="I236:K236"/>
  </mergeCells>
  <printOptions headings="false" gridLines="false" gridLinesSet="true" horizontalCentered="false" verticalCentered="false"/>
  <pageMargins left="3.75" right="0.25" top="0.5" bottom="0.3"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31" man="true" max="65535" min="0"/>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0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52" width="5.57"/>
    <col collapsed="false" customWidth="true" hidden="false" outlineLevel="0" max="2" min="2" style="52" width="2.42"/>
    <col collapsed="false" customWidth="true" hidden="false" outlineLevel="0" max="3" min="3" style="52" width="19.57"/>
    <col collapsed="false" customWidth="true" hidden="false" outlineLevel="0" max="4" min="4" style="52" width="1.58"/>
    <col collapsed="false" customWidth="true" hidden="false" outlineLevel="0" max="5" min="5" style="52" width="14.43"/>
    <col collapsed="false" customWidth="true" hidden="false" outlineLevel="0" max="6" min="6" style="52" width="2.42"/>
    <col collapsed="false" customWidth="true" hidden="false" outlineLevel="0" max="7" min="7" style="52" width="14.43"/>
    <col collapsed="false" customWidth="true" hidden="false" outlineLevel="0" max="8" min="8" style="52" width="2.42"/>
    <col collapsed="false" customWidth="true" hidden="false" outlineLevel="0" max="9" min="9" style="52" width="14.43"/>
    <col collapsed="false" customWidth="true" hidden="false" outlineLevel="0" max="10" min="10" style="52" width="2.42"/>
    <col collapsed="false" customWidth="true" hidden="false" outlineLevel="0" max="11" min="11" style="52" width="14.43"/>
    <col collapsed="false" customWidth="true" hidden="false" outlineLevel="0" max="12" min="12" style="52" width="2.42"/>
    <col collapsed="false" customWidth="true" hidden="false" outlineLevel="0" max="13" min="13" style="52" width="13.43"/>
    <col collapsed="false" customWidth="true" hidden="false" outlineLevel="0" max="14" min="14" style="52" width="2.42"/>
    <col collapsed="false" customWidth="true" hidden="false" outlineLevel="0" max="15" min="15" style="52" width="14.43"/>
    <col collapsed="false" customWidth="true" hidden="false" outlineLevel="0" max="16" min="16" style="52" width="2.42"/>
    <col collapsed="false" customWidth="true" hidden="false" outlineLevel="0" max="17" min="17" style="52" width="16"/>
    <col collapsed="false" customWidth="true" hidden="false" outlineLevel="0" max="18" min="18" style="52" width="2.14"/>
    <col collapsed="false" customWidth="true" hidden="false" outlineLevel="0" max="19" min="19" style="52" width="13.57"/>
    <col collapsed="false" customWidth="true" hidden="false" outlineLevel="0" max="20" min="20" style="52" width="1.58"/>
    <col collapsed="false" customWidth="true" hidden="false" outlineLevel="0" max="21" min="21" style="52" width="13.57"/>
    <col collapsed="false" customWidth="true" hidden="false" outlineLevel="0" max="22" min="22" style="52" width="1.58"/>
    <col collapsed="false" customWidth="true" hidden="false" outlineLevel="0" max="23" min="23" style="52" width="2"/>
    <col collapsed="false" customWidth="false" hidden="false" outlineLevel="0" max="256" min="24" style="52" width="12.71"/>
    <col collapsed="false" customWidth="true" hidden="false" outlineLevel="0" max="257" min="257" style="52" width="5.57"/>
    <col collapsed="false" customWidth="true" hidden="false" outlineLevel="0" max="258" min="258" style="52" width="2.42"/>
    <col collapsed="false" customWidth="true" hidden="false" outlineLevel="0" max="259" min="259" style="52" width="19.57"/>
    <col collapsed="false" customWidth="true" hidden="false" outlineLevel="0" max="260" min="260" style="52" width="1.58"/>
    <col collapsed="false" customWidth="true" hidden="false" outlineLevel="0" max="261" min="261" style="52" width="14.43"/>
    <col collapsed="false" customWidth="true" hidden="false" outlineLevel="0" max="262" min="262" style="52" width="2.42"/>
    <col collapsed="false" customWidth="true" hidden="false" outlineLevel="0" max="263" min="263" style="52" width="14.43"/>
    <col collapsed="false" customWidth="true" hidden="false" outlineLevel="0" max="264" min="264" style="52" width="2.42"/>
    <col collapsed="false" customWidth="true" hidden="false" outlineLevel="0" max="265" min="265" style="52" width="14.43"/>
    <col collapsed="false" customWidth="true" hidden="false" outlineLevel="0" max="266" min="266" style="52" width="2.42"/>
    <col collapsed="false" customWidth="true" hidden="false" outlineLevel="0" max="267" min="267" style="52" width="14.43"/>
    <col collapsed="false" customWidth="true" hidden="false" outlineLevel="0" max="268" min="268" style="52" width="2.42"/>
    <col collapsed="false" customWidth="true" hidden="false" outlineLevel="0" max="269" min="269" style="52" width="13.43"/>
    <col collapsed="false" customWidth="true" hidden="false" outlineLevel="0" max="270" min="270" style="52" width="2.42"/>
    <col collapsed="false" customWidth="true" hidden="false" outlineLevel="0" max="271" min="271" style="52" width="14.43"/>
    <col collapsed="false" customWidth="true" hidden="false" outlineLevel="0" max="272" min="272" style="52" width="2.42"/>
    <col collapsed="false" customWidth="true" hidden="false" outlineLevel="0" max="273" min="273" style="52" width="16"/>
    <col collapsed="false" customWidth="true" hidden="false" outlineLevel="0" max="274" min="274" style="52" width="2.14"/>
    <col collapsed="false" customWidth="true" hidden="false" outlineLevel="0" max="275" min="275" style="52" width="13.57"/>
    <col collapsed="false" customWidth="true" hidden="false" outlineLevel="0" max="276" min="276" style="52" width="1.58"/>
    <col collapsed="false" customWidth="true" hidden="false" outlineLevel="0" max="277" min="277" style="52" width="13.57"/>
    <col collapsed="false" customWidth="true" hidden="false" outlineLevel="0" max="278" min="278" style="52" width="1.58"/>
    <col collapsed="false" customWidth="true" hidden="false" outlineLevel="0" max="279" min="279" style="52" width="2"/>
    <col collapsed="false" customWidth="false" hidden="false" outlineLevel="0" max="512" min="280" style="52" width="12.71"/>
    <col collapsed="false" customWidth="true" hidden="false" outlineLevel="0" max="513" min="513" style="52" width="5.57"/>
    <col collapsed="false" customWidth="true" hidden="false" outlineLevel="0" max="514" min="514" style="52" width="2.42"/>
    <col collapsed="false" customWidth="true" hidden="false" outlineLevel="0" max="515" min="515" style="52" width="19.57"/>
    <col collapsed="false" customWidth="true" hidden="false" outlineLevel="0" max="516" min="516" style="52" width="1.58"/>
    <col collapsed="false" customWidth="true" hidden="false" outlineLevel="0" max="517" min="517" style="52" width="14.43"/>
    <col collapsed="false" customWidth="true" hidden="false" outlineLevel="0" max="518" min="518" style="52" width="2.42"/>
    <col collapsed="false" customWidth="true" hidden="false" outlineLevel="0" max="519" min="519" style="52" width="14.43"/>
    <col collapsed="false" customWidth="true" hidden="false" outlineLevel="0" max="520" min="520" style="52" width="2.42"/>
    <col collapsed="false" customWidth="true" hidden="false" outlineLevel="0" max="521" min="521" style="52" width="14.43"/>
    <col collapsed="false" customWidth="true" hidden="false" outlineLevel="0" max="522" min="522" style="52" width="2.42"/>
    <col collapsed="false" customWidth="true" hidden="false" outlineLevel="0" max="523" min="523" style="52" width="14.43"/>
    <col collapsed="false" customWidth="true" hidden="false" outlineLevel="0" max="524" min="524" style="52" width="2.42"/>
    <col collapsed="false" customWidth="true" hidden="false" outlineLevel="0" max="525" min="525" style="52" width="13.43"/>
    <col collapsed="false" customWidth="true" hidden="false" outlineLevel="0" max="526" min="526" style="52" width="2.42"/>
    <col collapsed="false" customWidth="true" hidden="false" outlineLevel="0" max="527" min="527" style="52" width="14.43"/>
    <col collapsed="false" customWidth="true" hidden="false" outlineLevel="0" max="528" min="528" style="52" width="2.42"/>
    <col collapsed="false" customWidth="true" hidden="false" outlineLevel="0" max="529" min="529" style="52" width="16"/>
    <col collapsed="false" customWidth="true" hidden="false" outlineLevel="0" max="530" min="530" style="52" width="2.14"/>
    <col collapsed="false" customWidth="true" hidden="false" outlineLevel="0" max="531" min="531" style="52" width="13.57"/>
    <col collapsed="false" customWidth="true" hidden="false" outlineLevel="0" max="532" min="532" style="52" width="1.58"/>
    <col collapsed="false" customWidth="true" hidden="false" outlineLevel="0" max="533" min="533" style="52" width="13.57"/>
    <col collapsed="false" customWidth="true" hidden="false" outlineLevel="0" max="534" min="534" style="52" width="1.58"/>
    <col collapsed="false" customWidth="true" hidden="false" outlineLevel="0" max="535" min="535" style="52" width="2"/>
    <col collapsed="false" customWidth="false" hidden="false" outlineLevel="0" max="768" min="536" style="52" width="12.71"/>
    <col collapsed="false" customWidth="true" hidden="false" outlineLevel="0" max="769" min="769" style="52" width="5.57"/>
    <col collapsed="false" customWidth="true" hidden="false" outlineLevel="0" max="770" min="770" style="52" width="2.42"/>
    <col collapsed="false" customWidth="true" hidden="false" outlineLevel="0" max="771" min="771" style="52" width="19.57"/>
    <col collapsed="false" customWidth="true" hidden="false" outlineLevel="0" max="772" min="772" style="52" width="1.58"/>
    <col collapsed="false" customWidth="true" hidden="false" outlineLevel="0" max="773" min="773" style="52" width="14.43"/>
    <col collapsed="false" customWidth="true" hidden="false" outlineLevel="0" max="774" min="774" style="52" width="2.42"/>
    <col collapsed="false" customWidth="true" hidden="false" outlineLevel="0" max="775" min="775" style="52" width="14.43"/>
    <col collapsed="false" customWidth="true" hidden="false" outlineLevel="0" max="776" min="776" style="52" width="2.42"/>
    <col collapsed="false" customWidth="true" hidden="false" outlineLevel="0" max="777" min="777" style="52" width="14.43"/>
    <col collapsed="false" customWidth="true" hidden="false" outlineLevel="0" max="778" min="778" style="52" width="2.42"/>
    <col collapsed="false" customWidth="true" hidden="false" outlineLevel="0" max="779" min="779" style="52" width="14.43"/>
    <col collapsed="false" customWidth="true" hidden="false" outlineLevel="0" max="780" min="780" style="52" width="2.42"/>
    <col collapsed="false" customWidth="true" hidden="false" outlineLevel="0" max="781" min="781" style="52" width="13.43"/>
    <col collapsed="false" customWidth="true" hidden="false" outlineLevel="0" max="782" min="782" style="52" width="2.42"/>
    <col collapsed="false" customWidth="true" hidden="false" outlineLevel="0" max="783" min="783" style="52" width="14.43"/>
    <col collapsed="false" customWidth="true" hidden="false" outlineLevel="0" max="784" min="784" style="52" width="2.42"/>
    <col collapsed="false" customWidth="true" hidden="false" outlineLevel="0" max="785" min="785" style="52" width="16"/>
    <col collapsed="false" customWidth="true" hidden="false" outlineLevel="0" max="786" min="786" style="52" width="2.14"/>
    <col collapsed="false" customWidth="true" hidden="false" outlineLevel="0" max="787" min="787" style="52" width="13.57"/>
    <col collapsed="false" customWidth="true" hidden="false" outlineLevel="0" max="788" min="788" style="52" width="1.58"/>
    <col collapsed="false" customWidth="true" hidden="false" outlineLevel="0" max="789" min="789" style="52" width="13.57"/>
    <col collapsed="false" customWidth="true" hidden="false" outlineLevel="0" max="790" min="790" style="52" width="1.58"/>
    <col collapsed="false" customWidth="true" hidden="false" outlineLevel="0" max="791" min="791" style="52" width="2"/>
    <col collapsed="false" customWidth="false" hidden="false" outlineLevel="0" max="1024" min="792" style="52" width="12.71"/>
  </cols>
  <sheetData>
    <row r="1" s="53" customFormat="true" ht="10.5" hidden="false" customHeight="true" outlineLevel="0" collapsed="false">
      <c r="B1" s="54"/>
      <c r="C1" s="52"/>
      <c r="D1" s="100" t="s">
        <v>303</v>
      </c>
      <c r="E1" s="100"/>
      <c r="F1" s="100"/>
      <c r="G1" s="100"/>
      <c r="H1" s="100"/>
      <c r="I1" s="100"/>
      <c r="J1" s="100"/>
      <c r="K1" s="100"/>
      <c r="L1" s="100"/>
      <c r="M1" s="100"/>
      <c r="N1" s="100"/>
      <c r="O1" s="100"/>
      <c r="P1" s="100"/>
      <c r="Q1" s="100"/>
      <c r="R1" s="100"/>
      <c r="S1" s="54"/>
      <c r="T1" s="54"/>
      <c r="U1" s="57" t="s">
        <v>304</v>
      </c>
    </row>
    <row r="2" s="53" customFormat="true" ht="10.5" hidden="false" customHeight="true" outlineLevel="0" collapsed="false">
      <c r="B2" s="54"/>
      <c r="C2" s="52"/>
      <c r="D2" s="100" t="s">
        <v>305</v>
      </c>
      <c r="E2" s="100"/>
      <c r="F2" s="100"/>
      <c r="G2" s="100"/>
      <c r="H2" s="100"/>
      <c r="I2" s="100"/>
      <c r="J2" s="100"/>
      <c r="K2" s="100"/>
      <c r="L2" s="100"/>
      <c r="M2" s="100"/>
      <c r="N2" s="100"/>
      <c r="O2" s="100"/>
      <c r="P2" s="100"/>
      <c r="Q2" s="100"/>
      <c r="R2" s="100"/>
      <c r="S2" s="54"/>
      <c r="T2" s="54"/>
      <c r="U2" s="57" t="s">
        <v>57</v>
      </c>
    </row>
    <row r="3" s="53" customFormat="true" ht="9.75" hidden="false" customHeight="true" outlineLevel="0" collapsed="false">
      <c r="B3" s="54"/>
      <c r="C3" s="52"/>
      <c r="D3" s="100" t="s">
        <v>306</v>
      </c>
      <c r="E3" s="100"/>
      <c r="F3" s="100"/>
      <c r="G3" s="100"/>
      <c r="H3" s="100"/>
      <c r="I3" s="100"/>
      <c r="J3" s="100"/>
      <c r="K3" s="100"/>
      <c r="L3" s="100"/>
      <c r="M3" s="100"/>
      <c r="N3" s="100"/>
      <c r="O3" s="100"/>
      <c r="P3" s="100"/>
      <c r="Q3" s="100"/>
      <c r="R3" s="100"/>
      <c r="S3" s="54"/>
      <c r="T3" s="54"/>
      <c r="U3" s="54"/>
    </row>
    <row r="4" customFormat="false" ht="9" hidden="false" customHeight="true" outlineLevel="0" collapsed="false">
      <c r="A4" s="55"/>
      <c r="B4" s="55"/>
      <c r="C4" s="55"/>
      <c r="D4" s="55"/>
      <c r="E4" s="55"/>
      <c r="F4" s="55"/>
      <c r="G4" s="55"/>
      <c r="H4" s="55"/>
      <c r="I4" s="55"/>
      <c r="J4" s="55"/>
      <c r="K4" s="55"/>
      <c r="L4" s="55"/>
      <c r="M4" s="55"/>
      <c r="N4" s="55"/>
      <c r="O4" s="55"/>
      <c r="P4" s="55"/>
      <c r="Q4" s="55"/>
      <c r="R4" s="55"/>
      <c r="S4" s="55"/>
      <c r="T4" s="55"/>
      <c r="U4" s="55"/>
    </row>
    <row r="5" customFormat="false" ht="9" hidden="false" customHeight="true" outlineLevel="0" collapsed="false">
      <c r="A5" s="55"/>
      <c r="B5" s="55"/>
      <c r="C5" s="55"/>
      <c r="D5" s="55"/>
      <c r="E5" s="55"/>
      <c r="F5" s="55"/>
      <c r="G5" s="55"/>
      <c r="H5" s="55"/>
      <c r="I5" s="55"/>
      <c r="J5" s="55"/>
      <c r="K5" s="55"/>
      <c r="L5" s="55"/>
      <c r="M5" s="55"/>
      <c r="N5" s="55"/>
      <c r="O5" s="55"/>
      <c r="P5" s="55"/>
      <c r="Q5" s="55"/>
      <c r="R5" s="55"/>
      <c r="S5" s="55"/>
      <c r="T5" s="55"/>
      <c r="U5" s="55"/>
    </row>
    <row r="6" customFormat="false" ht="9" hidden="false" customHeight="true" outlineLevel="0" collapsed="false">
      <c r="A6" s="55"/>
      <c r="B6" s="55"/>
      <c r="C6" s="55"/>
      <c r="D6" s="55"/>
      <c r="E6" s="55"/>
      <c r="F6" s="55"/>
      <c r="G6" s="55"/>
      <c r="H6" s="55"/>
      <c r="I6" s="55"/>
      <c r="J6" s="55"/>
      <c r="K6" s="55"/>
      <c r="L6" s="55"/>
      <c r="M6" s="55"/>
      <c r="N6" s="55"/>
      <c r="O6" s="55"/>
      <c r="P6" s="55"/>
      <c r="Q6" s="55"/>
      <c r="R6" s="55"/>
      <c r="S6" s="62" t="s">
        <v>307</v>
      </c>
      <c r="T6" s="62"/>
      <c r="U6" s="62"/>
    </row>
    <row r="7" customFormat="false" ht="9" hidden="false" customHeight="true" outlineLevel="0" collapsed="false">
      <c r="A7" s="55"/>
      <c r="B7" s="55"/>
      <c r="C7" s="55"/>
      <c r="D7" s="55"/>
      <c r="E7" s="55"/>
      <c r="F7" s="55"/>
      <c r="G7" s="55"/>
      <c r="H7" s="55"/>
      <c r="I7" s="55"/>
      <c r="J7" s="55"/>
      <c r="K7" s="55"/>
      <c r="L7" s="55"/>
      <c r="M7" s="55"/>
      <c r="N7" s="55"/>
      <c r="O7" s="55"/>
      <c r="P7" s="55"/>
      <c r="Q7" s="55"/>
      <c r="R7" s="55"/>
      <c r="S7" s="101" t="s">
        <v>308</v>
      </c>
      <c r="T7" s="101"/>
      <c r="U7" s="101"/>
    </row>
    <row r="8" customFormat="false" ht="9" hidden="false" customHeight="true" outlineLevel="0" collapsed="false">
      <c r="A8" s="55"/>
      <c r="B8" s="55"/>
      <c r="C8" s="55"/>
      <c r="D8" s="55"/>
      <c r="E8" s="62" t="s">
        <v>61</v>
      </c>
      <c r="F8" s="62"/>
      <c r="G8" s="62"/>
      <c r="H8" s="62"/>
      <c r="I8" s="62"/>
      <c r="J8" s="62"/>
      <c r="K8" s="62"/>
      <c r="L8" s="55"/>
      <c r="M8" s="62" t="s">
        <v>62</v>
      </c>
      <c r="N8" s="62"/>
      <c r="O8" s="62"/>
      <c r="P8" s="62"/>
      <c r="Q8" s="62"/>
      <c r="R8" s="55"/>
      <c r="S8" s="62" t="s">
        <v>309</v>
      </c>
      <c r="T8" s="62"/>
      <c r="U8" s="62"/>
    </row>
    <row r="9" customFormat="false" ht="9" hidden="false" customHeight="true" outlineLevel="0" collapsed="false">
      <c r="A9" s="55"/>
      <c r="B9" s="55"/>
      <c r="C9" s="55"/>
      <c r="D9" s="55"/>
      <c r="E9" s="63" t="s">
        <v>310</v>
      </c>
      <c r="F9" s="55"/>
      <c r="G9" s="63" t="s">
        <v>311</v>
      </c>
      <c r="H9" s="55"/>
      <c r="I9" s="63" t="s">
        <v>312</v>
      </c>
      <c r="J9" s="55"/>
      <c r="K9" s="55"/>
      <c r="L9" s="55"/>
      <c r="M9" s="63" t="s">
        <v>310</v>
      </c>
      <c r="N9" s="55"/>
      <c r="O9" s="63" t="s">
        <v>311</v>
      </c>
      <c r="P9" s="55"/>
      <c r="Q9" s="55"/>
      <c r="R9" s="55"/>
      <c r="S9" s="55"/>
      <c r="T9" s="55"/>
      <c r="U9" s="55"/>
    </row>
    <row r="10" customFormat="false" ht="9" hidden="false" customHeight="true" outlineLevel="0" collapsed="false">
      <c r="A10" s="55"/>
      <c r="B10" s="55"/>
      <c r="C10" s="55"/>
      <c r="D10" s="55"/>
      <c r="E10" s="63" t="s">
        <v>313</v>
      </c>
      <c r="F10" s="55"/>
      <c r="G10" s="63" t="s">
        <v>314</v>
      </c>
      <c r="H10" s="55"/>
      <c r="I10" s="63" t="s">
        <v>315</v>
      </c>
      <c r="J10" s="55"/>
      <c r="K10" s="63" t="s">
        <v>314</v>
      </c>
      <c r="L10" s="55"/>
      <c r="M10" s="63" t="s">
        <v>313</v>
      </c>
      <c r="N10" s="55"/>
      <c r="O10" s="63" t="s">
        <v>314</v>
      </c>
      <c r="P10" s="55"/>
      <c r="Q10" s="63" t="s">
        <v>314</v>
      </c>
      <c r="R10" s="55"/>
      <c r="S10" s="55"/>
      <c r="T10" s="55"/>
      <c r="U10" s="55"/>
    </row>
    <row r="11" customFormat="false" ht="9" hidden="false" customHeight="true" outlineLevel="0" collapsed="false">
      <c r="A11" s="62" t="s">
        <v>81</v>
      </c>
      <c r="B11" s="55"/>
      <c r="C11" s="62" t="s">
        <v>83</v>
      </c>
      <c r="D11" s="55"/>
      <c r="E11" s="62" t="s">
        <v>316</v>
      </c>
      <c r="F11" s="55"/>
      <c r="G11" s="62" t="s">
        <v>317</v>
      </c>
      <c r="H11" s="55"/>
      <c r="I11" s="62" t="s">
        <v>318</v>
      </c>
      <c r="J11" s="55"/>
      <c r="K11" s="62" t="s">
        <v>317</v>
      </c>
      <c r="L11" s="55"/>
      <c r="M11" s="62" t="s">
        <v>316</v>
      </c>
      <c r="N11" s="55"/>
      <c r="O11" s="62" t="s">
        <v>319</v>
      </c>
      <c r="P11" s="55"/>
      <c r="Q11" s="62" t="s">
        <v>319</v>
      </c>
      <c r="R11" s="55"/>
      <c r="S11" s="62" t="s">
        <v>320</v>
      </c>
      <c r="T11" s="55"/>
      <c r="U11" s="62" t="s">
        <v>321</v>
      </c>
    </row>
    <row r="12" customFormat="false" ht="8.25" hidden="false" customHeight="true" outlineLevel="0" collapsed="false">
      <c r="A12" s="55"/>
      <c r="B12" s="55"/>
      <c r="C12" s="55"/>
      <c r="D12" s="55"/>
      <c r="E12" s="55"/>
      <c r="F12" s="55"/>
      <c r="G12" s="55"/>
      <c r="H12" s="55"/>
      <c r="I12" s="55"/>
      <c r="J12" s="55"/>
      <c r="K12" s="55"/>
      <c r="L12" s="55"/>
      <c r="M12" s="55"/>
      <c r="N12" s="55"/>
      <c r="O12" s="55"/>
      <c r="P12" s="55"/>
      <c r="Q12" s="55"/>
      <c r="R12" s="55"/>
      <c r="S12" s="55"/>
      <c r="T12" s="55"/>
      <c r="U12" s="55"/>
    </row>
    <row r="13" customFormat="false" ht="8.25" hidden="false" customHeight="true" outlineLevel="0" collapsed="false">
      <c r="A13" s="55"/>
      <c r="B13" s="55" t="s">
        <v>94</v>
      </c>
      <c r="C13" s="55"/>
      <c r="D13" s="55"/>
      <c r="E13" s="55"/>
      <c r="F13" s="55"/>
      <c r="G13" s="55"/>
      <c r="H13" s="55"/>
      <c r="I13" s="55"/>
      <c r="J13" s="55"/>
      <c r="K13" s="55"/>
      <c r="L13" s="55"/>
      <c r="M13" s="55"/>
      <c r="N13" s="55"/>
      <c r="O13" s="55"/>
      <c r="P13" s="55"/>
      <c r="Q13" s="55"/>
      <c r="R13" s="55"/>
      <c r="S13" s="55"/>
      <c r="T13" s="55"/>
      <c r="U13" s="55"/>
    </row>
    <row r="14" customFormat="false" ht="8.25" hidden="false" customHeight="true" outlineLevel="0" collapsed="false">
      <c r="A14" s="55" t="n">
        <v>1</v>
      </c>
      <c r="B14" s="102"/>
      <c r="C14" s="66" t="s">
        <v>95</v>
      </c>
      <c r="D14" s="70"/>
      <c r="E14" s="72" t="n">
        <v>0</v>
      </c>
      <c r="F14" s="70"/>
      <c r="G14" s="72" t="n">
        <v>41391899</v>
      </c>
      <c r="H14" s="70"/>
      <c r="I14" s="72" t="n">
        <v>8394647</v>
      </c>
      <c r="J14" s="70"/>
      <c r="K14" s="72" t="n">
        <v>79040940</v>
      </c>
      <c r="L14" s="70"/>
      <c r="M14" s="72" t="n">
        <v>0</v>
      </c>
      <c r="N14" s="70"/>
      <c r="O14" s="72" t="n">
        <v>2758864</v>
      </c>
      <c r="P14" s="70"/>
      <c r="Q14" s="72" t="n">
        <v>38419795</v>
      </c>
      <c r="R14" s="70"/>
      <c r="S14" s="72" t="n">
        <v>3741589.77745035</v>
      </c>
      <c r="T14" s="70"/>
      <c r="U14" s="72" t="n">
        <v>724573.316477536</v>
      </c>
    </row>
    <row r="15" customFormat="false" ht="8.25" hidden="false" customHeight="true" outlineLevel="0" collapsed="false">
      <c r="A15" s="55" t="n">
        <v>2</v>
      </c>
      <c r="B15" s="102"/>
      <c r="C15" s="66" t="s">
        <v>97</v>
      </c>
      <c r="D15" s="70"/>
      <c r="E15" s="79" t="n">
        <v>0</v>
      </c>
      <c r="F15" s="70"/>
      <c r="G15" s="79" t="n">
        <v>2366377</v>
      </c>
      <c r="H15" s="70"/>
      <c r="I15" s="79" t="n">
        <v>2935858</v>
      </c>
      <c r="J15" s="70"/>
      <c r="K15" s="79" t="n">
        <v>27749465</v>
      </c>
      <c r="L15" s="70"/>
      <c r="M15" s="79" t="n">
        <v>0</v>
      </c>
      <c r="N15" s="70"/>
      <c r="O15" s="79" t="n">
        <v>0</v>
      </c>
      <c r="P15" s="70"/>
      <c r="Q15" s="79" t="n">
        <v>7368367</v>
      </c>
      <c r="R15" s="70"/>
      <c r="S15" s="79" t="n">
        <v>807552.997579645</v>
      </c>
      <c r="T15" s="70"/>
      <c r="U15" s="79" t="n">
        <v>535497.58949065</v>
      </c>
    </row>
    <row r="16" customFormat="false" ht="8.25" hidden="false" customHeight="true" outlineLevel="0" collapsed="false">
      <c r="A16" s="55" t="n">
        <v>3</v>
      </c>
      <c r="B16" s="102"/>
      <c r="C16" s="66" t="s">
        <v>98</v>
      </c>
      <c r="D16" s="70"/>
      <c r="E16" s="79" t="n">
        <v>0</v>
      </c>
      <c r="F16" s="70"/>
      <c r="G16" s="79" t="n">
        <v>973816</v>
      </c>
      <c r="H16" s="70"/>
      <c r="I16" s="79" t="n">
        <v>628098</v>
      </c>
      <c r="J16" s="70"/>
      <c r="K16" s="79" t="n">
        <v>11284352</v>
      </c>
      <c r="L16" s="70"/>
      <c r="M16" s="79" t="n">
        <v>0</v>
      </c>
      <c r="N16" s="70"/>
      <c r="O16" s="79" t="n">
        <v>0</v>
      </c>
      <c r="P16" s="70"/>
      <c r="Q16" s="79" t="n">
        <v>1411497</v>
      </c>
      <c r="R16" s="70"/>
      <c r="S16" s="79" t="n">
        <v>152350.963434308</v>
      </c>
      <c r="T16" s="70"/>
      <c r="U16" s="79" t="n">
        <v>167045.432261552</v>
      </c>
    </row>
    <row r="17" customFormat="false" ht="8.25" hidden="false" customHeight="true" outlineLevel="0" collapsed="false">
      <c r="A17" s="55" t="n">
        <v>4</v>
      </c>
      <c r="B17" s="102"/>
      <c r="C17" s="66" t="s">
        <v>99</v>
      </c>
      <c r="D17" s="70"/>
      <c r="E17" s="79" t="n">
        <v>0</v>
      </c>
      <c r="F17" s="70"/>
      <c r="G17" s="79" t="n">
        <v>9702061</v>
      </c>
      <c r="H17" s="70"/>
      <c r="I17" s="79" t="n">
        <v>1588563</v>
      </c>
      <c r="J17" s="70"/>
      <c r="K17" s="79" t="n">
        <v>36922008</v>
      </c>
      <c r="L17" s="70"/>
      <c r="M17" s="79" t="n">
        <v>0</v>
      </c>
      <c r="N17" s="70"/>
      <c r="O17" s="79" t="n">
        <v>119527</v>
      </c>
      <c r="P17" s="70"/>
      <c r="Q17" s="79" t="n">
        <v>19757838</v>
      </c>
      <c r="R17" s="70"/>
      <c r="S17" s="79" t="n">
        <v>1219343.9683523</v>
      </c>
      <c r="T17" s="70"/>
      <c r="U17" s="79" t="n">
        <v>574281.108436658</v>
      </c>
    </row>
    <row r="18" customFormat="false" ht="8.25" hidden="false" customHeight="true" outlineLevel="0" collapsed="false">
      <c r="A18" s="55" t="n">
        <v>5</v>
      </c>
      <c r="B18" s="102"/>
      <c r="C18" s="66" t="s">
        <v>100</v>
      </c>
      <c r="D18" s="70"/>
      <c r="E18" s="79" t="n">
        <v>0</v>
      </c>
      <c r="F18" s="70"/>
      <c r="G18" s="79" t="n">
        <v>42270347</v>
      </c>
      <c r="H18" s="70"/>
      <c r="I18" s="79" t="n">
        <v>13623366</v>
      </c>
      <c r="J18" s="70"/>
      <c r="K18" s="79" t="n">
        <v>299813745</v>
      </c>
      <c r="L18" s="70"/>
      <c r="M18" s="79" t="n">
        <v>6705</v>
      </c>
      <c r="N18" s="70"/>
      <c r="O18" s="79" t="n">
        <v>167052</v>
      </c>
      <c r="P18" s="70"/>
      <c r="Q18" s="79" t="n">
        <v>44768327</v>
      </c>
      <c r="R18" s="70"/>
      <c r="S18" s="79" t="n">
        <v>7499172.93616785</v>
      </c>
      <c r="T18" s="70"/>
      <c r="U18" s="79" t="n">
        <v>1822142.93798121</v>
      </c>
    </row>
    <row r="19" customFormat="false" ht="8.25" hidden="false" customHeight="true" outlineLevel="0" collapsed="false">
      <c r="A19" s="81"/>
      <c r="B19" s="70"/>
      <c r="C19" s="66"/>
      <c r="D19" s="70"/>
      <c r="E19" s="70"/>
      <c r="F19" s="70"/>
      <c r="G19" s="70"/>
      <c r="H19" s="70"/>
      <c r="I19" s="70"/>
      <c r="J19" s="70"/>
      <c r="K19" s="70"/>
      <c r="L19" s="70"/>
      <c r="M19" s="70"/>
      <c r="N19" s="70"/>
      <c r="O19" s="70"/>
      <c r="P19" s="70"/>
      <c r="Q19" s="70"/>
      <c r="R19" s="70"/>
      <c r="S19" s="70"/>
      <c r="T19" s="70"/>
      <c r="U19" s="70"/>
    </row>
    <row r="20" customFormat="false" ht="8.25" hidden="false" customHeight="true" outlineLevel="0" collapsed="false">
      <c r="A20" s="55" t="n">
        <v>6</v>
      </c>
      <c r="B20" s="102"/>
      <c r="C20" s="66" t="s">
        <v>101</v>
      </c>
      <c r="D20" s="70"/>
      <c r="E20" s="79" t="n">
        <v>0</v>
      </c>
      <c r="F20" s="70"/>
      <c r="G20" s="79" t="n">
        <v>3230223</v>
      </c>
      <c r="H20" s="70"/>
      <c r="I20" s="79" t="n">
        <v>1276076</v>
      </c>
      <c r="J20" s="70"/>
      <c r="K20" s="79" t="n">
        <v>20318412</v>
      </c>
      <c r="L20" s="70"/>
      <c r="M20" s="79" t="n">
        <v>0</v>
      </c>
      <c r="N20" s="70"/>
      <c r="O20" s="79" t="n">
        <v>0</v>
      </c>
      <c r="P20" s="70"/>
      <c r="Q20" s="79" t="n">
        <v>3317686</v>
      </c>
      <c r="R20" s="70"/>
      <c r="S20" s="79" t="n">
        <v>2049687.03555269</v>
      </c>
      <c r="T20" s="70"/>
      <c r="U20" s="79" t="n">
        <v>171902.132794421</v>
      </c>
    </row>
    <row r="21" customFormat="false" ht="8.25" hidden="false" customHeight="true" outlineLevel="0" collapsed="false">
      <c r="A21" s="55" t="n">
        <v>7</v>
      </c>
      <c r="B21" s="102"/>
      <c r="C21" s="66" t="s">
        <v>102</v>
      </c>
      <c r="D21" s="70"/>
      <c r="E21" s="79" t="n">
        <v>0</v>
      </c>
      <c r="F21" s="70"/>
      <c r="G21" s="79" t="n">
        <v>893492</v>
      </c>
      <c r="H21" s="70"/>
      <c r="I21" s="79" t="n">
        <v>175861</v>
      </c>
      <c r="J21" s="70"/>
      <c r="K21" s="79" t="n">
        <v>9649333</v>
      </c>
      <c r="L21" s="70"/>
      <c r="M21" s="79" t="n">
        <v>0</v>
      </c>
      <c r="N21" s="70"/>
      <c r="O21" s="79" t="n">
        <v>0</v>
      </c>
      <c r="P21" s="70"/>
      <c r="Q21" s="79" t="n">
        <v>1149109</v>
      </c>
      <c r="R21" s="70"/>
      <c r="S21" s="79" t="n">
        <v>262231.180868874</v>
      </c>
      <c r="T21" s="70"/>
      <c r="U21" s="79" t="n">
        <v>194574.361449401</v>
      </c>
    </row>
    <row r="22" customFormat="false" ht="8.25" hidden="false" customHeight="true" outlineLevel="0" collapsed="false">
      <c r="A22" s="55" t="n">
        <v>8</v>
      </c>
      <c r="B22" s="102"/>
      <c r="C22" s="66" t="s">
        <v>103</v>
      </c>
      <c r="D22" s="70"/>
      <c r="E22" s="79" t="n">
        <v>0</v>
      </c>
      <c r="F22" s="70"/>
      <c r="G22" s="79" t="n">
        <v>9420905</v>
      </c>
      <c r="H22" s="70"/>
      <c r="I22" s="79" t="n">
        <v>4721267</v>
      </c>
      <c r="J22" s="70"/>
      <c r="K22" s="79" t="n">
        <v>64943545</v>
      </c>
      <c r="L22" s="70"/>
      <c r="M22" s="79" t="n">
        <v>3714</v>
      </c>
      <c r="N22" s="70"/>
      <c r="O22" s="79" t="n">
        <v>0</v>
      </c>
      <c r="P22" s="70"/>
      <c r="Q22" s="79" t="n">
        <v>15551311</v>
      </c>
      <c r="R22" s="70"/>
      <c r="S22" s="79" t="n">
        <v>1284776.91052408</v>
      </c>
      <c r="T22" s="70"/>
      <c r="U22" s="79" t="n">
        <v>1692715.76520611</v>
      </c>
    </row>
    <row r="23" customFormat="false" ht="8.25" hidden="false" customHeight="true" outlineLevel="0" collapsed="false">
      <c r="A23" s="55" t="n">
        <v>9</v>
      </c>
      <c r="B23" s="102"/>
      <c r="C23" s="66" t="s">
        <v>104</v>
      </c>
      <c r="D23" s="70"/>
      <c r="E23" s="79" t="n">
        <v>0</v>
      </c>
      <c r="F23" s="70"/>
      <c r="G23" s="79" t="n">
        <v>614075</v>
      </c>
      <c r="H23" s="70"/>
      <c r="I23" s="79" t="n">
        <v>308156</v>
      </c>
      <c r="J23" s="70"/>
      <c r="K23" s="79" t="n">
        <v>12233058</v>
      </c>
      <c r="L23" s="70"/>
      <c r="M23" s="79" t="n">
        <v>0</v>
      </c>
      <c r="N23" s="70"/>
      <c r="O23" s="79" t="n">
        <v>0</v>
      </c>
      <c r="P23" s="70"/>
      <c r="Q23" s="79" t="n">
        <v>2657473</v>
      </c>
      <c r="R23" s="70"/>
      <c r="S23" s="79" t="n">
        <v>143984.58</v>
      </c>
      <c r="T23" s="70"/>
      <c r="U23" s="79" t="n">
        <v>196030.65</v>
      </c>
    </row>
    <row r="24" customFormat="false" ht="8.25" hidden="false" customHeight="true" outlineLevel="0" collapsed="false">
      <c r="A24" s="55" t="n">
        <v>10</v>
      </c>
      <c r="B24" s="102"/>
      <c r="C24" s="66" t="s">
        <v>105</v>
      </c>
      <c r="D24" s="70"/>
      <c r="E24" s="79" t="n">
        <v>0</v>
      </c>
      <c r="F24" s="70"/>
      <c r="G24" s="79" t="n">
        <v>6272480</v>
      </c>
      <c r="H24" s="70"/>
      <c r="I24" s="79" t="n">
        <v>895684</v>
      </c>
      <c r="J24" s="70"/>
      <c r="K24" s="79" t="n">
        <v>10543147</v>
      </c>
      <c r="L24" s="70"/>
      <c r="M24" s="79" t="n">
        <v>0</v>
      </c>
      <c r="N24" s="70"/>
      <c r="O24" s="79" t="n">
        <v>0</v>
      </c>
      <c r="P24" s="70"/>
      <c r="Q24" s="79" t="n">
        <v>663816</v>
      </c>
      <c r="R24" s="70"/>
      <c r="S24" s="79" t="n">
        <v>1187112.89</v>
      </c>
      <c r="T24" s="70"/>
      <c r="U24" s="79" t="n">
        <v>5846.84</v>
      </c>
    </row>
    <row r="25" customFormat="false" ht="8.25" hidden="false" customHeight="true" outlineLevel="0" collapsed="false">
      <c r="A25" s="81"/>
      <c r="B25" s="70"/>
      <c r="C25" s="66"/>
      <c r="D25" s="70"/>
      <c r="E25" s="70"/>
      <c r="F25" s="70"/>
      <c r="G25" s="70"/>
      <c r="H25" s="70"/>
      <c r="I25" s="70"/>
      <c r="J25" s="70"/>
      <c r="K25" s="70"/>
      <c r="L25" s="70"/>
      <c r="M25" s="70"/>
      <c r="N25" s="70"/>
      <c r="O25" s="70"/>
      <c r="P25" s="70"/>
      <c r="Q25" s="70"/>
      <c r="R25" s="70"/>
      <c r="S25" s="70"/>
      <c r="T25" s="70"/>
      <c r="U25" s="70"/>
    </row>
    <row r="26" customFormat="false" ht="8.25" hidden="false" customHeight="true" outlineLevel="0" collapsed="false">
      <c r="A26" s="55" t="n">
        <v>11</v>
      </c>
      <c r="B26" s="102"/>
      <c r="C26" s="66" t="s">
        <v>106</v>
      </c>
      <c r="D26" s="70"/>
      <c r="E26" s="79" t="n">
        <v>0</v>
      </c>
      <c r="F26" s="70"/>
      <c r="G26" s="79" t="n">
        <v>2985694</v>
      </c>
      <c r="H26" s="70"/>
      <c r="I26" s="79" t="n">
        <v>350172</v>
      </c>
      <c r="J26" s="70"/>
      <c r="K26" s="79" t="n">
        <v>8993984</v>
      </c>
      <c r="L26" s="70"/>
      <c r="M26" s="79" t="n">
        <v>0</v>
      </c>
      <c r="N26" s="70"/>
      <c r="O26" s="79" t="n">
        <v>0</v>
      </c>
      <c r="P26" s="70"/>
      <c r="Q26" s="79" t="n">
        <v>1169645</v>
      </c>
      <c r="R26" s="70"/>
      <c r="S26" s="79" t="n">
        <v>93.84</v>
      </c>
      <c r="T26" s="70"/>
      <c r="U26" s="79" t="n">
        <v>1210.03</v>
      </c>
    </row>
    <row r="27" customFormat="false" ht="8.25" hidden="false" customHeight="true" outlineLevel="0" collapsed="false">
      <c r="A27" s="55" t="n">
        <v>12</v>
      </c>
      <c r="B27" s="102"/>
      <c r="C27" s="66" t="s">
        <v>107</v>
      </c>
      <c r="D27" s="70"/>
      <c r="E27" s="79" t="n">
        <v>0</v>
      </c>
      <c r="F27" s="70"/>
      <c r="G27" s="79" t="n">
        <v>1628216</v>
      </c>
      <c r="H27" s="70"/>
      <c r="I27" s="79" t="n">
        <v>185671</v>
      </c>
      <c r="J27" s="70"/>
      <c r="K27" s="79" t="n">
        <v>13296823</v>
      </c>
      <c r="L27" s="70"/>
      <c r="M27" s="79" t="n">
        <v>0</v>
      </c>
      <c r="N27" s="70"/>
      <c r="O27" s="79" t="n">
        <v>0</v>
      </c>
      <c r="P27" s="70"/>
      <c r="Q27" s="79" t="n">
        <v>3597184</v>
      </c>
      <c r="R27" s="70"/>
      <c r="S27" s="79" t="n">
        <v>433210.21508556</v>
      </c>
      <c r="T27" s="70"/>
      <c r="U27" s="79" t="n">
        <v>357121.832396119</v>
      </c>
    </row>
    <row r="28" customFormat="false" ht="8.25" hidden="false" customHeight="true" outlineLevel="0" collapsed="false">
      <c r="A28" s="55" t="n">
        <v>13</v>
      </c>
      <c r="B28" s="102"/>
      <c r="C28" s="66" t="s">
        <v>108</v>
      </c>
      <c r="D28" s="70"/>
      <c r="E28" s="79" t="n">
        <v>0</v>
      </c>
      <c r="F28" s="70"/>
      <c r="G28" s="79" t="n">
        <v>3724175</v>
      </c>
      <c r="H28" s="70"/>
      <c r="I28" s="79" t="n">
        <v>1729759</v>
      </c>
      <c r="J28" s="70"/>
      <c r="K28" s="79" t="n">
        <v>28115745</v>
      </c>
      <c r="L28" s="70"/>
      <c r="M28" s="79" t="n">
        <v>0</v>
      </c>
      <c r="N28" s="70"/>
      <c r="O28" s="79" t="n">
        <v>0</v>
      </c>
      <c r="P28" s="70"/>
      <c r="Q28" s="79" t="n">
        <v>8129251</v>
      </c>
      <c r="R28" s="70"/>
      <c r="S28" s="79" t="n">
        <v>1523269.34469132</v>
      </c>
      <c r="T28" s="70"/>
      <c r="U28" s="79" t="n">
        <v>456429.872824302</v>
      </c>
    </row>
    <row r="29" customFormat="false" ht="8.25" hidden="false" customHeight="true" outlineLevel="0" collapsed="false">
      <c r="A29" s="55" t="n">
        <v>14</v>
      </c>
      <c r="B29" s="102"/>
      <c r="C29" s="66" t="s">
        <v>109</v>
      </c>
      <c r="D29" s="70"/>
      <c r="E29" s="79" t="n">
        <v>0</v>
      </c>
      <c r="F29" s="70"/>
      <c r="G29" s="79" t="n">
        <v>500048</v>
      </c>
      <c r="H29" s="70"/>
      <c r="I29" s="79" t="n">
        <v>93082</v>
      </c>
      <c r="J29" s="70"/>
      <c r="K29" s="79" t="n">
        <v>12918938</v>
      </c>
      <c r="L29" s="70"/>
      <c r="M29" s="79" t="n">
        <v>0</v>
      </c>
      <c r="N29" s="70"/>
      <c r="O29" s="79" t="n">
        <v>0</v>
      </c>
      <c r="P29" s="70"/>
      <c r="Q29" s="79" t="n">
        <v>2899854</v>
      </c>
      <c r="R29" s="70"/>
      <c r="S29" s="79" t="n">
        <v>373180.245918821</v>
      </c>
      <c r="T29" s="70"/>
      <c r="U29" s="79" t="n">
        <v>345074.042156076</v>
      </c>
    </row>
    <row r="30" customFormat="false" ht="8.25" hidden="false" customHeight="true" outlineLevel="0" collapsed="false">
      <c r="A30" s="55" t="n">
        <v>15</v>
      </c>
      <c r="B30" s="102"/>
      <c r="C30" s="66" t="s">
        <v>110</v>
      </c>
      <c r="D30" s="70"/>
      <c r="E30" s="79" t="n">
        <v>0</v>
      </c>
      <c r="F30" s="70"/>
      <c r="G30" s="79" t="n">
        <v>25651985</v>
      </c>
      <c r="H30" s="70"/>
      <c r="I30" s="79" t="n">
        <v>8941615</v>
      </c>
      <c r="J30" s="70"/>
      <c r="K30" s="79" t="n">
        <v>177565082</v>
      </c>
      <c r="L30" s="70"/>
      <c r="M30" s="79" t="n">
        <v>0</v>
      </c>
      <c r="N30" s="70"/>
      <c r="O30" s="79" t="n">
        <v>591810</v>
      </c>
      <c r="P30" s="70"/>
      <c r="Q30" s="79" t="n">
        <v>39116399</v>
      </c>
      <c r="R30" s="70"/>
      <c r="S30" s="79" t="n">
        <v>18961224.9909116</v>
      </c>
      <c r="T30" s="70"/>
      <c r="U30" s="79" t="n">
        <v>2298626.31693891</v>
      </c>
    </row>
    <row r="31" customFormat="false" ht="8.25" hidden="false" customHeight="true" outlineLevel="0" collapsed="false">
      <c r="A31" s="81"/>
      <c r="B31" s="70"/>
      <c r="C31" s="66"/>
      <c r="D31" s="70"/>
      <c r="E31" s="70"/>
      <c r="F31" s="70"/>
      <c r="G31" s="70"/>
      <c r="H31" s="70"/>
      <c r="I31" s="70"/>
      <c r="J31" s="70"/>
      <c r="K31" s="70"/>
      <c r="L31" s="70"/>
      <c r="M31" s="70"/>
      <c r="N31" s="70"/>
      <c r="O31" s="70"/>
      <c r="P31" s="70"/>
      <c r="Q31" s="70"/>
      <c r="R31" s="70"/>
      <c r="S31" s="70"/>
      <c r="T31" s="70"/>
      <c r="U31" s="70"/>
    </row>
    <row r="32" customFormat="false" ht="8.25" hidden="false" customHeight="true" outlineLevel="0" collapsed="false">
      <c r="A32" s="55" t="n">
        <v>16</v>
      </c>
      <c r="B32" s="102"/>
      <c r="C32" s="66" t="s">
        <v>111</v>
      </c>
      <c r="D32" s="70"/>
      <c r="E32" s="79" t="n">
        <v>0</v>
      </c>
      <c r="F32" s="70"/>
      <c r="G32" s="79" t="n">
        <v>3464103</v>
      </c>
      <c r="H32" s="70"/>
      <c r="I32" s="79" t="n">
        <v>304346</v>
      </c>
      <c r="J32" s="70"/>
      <c r="K32" s="79" t="n">
        <v>55634827</v>
      </c>
      <c r="L32" s="70"/>
      <c r="M32" s="79" t="n">
        <v>0</v>
      </c>
      <c r="N32" s="70"/>
      <c r="O32" s="79" t="n">
        <v>121578</v>
      </c>
      <c r="P32" s="70"/>
      <c r="Q32" s="79" t="n">
        <v>12840745</v>
      </c>
      <c r="R32" s="70"/>
      <c r="S32" s="79" t="n">
        <v>619235.460018767</v>
      </c>
      <c r="T32" s="70"/>
      <c r="U32" s="79" t="n">
        <v>400980.841583903</v>
      </c>
    </row>
    <row r="33" customFormat="false" ht="8.25" hidden="false" customHeight="true" outlineLevel="0" collapsed="false">
      <c r="A33" s="55" t="n">
        <v>17</v>
      </c>
      <c r="B33" s="102"/>
      <c r="C33" s="66" t="s">
        <v>112</v>
      </c>
      <c r="D33" s="70"/>
      <c r="E33" s="79" t="n">
        <v>0</v>
      </c>
      <c r="F33" s="70"/>
      <c r="G33" s="79" t="n">
        <v>6578545</v>
      </c>
      <c r="H33" s="70"/>
      <c r="I33" s="79" t="n">
        <v>1204170</v>
      </c>
      <c r="J33" s="70"/>
      <c r="K33" s="79" t="n">
        <v>38965056</v>
      </c>
      <c r="L33" s="70"/>
      <c r="M33" s="79" t="n">
        <v>0</v>
      </c>
      <c r="N33" s="70"/>
      <c r="O33" s="79" t="n">
        <v>0</v>
      </c>
      <c r="P33" s="70"/>
      <c r="Q33" s="79" t="n">
        <v>7552996</v>
      </c>
      <c r="R33" s="70"/>
      <c r="S33" s="79" t="n">
        <v>753119.181816586</v>
      </c>
      <c r="T33" s="70"/>
      <c r="U33" s="79" t="n">
        <v>701811.598963643</v>
      </c>
    </row>
    <row r="34" customFormat="false" ht="8.25" hidden="false" customHeight="true" outlineLevel="0" collapsed="false">
      <c r="A34" s="55" t="n">
        <v>18</v>
      </c>
      <c r="B34" s="102"/>
      <c r="C34" s="66" t="s">
        <v>113</v>
      </c>
      <c r="D34" s="70"/>
      <c r="E34" s="79" t="n">
        <v>0</v>
      </c>
      <c r="F34" s="70"/>
      <c r="G34" s="79" t="n">
        <v>902549</v>
      </c>
      <c r="H34" s="70"/>
      <c r="I34" s="79" t="n">
        <v>363478</v>
      </c>
      <c r="J34" s="70"/>
      <c r="K34" s="79" t="n">
        <v>5065808</v>
      </c>
      <c r="L34" s="70"/>
      <c r="M34" s="79" t="n">
        <v>0</v>
      </c>
      <c r="N34" s="70"/>
      <c r="O34" s="79" t="n">
        <v>0</v>
      </c>
      <c r="P34" s="70"/>
      <c r="Q34" s="79" t="n">
        <v>620118</v>
      </c>
      <c r="R34" s="70"/>
      <c r="S34" s="79" t="n">
        <v>156065.637576068</v>
      </c>
      <c r="T34" s="70"/>
      <c r="U34" s="79" t="n">
        <v>65972.3251864357</v>
      </c>
    </row>
    <row r="35" customFormat="false" ht="8.25" hidden="false" customHeight="true" outlineLevel="0" collapsed="false">
      <c r="A35" s="55" t="n">
        <v>19</v>
      </c>
      <c r="B35" s="102"/>
      <c r="C35" s="66" t="s">
        <v>114</v>
      </c>
      <c r="D35" s="70"/>
      <c r="E35" s="79" t="n">
        <v>0</v>
      </c>
      <c r="F35" s="70"/>
      <c r="G35" s="79" t="n">
        <v>9494709</v>
      </c>
      <c r="H35" s="70"/>
      <c r="I35" s="79" t="n">
        <v>3065166</v>
      </c>
      <c r="J35" s="70"/>
      <c r="K35" s="79" t="n">
        <v>91630519</v>
      </c>
      <c r="L35" s="70"/>
      <c r="M35" s="79" t="n">
        <v>0</v>
      </c>
      <c r="N35" s="70"/>
      <c r="O35" s="79" t="n">
        <v>597230</v>
      </c>
      <c r="P35" s="70"/>
      <c r="Q35" s="79" t="n">
        <v>26745575</v>
      </c>
      <c r="R35" s="70"/>
      <c r="S35" s="79" t="n">
        <v>2170739.45417707</v>
      </c>
      <c r="T35" s="70"/>
      <c r="U35" s="79" t="n">
        <v>1952709.67306124</v>
      </c>
    </row>
    <row r="36" customFormat="false" ht="8.25" hidden="false" customHeight="true" outlineLevel="0" collapsed="false">
      <c r="A36" s="55" t="n">
        <v>20</v>
      </c>
      <c r="B36" s="102"/>
      <c r="C36" s="66" t="s">
        <v>115</v>
      </c>
      <c r="D36" s="70"/>
      <c r="E36" s="79" t="n">
        <v>0</v>
      </c>
      <c r="F36" s="70"/>
      <c r="G36" s="79" t="n">
        <v>10055026</v>
      </c>
      <c r="H36" s="70"/>
      <c r="I36" s="79" t="n">
        <v>269372</v>
      </c>
      <c r="J36" s="70"/>
      <c r="K36" s="79" t="n">
        <v>57207970</v>
      </c>
      <c r="L36" s="70"/>
      <c r="M36" s="79" t="n">
        <v>0</v>
      </c>
      <c r="N36" s="70"/>
      <c r="O36" s="79" t="n">
        <v>10600</v>
      </c>
      <c r="P36" s="70"/>
      <c r="Q36" s="79" t="n">
        <v>8894280</v>
      </c>
      <c r="R36" s="70"/>
      <c r="S36" s="79" t="n">
        <v>421545.254107073</v>
      </c>
      <c r="T36" s="70"/>
      <c r="U36" s="79" t="n">
        <v>174840.576544971</v>
      </c>
    </row>
    <row r="37" customFormat="false" ht="8.25" hidden="false" customHeight="true" outlineLevel="0" collapsed="false">
      <c r="A37" s="81"/>
      <c r="B37" s="70"/>
      <c r="C37" s="66"/>
      <c r="D37" s="70"/>
      <c r="E37" s="70"/>
      <c r="F37" s="70"/>
      <c r="G37" s="70"/>
      <c r="H37" s="70"/>
      <c r="I37" s="70"/>
      <c r="J37" s="70"/>
      <c r="K37" s="70"/>
      <c r="L37" s="70"/>
      <c r="M37" s="70"/>
      <c r="N37" s="70"/>
      <c r="O37" s="70"/>
      <c r="P37" s="70"/>
      <c r="Q37" s="70"/>
      <c r="R37" s="70"/>
      <c r="S37" s="70"/>
      <c r="T37" s="70"/>
      <c r="U37" s="70"/>
    </row>
    <row r="38" customFormat="false" ht="8.25" hidden="false" customHeight="true" outlineLevel="0" collapsed="false">
      <c r="A38" s="55" t="n">
        <v>21</v>
      </c>
      <c r="B38" s="102"/>
      <c r="C38" s="66" t="s">
        <v>116</v>
      </c>
      <c r="D38" s="70"/>
      <c r="E38" s="79" t="n">
        <v>0</v>
      </c>
      <c r="F38" s="70"/>
      <c r="G38" s="79" t="n">
        <v>2240002</v>
      </c>
      <c r="H38" s="70"/>
      <c r="I38" s="79" t="n">
        <v>187620</v>
      </c>
      <c r="J38" s="70"/>
      <c r="K38" s="79" t="n">
        <v>28060863</v>
      </c>
      <c r="L38" s="70"/>
      <c r="M38" s="79" t="n">
        <v>0</v>
      </c>
      <c r="N38" s="70"/>
      <c r="O38" s="79" t="n">
        <v>0</v>
      </c>
      <c r="P38" s="70"/>
      <c r="Q38" s="79" t="n">
        <v>3855830</v>
      </c>
      <c r="R38" s="70"/>
      <c r="S38" s="79" t="n">
        <v>147923.696796289</v>
      </c>
      <c r="T38" s="70"/>
      <c r="U38" s="79" t="n">
        <v>55130.245590714</v>
      </c>
    </row>
    <row r="39" customFormat="false" ht="8.25" hidden="false" customHeight="true" outlineLevel="0" collapsed="false">
      <c r="A39" s="55" t="n">
        <v>22</v>
      </c>
      <c r="B39" s="102"/>
      <c r="C39" s="66" t="s">
        <v>117</v>
      </c>
      <c r="D39" s="70"/>
      <c r="E39" s="79" t="n">
        <v>0</v>
      </c>
      <c r="F39" s="70"/>
      <c r="G39" s="79" t="n">
        <v>1605957</v>
      </c>
      <c r="H39" s="70"/>
      <c r="I39" s="79" t="n">
        <v>2838081</v>
      </c>
      <c r="J39" s="70"/>
      <c r="K39" s="79" t="n">
        <v>21597937</v>
      </c>
      <c r="L39" s="70"/>
      <c r="M39" s="79" t="n">
        <v>0</v>
      </c>
      <c r="N39" s="70"/>
      <c r="O39" s="79" t="n">
        <v>0</v>
      </c>
      <c r="P39" s="70"/>
      <c r="Q39" s="79" t="n">
        <v>5649008</v>
      </c>
      <c r="R39" s="70"/>
      <c r="S39" s="79" t="n">
        <v>596574.274721357</v>
      </c>
      <c r="T39" s="70"/>
      <c r="U39" s="79" t="n">
        <v>685175.089717562</v>
      </c>
    </row>
    <row r="40" customFormat="false" ht="8.25" hidden="false" customHeight="true" outlineLevel="0" collapsed="false">
      <c r="A40" s="55" t="n">
        <v>23</v>
      </c>
      <c r="B40" s="102"/>
      <c r="C40" s="66" t="s">
        <v>118</v>
      </c>
      <c r="D40" s="70"/>
      <c r="E40" s="79" t="n">
        <v>0</v>
      </c>
      <c r="F40" s="70"/>
      <c r="G40" s="79" t="n">
        <v>34282649</v>
      </c>
      <c r="H40" s="70"/>
      <c r="I40" s="79" t="n">
        <v>9960772</v>
      </c>
      <c r="J40" s="70"/>
      <c r="K40" s="79" t="n">
        <v>228417976</v>
      </c>
      <c r="L40" s="70"/>
      <c r="M40" s="79" t="n">
        <v>0</v>
      </c>
      <c r="N40" s="70"/>
      <c r="O40" s="79" t="n">
        <v>0</v>
      </c>
      <c r="P40" s="70"/>
      <c r="Q40" s="79" t="n">
        <v>62917646</v>
      </c>
      <c r="R40" s="70"/>
      <c r="S40" s="79" t="n">
        <v>15654232.1466602</v>
      </c>
      <c r="T40" s="70"/>
      <c r="U40" s="79" t="n">
        <v>3745730.55358827</v>
      </c>
    </row>
    <row r="41" customFormat="false" ht="8.25" hidden="false" customHeight="true" outlineLevel="0" collapsed="false">
      <c r="A41" s="55" t="n">
        <v>24</v>
      </c>
      <c r="B41" s="102"/>
      <c r="C41" s="66" t="s">
        <v>119</v>
      </c>
      <c r="D41" s="70"/>
      <c r="E41" s="79" t="n">
        <v>787256</v>
      </c>
      <c r="F41" s="70"/>
      <c r="G41" s="79" t="n">
        <v>55945138</v>
      </c>
      <c r="H41" s="70"/>
      <c r="I41" s="79" t="n">
        <v>8719205</v>
      </c>
      <c r="J41" s="70"/>
      <c r="K41" s="79" t="n">
        <v>273308001</v>
      </c>
      <c r="L41" s="70"/>
      <c r="M41" s="79" t="n">
        <v>0</v>
      </c>
      <c r="N41" s="70"/>
      <c r="O41" s="79" t="n">
        <v>0</v>
      </c>
      <c r="P41" s="70"/>
      <c r="Q41" s="79" t="n">
        <v>101896641</v>
      </c>
      <c r="R41" s="70"/>
      <c r="S41" s="79" t="n">
        <v>12526400.000513</v>
      </c>
      <c r="T41" s="70"/>
      <c r="U41" s="79" t="n">
        <v>3758598.64928498</v>
      </c>
    </row>
    <row r="42" customFormat="false" ht="8.25" hidden="false" customHeight="true" outlineLevel="0" collapsed="false">
      <c r="A42" s="55" t="n">
        <v>25</v>
      </c>
      <c r="B42" s="102"/>
      <c r="C42" s="66" t="s">
        <v>120</v>
      </c>
      <c r="D42" s="70"/>
      <c r="E42" s="79" t="n">
        <v>0</v>
      </c>
      <c r="F42" s="70"/>
      <c r="G42" s="79" t="n">
        <v>874922</v>
      </c>
      <c r="H42" s="70"/>
      <c r="I42" s="79" t="n">
        <v>307474</v>
      </c>
      <c r="J42" s="70"/>
      <c r="K42" s="79" t="n">
        <v>6937083</v>
      </c>
      <c r="L42" s="70"/>
      <c r="M42" s="79" t="n">
        <v>22199</v>
      </c>
      <c r="N42" s="70"/>
      <c r="O42" s="79" t="n">
        <v>0</v>
      </c>
      <c r="P42" s="70"/>
      <c r="Q42" s="79" t="n">
        <v>1424065</v>
      </c>
      <c r="R42" s="70"/>
      <c r="S42" s="79" t="n">
        <v>133813.684415838</v>
      </c>
      <c r="T42" s="70"/>
      <c r="U42" s="79" t="n">
        <v>236442.741020026</v>
      </c>
    </row>
    <row r="43" customFormat="false" ht="8.25" hidden="false" customHeight="true" outlineLevel="0" collapsed="false">
      <c r="A43" s="81"/>
      <c r="B43" s="70"/>
      <c r="C43" s="66"/>
      <c r="D43" s="70"/>
      <c r="E43" s="70"/>
      <c r="F43" s="70"/>
      <c r="G43" s="70"/>
      <c r="H43" s="70"/>
      <c r="I43" s="70"/>
      <c r="J43" s="70"/>
      <c r="K43" s="70"/>
      <c r="L43" s="70"/>
      <c r="M43" s="70"/>
      <c r="N43" s="70"/>
      <c r="O43" s="70"/>
      <c r="P43" s="70"/>
      <c r="Q43" s="70"/>
      <c r="R43" s="70"/>
      <c r="S43" s="70"/>
      <c r="T43" s="70"/>
      <c r="U43" s="70"/>
    </row>
    <row r="44" customFormat="false" ht="8.25" hidden="false" customHeight="true" outlineLevel="0" collapsed="false">
      <c r="A44" s="55" t="n">
        <v>26</v>
      </c>
      <c r="B44" s="102"/>
      <c r="C44" s="66" t="s">
        <v>121</v>
      </c>
      <c r="D44" s="70"/>
      <c r="E44" s="79" t="n">
        <v>0</v>
      </c>
      <c r="F44" s="70"/>
      <c r="G44" s="79" t="n">
        <v>5129284</v>
      </c>
      <c r="H44" s="70"/>
      <c r="I44" s="79" t="n">
        <v>1959745</v>
      </c>
      <c r="J44" s="70"/>
      <c r="K44" s="79" t="n">
        <v>48120797</v>
      </c>
      <c r="L44" s="70"/>
      <c r="M44" s="79" t="n">
        <v>0</v>
      </c>
      <c r="N44" s="70"/>
      <c r="O44" s="79" t="n">
        <v>0</v>
      </c>
      <c r="P44" s="70"/>
      <c r="Q44" s="79" t="n">
        <v>17525856</v>
      </c>
      <c r="R44" s="70"/>
      <c r="S44" s="79" t="n">
        <v>1760810.84556954</v>
      </c>
      <c r="T44" s="70"/>
      <c r="U44" s="79" t="n">
        <v>1252707.75218347</v>
      </c>
    </row>
    <row r="45" customFormat="false" ht="8.25" hidden="false" customHeight="true" outlineLevel="0" collapsed="false">
      <c r="A45" s="55" t="n">
        <v>27</v>
      </c>
      <c r="B45" s="102"/>
      <c r="C45" s="66" t="s">
        <v>122</v>
      </c>
      <c r="D45" s="70"/>
      <c r="E45" s="79" t="n">
        <v>0</v>
      </c>
      <c r="F45" s="70"/>
      <c r="G45" s="79" t="n">
        <v>2451002</v>
      </c>
      <c r="H45" s="70"/>
      <c r="I45" s="79" t="n">
        <v>239659</v>
      </c>
      <c r="J45" s="70"/>
      <c r="K45" s="79" t="n">
        <v>13288143</v>
      </c>
      <c r="L45" s="70"/>
      <c r="M45" s="79" t="n">
        <v>0</v>
      </c>
      <c r="N45" s="70"/>
      <c r="O45" s="79" t="n">
        <v>0</v>
      </c>
      <c r="P45" s="70"/>
      <c r="Q45" s="79" t="n">
        <v>2181033</v>
      </c>
      <c r="R45" s="70"/>
      <c r="S45" s="79" t="n">
        <v>68107.8</v>
      </c>
      <c r="T45" s="70"/>
      <c r="U45" s="79" t="n">
        <v>16478.48</v>
      </c>
    </row>
    <row r="46" customFormat="false" ht="8.25" hidden="false" customHeight="true" outlineLevel="0" collapsed="false">
      <c r="A46" s="55" t="n">
        <v>28</v>
      </c>
      <c r="B46" s="102"/>
      <c r="C46" s="66" t="s">
        <v>123</v>
      </c>
      <c r="D46" s="70"/>
      <c r="E46" s="79" t="n">
        <v>1106262</v>
      </c>
      <c r="F46" s="70"/>
      <c r="G46" s="79" t="n">
        <v>18270913</v>
      </c>
      <c r="H46" s="70"/>
      <c r="I46" s="79" t="n">
        <v>8656369</v>
      </c>
      <c r="J46" s="70"/>
      <c r="K46" s="79" t="n">
        <v>130501822</v>
      </c>
      <c r="L46" s="70"/>
      <c r="M46" s="79" t="n">
        <v>0</v>
      </c>
      <c r="N46" s="70"/>
      <c r="O46" s="79" t="n">
        <v>0</v>
      </c>
      <c r="P46" s="70"/>
      <c r="Q46" s="79" t="n">
        <v>36383696</v>
      </c>
      <c r="R46" s="70"/>
      <c r="S46" s="79" t="n">
        <v>3136416.45490218</v>
      </c>
      <c r="T46" s="70"/>
      <c r="U46" s="79" t="n">
        <v>1911490.90876986</v>
      </c>
    </row>
    <row r="47" customFormat="false" ht="8.25" hidden="false" customHeight="true" outlineLevel="0" collapsed="false">
      <c r="A47" s="55" t="n">
        <v>29</v>
      </c>
      <c r="B47" s="102"/>
      <c r="C47" s="66" t="s">
        <v>124</v>
      </c>
      <c r="D47" s="70"/>
      <c r="E47" s="79" t="n">
        <v>0</v>
      </c>
      <c r="F47" s="70"/>
      <c r="G47" s="79" t="n">
        <v>1433206</v>
      </c>
      <c r="H47" s="70"/>
      <c r="I47" s="79" t="n">
        <v>949744</v>
      </c>
      <c r="J47" s="70"/>
      <c r="K47" s="79" t="n">
        <v>18443405</v>
      </c>
      <c r="L47" s="70"/>
      <c r="M47" s="79" t="n">
        <v>0</v>
      </c>
      <c r="N47" s="70"/>
      <c r="O47" s="79" t="n">
        <v>0</v>
      </c>
      <c r="P47" s="70"/>
      <c r="Q47" s="79" t="n">
        <v>3061003</v>
      </c>
      <c r="R47" s="70"/>
      <c r="S47" s="79" t="n">
        <v>290059.547986902</v>
      </c>
      <c r="T47" s="70"/>
      <c r="U47" s="79" t="n">
        <v>245675.070392508</v>
      </c>
    </row>
    <row r="48" customFormat="false" ht="8.25" hidden="false" customHeight="true" outlineLevel="0" collapsed="false">
      <c r="A48" s="55" t="n">
        <v>30</v>
      </c>
      <c r="B48" s="102"/>
      <c r="C48" s="66" t="s">
        <v>125</v>
      </c>
      <c r="D48" s="70"/>
      <c r="E48" s="79" t="n">
        <v>3458875</v>
      </c>
      <c r="F48" s="70"/>
      <c r="G48" s="79" t="n">
        <v>34179930</v>
      </c>
      <c r="H48" s="70"/>
      <c r="I48" s="79" t="n">
        <v>21943442</v>
      </c>
      <c r="J48" s="70"/>
      <c r="K48" s="79" t="n">
        <v>217030323</v>
      </c>
      <c r="L48" s="70"/>
      <c r="M48" s="79" t="n">
        <v>0</v>
      </c>
      <c r="N48" s="70"/>
      <c r="O48" s="79" t="n">
        <v>9898771</v>
      </c>
      <c r="P48" s="70"/>
      <c r="Q48" s="79" t="n">
        <v>168245359</v>
      </c>
      <c r="R48" s="70"/>
      <c r="S48" s="79" t="n">
        <v>11672080.7092905</v>
      </c>
      <c r="T48" s="70"/>
      <c r="U48" s="79" t="n">
        <v>4720229.85826622</v>
      </c>
    </row>
    <row r="49" customFormat="false" ht="8.25" hidden="false" customHeight="true" outlineLevel="0" collapsed="false">
      <c r="A49" s="81"/>
      <c r="B49" s="70"/>
      <c r="C49" s="66"/>
      <c r="D49" s="70"/>
      <c r="E49" s="70"/>
      <c r="F49" s="70"/>
      <c r="G49" s="70"/>
      <c r="H49" s="70"/>
      <c r="I49" s="70"/>
      <c r="J49" s="70"/>
      <c r="K49" s="70"/>
      <c r="L49" s="70"/>
      <c r="M49" s="70"/>
      <c r="N49" s="70"/>
      <c r="O49" s="70"/>
      <c r="P49" s="70"/>
      <c r="Q49" s="70"/>
      <c r="R49" s="70"/>
      <c r="S49" s="70"/>
      <c r="T49" s="70"/>
      <c r="U49" s="70"/>
    </row>
    <row r="50" customFormat="false" ht="8.25" hidden="false" customHeight="true" outlineLevel="0" collapsed="false">
      <c r="A50" s="55" t="n">
        <v>31</v>
      </c>
      <c r="B50" s="102"/>
      <c r="C50" s="66" t="s">
        <v>126</v>
      </c>
      <c r="D50" s="70"/>
      <c r="E50" s="79" t="n">
        <v>0</v>
      </c>
      <c r="F50" s="70"/>
      <c r="G50" s="79" t="n">
        <v>15988366</v>
      </c>
      <c r="H50" s="70"/>
      <c r="I50" s="79" t="n">
        <v>9011304</v>
      </c>
      <c r="J50" s="70"/>
      <c r="K50" s="79" t="n">
        <v>139070895</v>
      </c>
      <c r="L50" s="70"/>
      <c r="M50" s="79" t="n">
        <v>0</v>
      </c>
      <c r="N50" s="70"/>
      <c r="O50" s="79" t="n">
        <v>0</v>
      </c>
      <c r="P50" s="70"/>
      <c r="Q50" s="79" t="n">
        <v>42963274</v>
      </c>
      <c r="R50" s="70"/>
      <c r="S50" s="79" t="n">
        <v>4511647.33218169</v>
      </c>
      <c r="T50" s="70"/>
      <c r="U50" s="79" t="n">
        <v>2540909.4923316</v>
      </c>
    </row>
    <row r="51" customFormat="false" ht="8.25" hidden="false" customHeight="true" outlineLevel="0" collapsed="false">
      <c r="A51" s="55" t="n">
        <v>32</v>
      </c>
      <c r="B51" s="102"/>
      <c r="C51" s="66" t="s">
        <v>127</v>
      </c>
      <c r="D51" s="70"/>
      <c r="E51" s="79" t="n">
        <v>0</v>
      </c>
      <c r="F51" s="70"/>
      <c r="G51" s="79" t="n">
        <v>4605628</v>
      </c>
      <c r="H51" s="70"/>
      <c r="I51" s="79" t="n">
        <v>1250048</v>
      </c>
      <c r="J51" s="70"/>
      <c r="K51" s="79" t="n">
        <v>28587990</v>
      </c>
      <c r="L51" s="70"/>
      <c r="M51" s="79" t="n">
        <v>0</v>
      </c>
      <c r="N51" s="70"/>
      <c r="O51" s="79" t="n">
        <v>0</v>
      </c>
      <c r="P51" s="70"/>
      <c r="Q51" s="79" t="n">
        <v>3740440</v>
      </c>
      <c r="R51" s="70"/>
      <c r="S51" s="79" t="n">
        <v>966554.08</v>
      </c>
      <c r="T51" s="70"/>
      <c r="U51" s="79" t="n">
        <v>0</v>
      </c>
    </row>
    <row r="52" customFormat="false" ht="8.25" hidden="false" customHeight="true" outlineLevel="0" collapsed="false">
      <c r="A52" s="55" t="n">
        <v>33</v>
      </c>
      <c r="B52" s="102"/>
      <c r="C52" s="66" t="s">
        <v>128</v>
      </c>
      <c r="D52" s="70"/>
      <c r="E52" s="79" t="n">
        <v>0</v>
      </c>
      <c r="F52" s="70"/>
      <c r="G52" s="79" t="n">
        <v>4182126</v>
      </c>
      <c r="H52" s="70"/>
      <c r="I52" s="79" t="n">
        <v>1223274</v>
      </c>
      <c r="J52" s="70"/>
      <c r="K52" s="79" t="n">
        <v>29883283</v>
      </c>
      <c r="L52" s="70"/>
      <c r="M52" s="79" t="n">
        <v>0</v>
      </c>
      <c r="N52" s="70"/>
      <c r="O52" s="79" t="n">
        <v>0</v>
      </c>
      <c r="P52" s="70"/>
      <c r="Q52" s="79" t="n">
        <v>5074330</v>
      </c>
      <c r="R52" s="70"/>
      <c r="S52" s="79" t="n">
        <v>780233.560073748</v>
      </c>
      <c r="T52" s="70"/>
      <c r="U52" s="79" t="n">
        <v>408755.604865635</v>
      </c>
    </row>
    <row r="53" customFormat="false" ht="8.25" hidden="false" customHeight="true" outlineLevel="0" collapsed="false">
      <c r="A53" s="55" t="n">
        <v>34</v>
      </c>
      <c r="B53" s="102"/>
      <c r="C53" s="66" t="s">
        <v>129</v>
      </c>
      <c r="D53" s="70"/>
      <c r="E53" s="79" t="n">
        <v>0</v>
      </c>
      <c r="F53" s="70"/>
      <c r="G53" s="79" t="n">
        <v>16900939</v>
      </c>
      <c r="H53" s="70"/>
      <c r="I53" s="79" t="n">
        <v>2908835</v>
      </c>
      <c r="J53" s="70"/>
      <c r="K53" s="79" t="n">
        <v>120858894</v>
      </c>
      <c r="L53" s="70"/>
      <c r="M53" s="79" t="n">
        <v>0</v>
      </c>
      <c r="N53" s="70"/>
      <c r="O53" s="79" t="n">
        <v>0</v>
      </c>
      <c r="P53" s="70"/>
      <c r="Q53" s="79" t="n">
        <v>21145064</v>
      </c>
      <c r="R53" s="70"/>
      <c r="S53" s="79" t="n">
        <v>4697632.70762288</v>
      </c>
      <c r="T53" s="70"/>
      <c r="U53" s="79" t="n">
        <v>1227337.4770916</v>
      </c>
    </row>
    <row r="54" customFormat="false" ht="8.25" hidden="false" customHeight="true" outlineLevel="0" collapsed="false">
      <c r="A54" s="55" t="n">
        <v>35</v>
      </c>
      <c r="B54" s="102"/>
      <c r="C54" s="66" t="s">
        <v>130</v>
      </c>
      <c r="D54" s="70"/>
      <c r="E54" s="79" t="n">
        <v>0</v>
      </c>
      <c r="F54" s="70"/>
      <c r="G54" s="79" t="n">
        <v>93224229</v>
      </c>
      <c r="H54" s="70"/>
      <c r="I54" s="79" t="n">
        <v>23687831</v>
      </c>
      <c r="J54" s="70"/>
      <c r="K54" s="79" t="n">
        <v>433366434</v>
      </c>
      <c r="L54" s="70"/>
      <c r="M54" s="79" t="n">
        <v>102179</v>
      </c>
      <c r="N54" s="70"/>
      <c r="O54" s="79" t="n">
        <v>1223683</v>
      </c>
      <c r="P54" s="70"/>
      <c r="Q54" s="79" t="n">
        <v>115487288</v>
      </c>
      <c r="R54" s="70"/>
      <c r="S54" s="79" t="n">
        <v>5913435.41079832</v>
      </c>
      <c r="T54" s="70"/>
      <c r="U54" s="79" t="n">
        <v>1798048.09679607</v>
      </c>
    </row>
    <row r="55" customFormat="false" ht="8.25" hidden="false" customHeight="true" outlineLevel="0" collapsed="false">
      <c r="A55" s="81"/>
      <c r="B55" s="70"/>
      <c r="C55" s="66"/>
      <c r="D55" s="70"/>
      <c r="E55" s="70"/>
      <c r="F55" s="70"/>
      <c r="G55" s="70"/>
      <c r="H55" s="70"/>
      <c r="I55" s="70"/>
      <c r="J55" s="70"/>
      <c r="K55" s="70"/>
      <c r="L55" s="70"/>
      <c r="M55" s="70"/>
      <c r="N55" s="70"/>
      <c r="O55" s="70"/>
      <c r="P55" s="70"/>
      <c r="Q55" s="70"/>
      <c r="R55" s="70"/>
      <c r="S55" s="70"/>
      <c r="T55" s="70"/>
      <c r="U55" s="70"/>
    </row>
    <row r="56" customFormat="false" ht="8.25" hidden="false" customHeight="true" outlineLevel="0" collapsed="false">
      <c r="A56" s="55" t="n">
        <v>36</v>
      </c>
      <c r="B56" s="102"/>
      <c r="C56" s="66" t="s">
        <v>131</v>
      </c>
      <c r="D56" s="70"/>
      <c r="E56" s="79" t="n">
        <v>0</v>
      </c>
      <c r="F56" s="70"/>
      <c r="G56" s="79" t="n">
        <v>3921455</v>
      </c>
      <c r="H56" s="70"/>
      <c r="I56" s="79" t="n">
        <v>1158182</v>
      </c>
      <c r="J56" s="70"/>
      <c r="K56" s="79" t="n">
        <v>27912740</v>
      </c>
      <c r="L56" s="70"/>
      <c r="M56" s="79" t="n">
        <v>0</v>
      </c>
      <c r="N56" s="70"/>
      <c r="O56" s="79" t="n">
        <v>0</v>
      </c>
      <c r="P56" s="70"/>
      <c r="Q56" s="79" t="n">
        <v>5615148</v>
      </c>
      <c r="R56" s="70"/>
      <c r="S56" s="79" t="n">
        <v>523178.144459467</v>
      </c>
      <c r="T56" s="70"/>
      <c r="U56" s="79" t="n">
        <v>441779.482391141</v>
      </c>
    </row>
    <row r="57" customFormat="false" ht="8.25" hidden="false" customHeight="true" outlineLevel="0" collapsed="false">
      <c r="A57" s="55" t="n">
        <v>37</v>
      </c>
      <c r="B57" s="102"/>
      <c r="C57" s="66" t="s">
        <v>132</v>
      </c>
      <c r="D57" s="70"/>
      <c r="E57" s="79" t="n">
        <v>0</v>
      </c>
      <c r="F57" s="70"/>
      <c r="G57" s="79" t="n">
        <v>1565704</v>
      </c>
      <c r="H57" s="70"/>
      <c r="I57" s="79" t="n">
        <v>128882</v>
      </c>
      <c r="J57" s="70"/>
      <c r="K57" s="79" t="n">
        <v>7267432</v>
      </c>
      <c r="L57" s="70"/>
      <c r="M57" s="79" t="n">
        <v>0</v>
      </c>
      <c r="N57" s="70"/>
      <c r="O57" s="79" t="n">
        <v>0</v>
      </c>
      <c r="P57" s="70"/>
      <c r="Q57" s="79" t="n">
        <v>1772828</v>
      </c>
      <c r="R57" s="70"/>
      <c r="S57" s="79" t="n">
        <v>445884.888908621</v>
      </c>
      <c r="T57" s="70"/>
      <c r="U57" s="79" t="n">
        <v>43550.5272809256</v>
      </c>
    </row>
    <row r="58" customFormat="false" ht="8.25" hidden="false" customHeight="true" outlineLevel="0" collapsed="false">
      <c r="A58" s="65" t="n">
        <v>38</v>
      </c>
      <c r="B58" s="102"/>
      <c r="C58" s="66" t="s">
        <v>133</v>
      </c>
      <c r="D58" s="70"/>
      <c r="E58" s="84" t="n">
        <v>0</v>
      </c>
      <c r="F58" s="70"/>
      <c r="G58" s="84" t="n">
        <v>5969223</v>
      </c>
      <c r="H58" s="70"/>
      <c r="I58" s="84" t="n">
        <v>1692860</v>
      </c>
      <c r="J58" s="70"/>
      <c r="K58" s="84" t="n">
        <v>34897287</v>
      </c>
      <c r="L58" s="70"/>
      <c r="M58" s="84" t="n">
        <v>0</v>
      </c>
      <c r="N58" s="70"/>
      <c r="O58" s="84" t="n">
        <v>0</v>
      </c>
      <c r="P58" s="70"/>
      <c r="Q58" s="84" t="n">
        <v>9038031</v>
      </c>
      <c r="R58" s="70"/>
      <c r="S58" s="84" t="n">
        <v>451893.894008918</v>
      </c>
      <c r="T58" s="70"/>
      <c r="U58" s="84" t="n">
        <v>280567.451885131</v>
      </c>
    </row>
    <row r="59" customFormat="false" ht="9.75" hidden="false" customHeight="true" outlineLevel="0" collapsed="false">
      <c r="A59" s="70"/>
      <c r="D59" s="70"/>
      <c r="E59" s="70"/>
      <c r="F59" s="70"/>
      <c r="G59" s="70"/>
      <c r="H59" s="70"/>
      <c r="I59" s="70"/>
      <c r="J59" s="70"/>
      <c r="K59" s="70"/>
      <c r="L59" s="70"/>
      <c r="M59" s="70"/>
      <c r="N59" s="70"/>
      <c r="O59" s="70"/>
      <c r="P59" s="70"/>
      <c r="Q59" s="70"/>
      <c r="R59" s="70"/>
      <c r="S59" s="70"/>
      <c r="T59" s="70"/>
      <c r="U59" s="70"/>
    </row>
    <row r="60" customFormat="false" ht="9.75" hidden="false" customHeight="true" outlineLevel="0" collapsed="false">
      <c r="A60" s="65" t="n">
        <f aca="false">A58</f>
        <v>38</v>
      </c>
      <c r="B60" s="70"/>
      <c r="C60" s="63" t="s">
        <v>75</v>
      </c>
      <c r="D60" s="70"/>
      <c r="E60" s="87" t="n">
        <f aca="false">SUM(E14:E59)</f>
        <v>5352393</v>
      </c>
      <c r="F60" s="70"/>
      <c r="G60" s="87" t="n">
        <f aca="false">SUM(G14:G59)</f>
        <v>484891398</v>
      </c>
      <c r="H60" s="70"/>
      <c r="I60" s="87" t="n">
        <f aca="false">SUM(I14:I59)</f>
        <v>147877734</v>
      </c>
      <c r="J60" s="70"/>
      <c r="K60" s="87" t="n">
        <f aca="false">SUM(K14:K59)</f>
        <v>2869444062</v>
      </c>
      <c r="L60" s="70"/>
      <c r="M60" s="87" t="n">
        <f aca="false">SUM(M14:M59)</f>
        <v>134797</v>
      </c>
      <c r="N60" s="70"/>
      <c r="O60" s="87" t="n">
        <f aca="false">SUM(O14:O59)</f>
        <v>15489115</v>
      </c>
      <c r="P60" s="70"/>
      <c r="Q60" s="87" t="n">
        <f aca="false">SUM(Q14:Q59)</f>
        <v>854607806</v>
      </c>
      <c r="R60" s="70"/>
      <c r="S60" s="87" t="n">
        <f aca="false">SUM(S14:S59)</f>
        <v>108036366.043142</v>
      </c>
      <c r="T60" s="70"/>
      <c r="U60" s="87" t="n">
        <f aca="false">SUM(U14:U59)</f>
        <v>36207994.7252088</v>
      </c>
    </row>
    <row r="61" customFormat="false" ht="8.25" hidden="false" customHeight="true" outlineLevel="0" collapsed="false">
      <c r="A61" s="70"/>
      <c r="B61" s="70"/>
      <c r="C61" s="55"/>
      <c r="D61" s="70"/>
      <c r="E61" s="70"/>
      <c r="F61" s="70"/>
      <c r="G61" s="70"/>
      <c r="H61" s="70"/>
      <c r="I61" s="70"/>
      <c r="J61" s="70"/>
      <c r="K61" s="70"/>
      <c r="L61" s="70"/>
      <c r="M61" s="70"/>
      <c r="N61" s="70"/>
      <c r="O61" s="70"/>
      <c r="P61" s="70"/>
      <c r="Q61" s="70"/>
      <c r="R61" s="70"/>
      <c r="S61" s="70"/>
      <c r="T61" s="70"/>
      <c r="U61" s="70"/>
    </row>
    <row r="62" customFormat="false" ht="8.25" hidden="false" customHeight="true" outlineLevel="0" collapsed="false">
      <c r="A62" s="70"/>
      <c r="B62" s="70"/>
      <c r="C62" s="55"/>
      <c r="D62" s="70"/>
      <c r="E62" s="70"/>
      <c r="F62" s="70"/>
      <c r="G62" s="70"/>
      <c r="H62" s="70"/>
      <c r="I62" s="70"/>
      <c r="J62" s="70"/>
      <c r="K62" s="70"/>
      <c r="L62" s="70"/>
      <c r="M62" s="70"/>
      <c r="N62" s="70"/>
      <c r="O62" s="70"/>
      <c r="P62" s="70"/>
      <c r="Q62" s="70"/>
      <c r="R62" s="70"/>
      <c r="S62" s="70"/>
      <c r="T62" s="70"/>
      <c r="U62" s="70"/>
    </row>
    <row r="63" customFormat="false" ht="8.25" hidden="false" customHeight="true" outlineLevel="0" collapsed="false">
      <c r="A63" s="70"/>
      <c r="B63" s="70"/>
      <c r="C63" s="55"/>
      <c r="D63" s="70"/>
      <c r="E63" s="70"/>
      <c r="F63" s="70"/>
      <c r="G63" s="70"/>
      <c r="H63" s="70"/>
      <c r="I63" s="70"/>
      <c r="J63" s="70"/>
      <c r="K63" s="70"/>
      <c r="L63" s="70"/>
      <c r="M63" s="70"/>
      <c r="N63" s="70"/>
      <c r="O63" s="70"/>
      <c r="P63" s="70"/>
      <c r="Q63" s="70"/>
      <c r="R63" s="70"/>
      <c r="S63" s="70"/>
      <c r="T63" s="70"/>
      <c r="U63" s="70"/>
    </row>
    <row r="64" customFormat="false" ht="8.25" hidden="false" customHeight="true" outlineLevel="0" collapsed="false">
      <c r="A64" s="70"/>
      <c r="B64" s="70"/>
      <c r="C64" s="55"/>
      <c r="D64" s="70"/>
      <c r="E64" s="70"/>
      <c r="F64" s="70"/>
      <c r="G64" s="70"/>
      <c r="H64" s="70"/>
      <c r="I64" s="70"/>
      <c r="J64" s="70"/>
      <c r="K64" s="70"/>
      <c r="L64" s="70"/>
      <c r="M64" s="70"/>
      <c r="N64" s="70"/>
      <c r="O64" s="70"/>
      <c r="P64" s="70"/>
      <c r="Q64" s="70"/>
      <c r="R64" s="70"/>
      <c r="S64" s="70"/>
      <c r="T64" s="70"/>
      <c r="U64" s="70"/>
    </row>
    <row r="65" customFormat="false" ht="8.25" hidden="false" customHeight="true" outlineLevel="0" collapsed="false">
      <c r="A65" s="70"/>
      <c r="B65" s="70"/>
      <c r="C65" s="55"/>
      <c r="D65" s="70"/>
      <c r="E65" s="70"/>
      <c r="F65" s="70"/>
      <c r="G65" s="70"/>
      <c r="H65" s="70"/>
      <c r="I65" s="70"/>
      <c r="J65" s="70"/>
      <c r="K65" s="70"/>
      <c r="L65" s="70"/>
      <c r="M65" s="70"/>
      <c r="N65" s="70"/>
      <c r="O65" s="70"/>
      <c r="P65" s="70"/>
      <c r="Q65" s="70"/>
      <c r="R65" s="70"/>
      <c r="S65" s="70"/>
      <c r="T65" s="70"/>
      <c r="U65" s="70"/>
    </row>
    <row r="66" customFormat="false" ht="8.25" hidden="false" customHeight="true" outlineLevel="0" collapsed="false">
      <c r="A66" s="70"/>
      <c r="B66" s="70"/>
      <c r="C66" s="55"/>
      <c r="D66" s="70"/>
      <c r="E66" s="70"/>
      <c r="F66" s="70"/>
      <c r="G66" s="70"/>
      <c r="H66" s="70"/>
      <c r="I66" s="70"/>
      <c r="J66" s="70"/>
      <c r="K66" s="70"/>
      <c r="L66" s="70"/>
      <c r="M66" s="70"/>
      <c r="N66" s="70"/>
      <c r="O66" s="70"/>
      <c r="P66" s="70"/>
      <c r="Q66" s="70"/>
      <c r="R66" s="70"/>
      <c r="S66" s="70"/>
      <c r="T66" s="70"/>
      <c r="U66" s="70"/>
    </row>
    <row r="67" customFormat="false" ht="8.25" hidden="false" customHeight="true" outlineLevel="0" collapsed="false">
      <c r="A67" s="70"/>
      <c r="B67" s="70"/>
      <c r="C67" s="55"/>
      <c r="D67" s="70"/>
      <c r="E67" s="70"/>
      <c r="F67" s="70"/>
      <c r="G67" s="70"/>
      <c r="H67" s="70"/>
      <c r="I67" s="70"/>
      <c r="J67" s="70"/>
      <c r="K67" s="70"/>
      <c r="L67" s="70"/>
      <c r="M67" s="70"/>
      <c r="N67" s="70"/>
      <c r="O67" s="70"/>
      <c r="P67" s="70"/>
      <c r="Q67" s="70"/>
      <c r="R67" s="70"/>
      <c r="S67" s="70"/>
      <c r="T67" s="70"/>
      <c r="U67" s="70"/>
    </row>
    <row r="68" customFormat="false" ht="8.25" hidden="false" customHeight="true" outlineLevel="0" collapsed="false">
      <c r="A68" s="70"/>
      <c r="B68" s="70"/>
      <c r="C68" s="55"/>
      <c r="D68" s="70"/>
      <c r="E68" s="70"/>
      <c r="F68" s="70"/>
      <c r="G68" s="70"/>
      <c r="H68" s="70"/>
      <c r="I68" s="70"/>
      <c r="J68" s="70"/>
      <c r="K68" s="70"/>
      <c r="L68" s="70"/>
      <c r="M68" s="70"/>
      <c r="N68" s="70"/>
      <c r="O68" s="70"/>
      <c r="P68" s="70"/>
      <c r="Q68" s="70"/>
      <c r="R68" s="70"/>
      <c r="S68" s="70"/>
      <c r="T68" s="70"/>
      <c r="U68" s="70"/>
    </row>
    <row r="69" customFormat="false" ht="8.25" hidden="false" customHeight="true" outlineLevel="0" collapsed="false">
      <c r="A69" s="70"/>
      <c r="B69" s="70"/>
      <c r="C69" s="55"/>
      <c r="D69" s="70"/>
      <c r="E69" s="70"/>
      <c r="F69" s="70"/>
      <c r="G69" s="70"/>
      <c r="H69" s="70"/>
      <c r="I69" s="70"/>
      <c r="J69" s="70"/>
      <c r="K69" s="70"/>
      <c r="L69" s="70"/>
      <c r="M69" s="70"/>
      <c r="N69" s="70"/>
      <c r="O69" s="70"/>
      <c r="P69" s="70"/>
      <c r="Q69" s="70"/>
      <c r="R69" s="70"/>
      <c r="S69" s="70"/>
      <c r="T69" s="70"/>
      <c r="U69" s="70"/>
    </row>
    <row r="70" customFormat="false" ht="8.25" hidden="false" customHeight="true" outlineLevel="0" collapsed="false">
      <c r="A70" s="70"/>
      <c r="B70" s="70"/>
      <c r="C70" s="55"/>
      <c r="D70" s="70"/>
      <c r="E70" s="70"/>
      <c r="F70" s="70"/>
      <c r="G70" s="70"/>
      <c r="H70" s="70"/>
      <c r="I70" s="70"/>
      <c r="J70" s="70"/>
      <c r="K70" s="70"/>
      <c r="L70" s="70"/>
      <c r="M70" s="70"/>
      <c r="N70" s="70"/>
      <c r="O70" s="70"/>
      <c r="P70" s="70"/>
      <c r="Q70" s="70"/>
      <c r="R70" s="70"/>
      <c r="S70" s="70"/>
      <c r="T70" s="70"/>
      <c r="U70" s="70"/>
    </row>
    <row r="71" customFormat="false" ht="8.25" hidden="false" customHeight="true" outlineLevel="0" collapsed="false">
      <c r="A71" s="70"/>
      <c r="B71" s="70"/>
      <c r="C71" s="55"/>
      <c r="D71" s="70"/>
      <c r="E71" s="70"/>
      <c r="F71" s="70"/>
      <c r="G71" s="70"/>
      <c r="H71" s="70"/>
      <c r="I71" s="70"/>
      <c r="J71" s="70"/>
      <c r="K71" s="70"/>
      <c r="L71" s="70"/>
      <c r="M71" s="70"/>
      <c r="N71" s="70"/>
      <c r="O71" s="70"/>
      <c r="P71" s="70"/>
      <c r="Q71" s="70"/>
      <c r="R71" s="70"/>
      <c r="S71" s="70"/>
      <c r="T71" s="70"/>
      <c r="U71" s="70"/>
    </row>
    <row r="72" customFormat="false" ht="8.25" hidden="false" customHeight="true" outlineLevel="0" collapsed="false">
      <c r="A72" s="70"/>
      <c r="B72" s="70"/>
      <c r="C72" s="55"/>
      <c r="D72" s="70"/>
      <c r="E72" s="70"/>
      <c r="F72" s="70"/>
      <c r="G72" s="70"/>
      <c r="H72" s="70"/>
      <c r="I72" s="70"/>
      <c r="J72" s="70"/>
      <c r="K72" s="70"/>
      <c r="L72" s="70"/>
      <c r="M72" s="70"/>
      <c r="N72" s="70"/>
      <c r="O72" s="70"/>
      <c r="P72" s="70"/>
      <c r="Q72" s="70"/>
      <c r="R72" s="70"/>
      <c r="S72" s="70"/>
      <c r="T72" s="70"/>
      <c r="U72" s="70"/>
    </row>
    <row r="73" customFormat="false" ht="2.25" hidden="false" customHeight="true" outlineLevel="0" collapsed="false">
      <c r="A73" s="70"/>
      <c r="B73" s="70"/>
      <c r="C73" s="55"/>
      <c r="D73" s="70"/>
      <c r="E73" s="70"/>
      <c r="F73" s="70"/>
      <c r="G73" s="70"/>
      <c r="H73" s="70"/>
      <c r="I73" s="70"/>
      <c r="J73" s="70"/>
      <c r="K73" s="70"/>
      <c r="L73" s="70"/>
      <c r="M73" s="70"/>
      <c r="N73" s="70"/>
      <c r="O73" s="70"/>
      <c r="P73" s="70"/>
      <c r="Q73" s="70"/>
      <c r="R73" s="70"/>
      <c r="S73" s="70"/>
      <c r="T73" s="70"/>
      <c r="U73" s="70"/>
    </row>
    <row r="74" customFormat="false" ht="2.25" hidden="false" customHeight="true" outlineLevel="0" collapsed="false">
      <c r="A74" s="70"/>
      <c r="B74" s="70"/>
      <c r="C74" s="55"/>
      <c r="D74" s="70"/>
      <c r="E74" s="70"/>
      <c r="F74" s="70"/>
      <c r="G74" s="70"/>
      <c r="H74" s="70"/>
      <c r="I74" s="70"/>
      <c r="J74" s="70"/>
      <c r="K74" s="70"/>
      <c r="L74" s="70"/>
      <c r="M74" s="70"/>
      <c r="N74" s="70"/>
      <c r="O74" s="70"/>
      <c r="P74" s="70"/>
      <c r="Q74" s="70"/>
      <c r="R74" s="70"/>
      <c r="S74" s="70"/>
      <c r="T74" s="70"/>
      <c r="U74" s="70"/>
    </row>
    <row r="75" s="53" customFormat="true" ht="10.5" hidden="false" customHeight="true" outlineLevel="0" collapsed="false">
      <c r="A75" s="54" t="s">
        <v>322</v>
      </c>
      <c r="B75" s="54"/>
      <c r="C75" s="54"/>
      <c r="D75" s="54"/>
      <c r="E75" s="54"/>
      <c r="F75" s="54"/>
      <c r="G75" s="54"/>
      <c r="H75" s="54"/>
      <c r="I75" s="54"/>
      <c r="J75" s="54"/>
      <c r="K75" s="54"/>
      <c r="L75" s="54"/>
      <c r="M75" s="54"/>
      <c r="N75" s="54"/>
      <c r="O75" s="54"/>
      <c r="P75" s="54"/>
      <c r="Q75" s="54"/>
      <c r="R75" s="54"/>
      <c r="S75" s="54"/>
      <c r="T75" s="54"/>
      <c r="U75" s="54"/>
    </row>
    <row r="76" s="53" customFormat="true" ht="10.5" hidden="false" customHeight="true" outlineLevel="0" collapsed="false">
      <c r="A76" s="58"/>
      <c r="B76" s="54"/>
      <c r="D76" s="100" t="s">
        <v>303</v>
      </c>
      <c r="E76" s="100"/>
      <c r="F76" s="100"/>
      <c r="G76" s="100"/>
      <c r="H76" s="100"/>
      <c r="I76" s="100"/>
      <c r="J76" s="100"/>
      <c r="K76" s="100"/>
      <c r="L76" s="100"/>
      <c r="M76" s="100"/>
      <c r="N76" s="100"/>
      <c r="O76" s="100"/>
      <c r="P76" s="100"/>
      <c r="Q76" s="100"/>
      <c r="R76" s="100"/>
      <c r="S76" s="54"/>
      <c r="T76" s="54"/>
      <c r="U76" s="57" t="s">
        <v>304</v>
      </c>
    </row>
    <row r="77" s="53" customFormat="true" ht="10.5" hidden="false" customHeight="true" outlineLevel="0" collapsed="false">
      <c r="A77" s="59"/>
      <c r="B77" s="54"/>
      <c r="D77" s="100" t="s">
        <v>305</v>
      </c>
      <c r="E77" s="100"/>
      <c r="F77" s="100"/>
      <c r="G77" s="100"/>
      <c r="H77" s="100"/>
      <c r="I77" s="100"/>
      <c r="J77" s="100"/>
      <c r="K77" s="100"/>
      <c r="L77" s="100"/>
      <c r="M77" s="100"/>
      <c r="N77" s="100"/>
      <c r="O77" s="100"/>
      <c r="P77" s="100"/>
      <c r="Q77" s="100"/>
      <c r="R77" s="100"/>
      <c r="S77" s="54"/>
      <c r="T77" s="54"/>
      <c r="U77" s="57" t="s">
        <v>136</v>
      </c>
    </row>
    <row r="78" s="53" customFormat="true" ht="10.5" hidden="false" customHeight="true" outlineLevel="0" collapsed="false">
      <c r="A78" s="60"/>
      <c r="B78" s="54"/>
      <c r="D78" s="100" t="s">
        <v>306</v>
      </c>
      <c r="E78" s="100"/>
      <c r="F78" s="100"/>
      <c r="G78" s="100"/>
      <c r="H78" s="100"/>
      <c r="I78" s="100"/>
      <c r="J78" s="100"/>
      <c r="K78" s="100"/>
      <c r="L78" s="100"/>
      <c r="M78" s="100"/>
      <c r="N78" s="100"/>
      <c r="O78" s="100"/>
      <c r="P78" s="100"/>
      <c r="Q78" s="100"/>
      <c r="R78" s="100"/>
      <c r="S78" s="54"/>
      <c r="T78" s="54"/>
      <c r="U78" s="54"/>
    </row>
    <row r="79" customFormat="false" ht="9" hidden="false" customHeight="true" outlineLevel="0" collapsed="false">
      <c r="A79" s="55"/>
      <c r="B79" s="55"/>
      <c r="C79" s="55"/>
      <c r="D79" s="55"/>
      <c r="E79" s="55"/>
      <c r="F79" s="55"/>
      <c r="G79" s="55"/>
      <c r="H79" s="55"/>
      <c r="I79" s="55"/>
      <c r="J79" s="55"/>
      <c r="K79" s="55"/>
      <c r="L79" s="55"/>
      <c r="M79" s="55"/>
      <c r="N79" s="55"/>
      <c r="O79" s="55"/>
      <c r="P79" s="55"/>
      <c r="Q79" s="55"/>
      <c r="R79" s="55"/>
      <c r="S79" s="55"/>
      <c r="T79" s="55"/>
      <c r="U79" s="55"/>
    </row>
    <row r="80" customFormat="false" ht="9" hidden="false" customHeight="true" outlineLevel="0" collapsed="false">
      <c r="A80" s="55"/>
      <c r="B80" s="55"/>
      <c r="C80" s="55"/>
      <c r="D80" s="55"/>
      <c r="E80" s="55"/>
      <c r="F80" s="55"/>
      <c r="G80" s="55"/>
      <c r="H80" s="55"/>
      <c r="I80" s="55"/>
      <c r="J80" s="55"/>
      <c r="K80" s="55"/>
      <c r="L80" s="55"/>
      <c r="M80" s="55"/>
      <c r="N80" s="55"/>
      <c r="O80" s="55"/>
      <c r="P80" s="55"/>
      <c r="Q80" s="55"/>
      <c r="R80" s="55"/>
      <c r="S80" s="55"/>
      <c r="T80" s="55"/>
      <c r="U80" s="55"/>
    </row>
    <row r="81" customFormat="false" ht="9" hidden="false" customHeight="true" outlineLevel="0" collapsed="false">
      <c r="A81" s="55"/>
      <c r="B81" s="55"/>
      <c r="C81" s="55"/>
      <c r="D81" s="55"/>
      <c r="E81" s="55"/>
      <c r="F81" s="55"/>
      <c r="G81" s="55"/>
      <c r="H81" s="55"/>
      <c r="I81" s="55"/>
      <c r="J81" s="55"/>
      <c r="K81" s="55"/>
      <c r="L81" s="55"/>
      <c r="M81" s="55"/>
      <c r="N81" s="55"/>
      <c r="O81" s="55"/>
      <c r="P81" s="55"/>
      <c r="Q81" s="55"/>
      <c r="R81" s="55"/>
      <c r="S81" s="62" t="s">
        <v>307</v>
      </c>
      <c r="T81" s="62"/>
      <c r="U81" s="62"/>
    </row>
    <row r="82" customFormat="false" ht="9" hidden="false" customHeight="true" outlineLevel="0" collapsed="false">
      <c r="A82" s="55"/>
      <c r="B82" s="55"/>
      <c r="C82" s="55"/>
      <c r="D82" s="55"/>
      <c r="E82" s="55"/>
      <c r="F82" s="55"/>
      <c r="G82" s="55"/>
      <c r="H82" s="55"/>
      <c r="I82" s="55"/>
      <c r="J82" s="55"/>
      <c r="K82" s="55"/>
      <c r="L82" s="55"/>
      <c r="M82" s="55"/>
      <c r="N82" s="55"/>
      <c r="O82" s="55"/>
      <c r="P82" s="55"/>
      <c r="Q82" s="55"/>
      <c r="R82" s="55"/>
      <c r="S82" s="101" t="s">
        <v>308</v>
      </c>
      <c r="T82" s="101"/>
      <c r="U82" s="101"/>
    </row>
    <row r="83" customFormat="false" ht="9" hidden="false" customHeight="true" outlineLevel="0" collapsed="false">
      <c r="A83" s="55"/>
      <c r="B83" s="55"/>
      <c r="C83" s="55"/>
      <c r="D83" s="55"/>
      <c r="E83" s="62" t="s">
        <v>61</v>
      </c>
      <c r="F83" s="62"/>
      <c r="G83" s="62"/>
      <c r="H83" s="62"/>
      <c r="I83" s="62"/>
      <c r="J83" s="62"/>
      <c r="K83" s="62"/>
      <c r="L83" s="55"/>
      <c r="M83" s="62" t="s">
        <v>62</v>
      </c>
      <c r="N83" s="62"/>
      <c r="O83" s="62"/>
      <c r="P83" s="62"/>
      <c r="Q83" s="62"/>
      <c r="R83" s="55"/>
      <c r="S83" s="62" t="s">
        <v>309</v>
      </c>
      <c r="T83" s="62"/>
      <c r="U83" s="62"/>
    </row>
    <row r="84" customFormat="false" ht="9" hidden="false" customHeight="true" outlineLevel="0" collapsed="false">
      <c r="A84" s="55"/>
      <c r="B84" s="55"/>
      <c r="C84" s="55"/>
      <c r="D84" s="55"/>
      <c r="E84" s="63" t="s">
        <v>310</v>
      </c>
      <c r="F84" s="55"/>
      <c r="G84" s="63" t="s">
        <v>311</v>
      </c>
      <c r="H84" s="55"/>
      <c r="I84" s="63" t="s">
        <v>312</v>
      </c>
      <c r="J84" s="55"/>
      <c r="K84" s="55"/>
      <c r="L84" s="55"/>
      <c r="M84" s="63" t="s">
        <v>310</v>
      </c>
      <c r="N84" s="55"/>
      <c r="O84" s="63" t="s">
        <v>311</v>
      </c>
      <c r="P84" s="55"/>
      <c r="Q84" s="55"/>
      <c r="R84" s="55"/>
      <c r="S84" s="55"/>
      <c r="T84" s="55"/>
      <c r="U84" s="55"/>
    </row>
    <row r="85" customFormat="false" ht="9" hidden="false" customHeight="true" outlineLevel="0" collapsed="false">
      <c r="A85" s="55"/>
      <c r="B85" s="55"/>
      <c r="C85" s="55"/>
      <c r="D85" s="55"/>
      <c r="E85" s="63" t="s">
        <v>313</v>
      </c>
      <c r="F85" s="55"/>
      <c r="G85" s="63" t="s">
        <v>314</v>
      </c>
      <c r="H85" s="55"/>
      <c r="I85" s="63" t="s">
        <v>315</v>
      </c>
      <c r="J85" s="55"/>
      <c r="K85" s="63" t="s">
        <v>314</v>
      </c>
      <c r="L85" s="55"/>
      <c r="M85" s="63" t="s">
        <v>313</v>
      </c>
      <c r="N85" s="55"/>
      <c r="O85" s="63" t="s">
        <v>314</v>
      </c>
      <c r="P85" s="55"/>
      <c r="Q85" s="63" t="s">
        <v>314</v>
      </c>
      <c r="R85" s="55"/>
      <c r="S85" s="55"/>
      <c r="T85" s="55"/>
      <c r="U85" s="55"/>
    </row>
    <row r="86" customFormat="false" ht="9" hidden="false" customHeight="true" outlineLevel="0" collapsed="false">
      <c r="A86" s="62" t="s">
        <v>81</v>
      </c>
      <c r="B86" s="55"/>
      <c r="C86" s="62" t="s">
        <v>83</v>
      </c>
      <c r="D86" s="55"/>
      <c r="E86" s="62" t="s">
        <v>316</v>
      </c>
      <c r="F86" s="55"/>
      <c r="G86" s="62" t="s">
        <v>317</v>
      </c>
      <c r="H86" s="55"/>
      <c r="I86" s="62" t="s">
        <v>318</v>
      </c>
      <c r="J86" s="55"/>
      <c r="K86" s="62" t="s">
        <v>317</v>
      </c>
      <c r="L86" s="55"/>
      <c r="M86" s="62" t="s">
        <v>316</v>
      </c>
      <c r="N86" s="55"/>
      <c r="O86" s="62" t="s">
        <v>319</v>
      </c>
      <c r="P86" s="55"/>
      <c r="Q86" s="62" t="s">
        <v>319</v>
      </c>
      <c r="R86" s="55"/>
      <c r="S86" s="62" t="s">
        <v>320</v>
      </c>
      <c r="T86" s="55"/>
      <c r="U86" s="62" t="s">
        <v>321</v>
      </c>
    </row>
    <row r="87" customFormat="false" ht="8.25" hidden="false" customHeight="true" outlineLevel="0" collapsed="false">
      <c r="A87" s="55"/>
      <c r="B87" s="55"/>
      <c r="C87" s="55"/>
      <c r="D87" s="55"/>
      <c r="E87" s="55"/>
      <c r="F87" s="55"/>
      <c r="G87" s="55"/>
      <c r="H87" s="55"/>
      <c r="I87" s="55"/>
      <c r="J87" s="55"/>
      <c r="K87" s="55"/>
      <c r="L87" s="55"/>
      <c r="M87" s="55"/>
      <c r="N87" s="55"/>
      <c r="O87" s="55"/>
      <c r="P87" s="55"/>
      <c r="Q87" s="55"/>
      <c r="R87" s="55"/>
      <c r="S87" s="55"/>
      <c r="T87" s="55"/>
      <c r="U87" s="55"/>
    </row>
    <row r="88" customFormat="false" ht="8.25" hidden="false" customHeight="true" outlineLevel="0" collapsed="false">
      <c r="A88" s="55"/>
      <c r="B88" s="55" t="s">
        <v>137</v>
      </c>
      <c r="C88" s="55"/>
      <c r="D88" s="55"/>
      <c r="E88" s="55"/>
      <c r="F88" s="55"/>
      <c r="G88" s="55"/>
      <c r="H88" s="55"/>
      <c r="I88" s="55"/>
      <c r="J88" s="55"/>
      <c r="K88" s="55"/>
      <c r="L88" s="55"/>
      <c r="M88" s="55"/>
      <c r="N88" s="55"/>
      <c r="O88" s="55"/>
      <c r="P88" s="55"/>
      <c r="Q88" s="55"/>
      <c r="R88" s="55"/>
      <c r="S88" s="55"/>
      <c r="T88" s="55"/>
      <c r="U88" s="55"/>
    </row>
    <row r="89" customFormat="false" ht="8.25" hidden="false" customHeight="true" outlineLevel="0" collapsed="false">
      <c r="A89" s="55" t="n">
        <v>1</v>
      </c>
      <c r="B89" s="102"/>
      <c r="C89" s="55" t="s">
        <v>138</v>
      </c>
      <c r="D89" s="70"/>
      <c r="E89" s="72" t="n">
        <v>0</v>
      </c>
      <c r="F89" s="70"/>
      <c r="G89" s="72" t="n">
        <v>4213462</v>
      </c>
      <c r="H89" s="70"/>
      <c r="I89" s="72" t="n">
        <v>3582747</v>
      </c>
      <c r="J89" s="70"/>
      <c r="K89" s="72" t="n">
        <v>37232048</v>
      </c>
      <c r="L89" s="70"/>
      <c r="M89" s="72" t="n">
        <v>27749</v>
      </c>
      <c r="N89" s="70"/>
      <c r="O89" s="72" t="n">
        <v>152739</v>
      </c>
      <c r="P89" s="70"/>
      <c r="Q89" s="72" t="n">
        <v>9609099</v>
      </c>
      <c r="R89" s="70"/>
      <c r="S89" s="72" t="n">
        <v>8707017.32770542</v>
      </c>
      <c r="T89" s="70"/>
      <c r="U89" s="72" t="n">
        <v>1001864.52696249</v>
      </c>
    </row>
    <row r="90" customFormat="false" ht="8.25" hidden="false" customHeight="true" outlineLevel="0" collapsed="false">
      <c r="A90" s="55" t="n">
        <v>2</v>
      </c>
      <c r="B90" s="102"/>
      <c r="C90" s="55" t="s">
        <v>139</v>
      </c>
      <c r="D90" s="70"/>
      <c r="E90" s="79" t="n">
        <v>146245</v>
      </c>
      <c r="F90" s="70"/>
      <c r="G90" s="79" t="n">
        <v>20928741</v>
      </c>
      <c r="H90" s="70"/>
      <c r="I90" s="79" t="n">
        <v>1726399</v>
      </c>
      <c r="J90" s="70"/>
      <c r="K90" s="79" t="n">
        <v>67966871</v>
      </c>
      <c r="L90" s="70"/>
      <c r="M90" s="79" t="n">
        <v>38237</v>
      </c>
      <c r="N90" s="70"/>
      <c r="O90" s="79" t="n">
        <v>0</v>
      </c>
      <c r="P90" s="70"/>
      <c r="Q90" s="79" t="n">
        <v>21082903</v>
      </c>
      <c r="R90" s="70"/>
      <c r="S90" s="79" t="n">
        <v>13518819.6290519</v>
      </c>
      <c r="T90" s="70"/>
      <c r="U90" s="79" t="n">
        <v>557159.63318014</v>
      </c>
    </row>
    <row r="91" customFormat="false" ht="8.25" hidden="false" customHeight="true" outlineLevel="0" collapsed="false">
      <c r="A91" s="55" t="n">
        <v>3</v>
      </c>
      <c r="B91" s="102"/>
      <c r="C91" s="55" t="s">
        <v>140</v>
      </c>
      <c r="D91" s="70"/>
      <c r="E91" s="79" t="n">
        <v>0</v>
      </c>
      <c r="F91" s="70"/>
      <c r="G91" s="79" t="n">
        <v>2242559</v>
      </c>
      <c r="H91" s="70"/>
      <c r="I91" s="79" t="n">
        <v>3181835</v>
      </c>
      <c r="J91" s="70"/>
      <c r="K91" s="79" t="n">
        <v>18458446</v>
      </c>
      <c r="L91" s="70"/>
      <c r="M91" s="79" t="n">
        <v>243126</v>
      </c>
      <c r="N91" s="70"/>
      <c r="O91" s="79" t="n">
        <v>0</v>
      </c>
      <c r="P91" s="70"/>
      <c r="Q91" s="79" t="n">
        <v>5783796</v>
      </c>
      <c r="R91" s="70"/>
      <c r="S91" s="79" t="n">
        <v>6879847.04885525</v>
      </c>
      <c r="T91" s="70"/>
      <c r="U91" s="79" t="n">
        <v>433326.636769977</v>
      </c>
    </row>
    <row r="92" customFormat="false" ht="8.25" hidden="false" customHeight="true" outlineLevel="0" collapsed="false">
      <c r="A92" s="55" t="n">
        <v>4</v>
      </c>
      <c r="B92" s="102"/>
      <c r="C92" s="55" t="s">
        <v>141</v>
      </c>
      <c r="D92" s="70"/>
      <c r="E92" s="79" t="n">
        <v>0</v>
      </c>
      <c r="F92" s="70"/>
      <c r="G92" s="79" t="n">
        <v>1352298</v>
      </c>
      <c r="H92" s="70"/>
      <c r="I92" s="79" t="n">
        <v>1351978</v>
      </c>
      <c r="J92" s="70"/>
      <c r="K92" s="79" t="n">
        <v>12768451</v>
      </c>
      <c r="L92" s="70"/>
      <c r="M92" s="79" t="n">
        <v>0</v>
      </c>
      <c r="N92" s="70"/>
      <c r="O92" s="79" t="n">
        <v>0</v>
      </c>
      <c r="P92" s="70"/>
      <c r="Q92" s="79" t="n">
        <v>2253457</v>
      </c>
      <c r="R92" s="70"/>
      <c r="S92" s="79" t="n">
        <v>3032654.08863567</v>
      </c>
      <c r="T92" s="70"/>
      <c r="U92" s="79" t="n">
        <v>179335.177783953</v>
      </c>
    </row>
    <row r="93" customFormat="false" ht="8.25" hidden="false" customHeight="true" outlineLevel="0" collapsed="false">
      <c r="A93" s="55" t="n">
        <v>5</v>
      </c>
      <c r="B93" s="102"/>
      <c r="C93" s="55" t="s">
        <v>142</v>
      </c>
      <c r="D93" s="70"/>
      <c r="E93" s="79" t="n">
        <v>0</v>
      </c>
      <c r="F93" s="70"/>
      <c r="G93" s="79" t="n">
        <v>3551722</v>
      </c>
      <c r="H93" s="70"/>
      <c r="I93" s="79" t="n">
        <v>2500342</v>
      </c>
      <c r="J93" s="70"/>
      <c r="K93" s="79" t="n">
        <v>31167041</v>
      </c>
      <c r="L93" s="70"/>
      <c r="M93" s="79" t="n">
        <v>56823</v>
      </c>
      <c r="N93" s="70"/>
      <c r="O93" s="79" t="n">
        <v>0</v>
      </c>
      <c r="P93" s="70"/>
      <c r="Q93" s="79" t="n">
        <v>5653394</v>
      </c>
      <c r="R93" s="70"/>
      <c r="S93" s="79" t="n">
        <v>6530343.25497691</v>
      </c>
      <c r="T93" s="70"/>
      <c r="U93" s="79" t="n">
        <v>559992.523390024</v>
      </c>
    </row>
    <row r="94" customFormat="false" ht="8.25" hidden="false" customHeight="true" outlineLevel="0" collapsed="false">
      <c r="A94" s="81"/>
      <c r="B94" s="70"/>
      <c r="C94" s="55"/>
      <c r="D94" s="70"/>
      <c r="E94" s="70"/>
      <c r="F94" s="70"/>
      <c r="G94" s="70"/>
      <c r="H94" s="70"/>
      <c r="I94" s="70"/>
      <c r="J94" s="70"/>
      <c r="K94" s="70"/>
      <c r="L94" s="70"/>
      <c r="M94" s="70"/>
      <c r="N94" s="70"/>
      <c r="O94" s="70"/>
      <c r="P94" s="70"/>
      <c r="Q94" s="70"/>
      <c r="R94" s="70"/>
      <c r="S94" s="70"/>
      <c r="T94" s="70"/>
      <c r="U94" s="70"/>
    </row>
    <row r="95" customFormat="false" ht="8.25" hidden="false" customHeight="true" outlineLevel="0" collapsed="false">
      <c r="A95" s="55" t="n">
        <v>6</v>
      </c>
      <c r="B95" s="102"/>
      <c r="C95" s="55" t="s">
        <v>143</v>
      </c>
      <c r="D95" s="70"/>
      <c r="E95" s="79" t="n">
        <v>0</v>
      </c>
      <c r="F95" s="70"/>
      <c r="G95" s="79" t="n">
        <v>1719194</v>
      </c>
      <c r="H95" s="70"/>
      <c r="I95" s="79" t="n">
        <v>1448687</v>
      </c>
      <c r="J95" s="70"/>
      <c r="K95" s="79" t="n">
        <v>17568140</v>
      </c>
      <c r="L95" s="70"/>
      <c r="M95" s="79" t="n">
        <v>4474</v>
      </c>
      <c r="N95" s="70"/>
      <c r="O95" s="79" t="n">
        <v>0</v>
      </c>
      <c r="P95" s="70"/>
      <c r="Q95" s="79" t="n">
        <v>3082696</v>
      </c>
      <c r="R95" s="70"/>
      <c r="S95" s="79" t="n">
        <v>3740766.20681347</v>
      </c>
      <c r="T95" s="70"/>
      <c r="U95" s="79" t="n">
        <v>371158.788457299</v>
      </c>
    </row>
    <row r="96" customFormat="false" ht="8.25" hidden="false" customHeight="true" outlineLevel="0" collapsed="false">
      <c r="A96" s="55" t="n">
        <v>7</v>
      </c>
      <c r="B96" s="102"/>
      <c r="C96" s="55" t="s">
        <v>144</v>
      </c>
      <c r="D96" s="70"/>
      <c r="E96" s="79" t="n">
        <v>0</v>
      </c>
      <c r="F96" s="70"/>
      <c r="G96" s="79" t="n">
        <v>47419561</v>
      </c>
      <c r="H96" s="70"/>
      <c r="I96" s="79" t="n">
        <v>9804115</v>
      </c>
      <c r="J96" s="70"/>
      <c r="K96" s="79" t="n">
        <v>112094374</v>
      </c>
      <c r="L96" s="70"/>
      <c r="M96" s="79" t="n">
        <v>0</v>
      </c>
      <c r="N96" s="70"/>
      <c r="O96" s="79" t="n">
        <v>724358</v>
      </c>
      <c r="P96" s="70"/>
      <c r="Q96" s="79" t="n">
        <v>55206930</v>
      </c>
      <c r="R96" s="70"/>
      <c r="S96" s="79" t="n">
        <v>9451360.97035279</v>
      </c>
      <c r="T96" s="70"/>
      <c r="U96" s="79" t="n">
        <v>599829.904956191</v>
      </c>
    </row>
    <row r="97" customFormat="false" ht="8.25" hidden="false" customHeight="true" outlineLevel="0" collapsed="false">
      <c r="A97" s="55" t="n">
        <v>8</v>
      </c>
      <c r="B97" s="102"/>
      <c r="C97" s="55" t="s">
        <v>145</v>
      </c>
      <c r="D97" s="70"/>
      <c r="E97" s="79" t="n">
        <v>0</v>
      </c>
      <c r="F97" s="70"/>
      <c r="G97" s="79" t="n">
        <v>7123784</v>
      </c>
      <c r="H97" s="70"/>
      <c r="I97" s="79" t="n">
        <v>4193448</v>
      </c>
      <c r="J97" s="70"/>
      <c r="K97" s="79" t="n">
        <v>67335242</v>
      </c>
      <c r="L97" s="70"/>
      <c r="M97" s="79" t="n">
        <v>373380</v>
      </c>
      <c r="N97" s="70"/>
      <c r="O97" s="79" t="n">
        <v>0</v>
      </c>
      <c r="P97" s="70"/>
      <c r="Q97" s="79" t="n">
        <v>19138275</v>
      </c>
      <c r="R97" s="70"/>
      <c r="S97" s="79" t="n">
        <v>16524549.9482583</v>
      </c>
      <c r="T97" s="70"/>
      <c r="U97" s="79" t="n">
        <v>856491.704966318</v>
      </c>
    </row>
    <row r="98" customFormat="false" ht="8.25" hidden="false" customHeight="true" outlineLevel="0" collapsed="false">
      <c r="A98" s="55" t="n">
        <v>9</v>
      </c>
      <c r="B98" s="102"/>
      <c r="C98" s="55" t="s">
        <v>146</v>
      </c>
      <c r="D98" s="70"/>
      <c r="E98" s="79" t="n">
        <v>0</v>
      </c>
      <c r="F98" s="70"/>
      <c r="G98" s="79" t="n">
        <v>178302</v>
      </c>
      <c r="H98" s="70"/>
      <c r="I98" s="79" t="n">
        <v>887927</v>
      </c>
      <c r="J98" s="70"/>
      <c r="K98" s="79" t="n">
        <v>2817197</v>
      </c>
      <c r="L98" s="70"/>
      <c r="M98" s="79" t="n">
        <v>359245</v>
      </c>
      <c r="N98" s="70"/>
      <c r="O98" s="79" t="n">
        <v>0</v>
      </c>
      <c r="P98" s="70"/>
      <c r="Q98" s="79" t="n">
        <v>1046851</v>
      </c>
      <c r="R98" s="70"/>
      <c r="S98" s="79" t="n">
        <v>3745724.22468166</v>
      </c>
      <c r="T98" s="70"/>
      <c r="U98" s="79" t="n">
        <v>56121.373549685</v>
      </c>
    </row>
    <row r="99" customFormat="false" ht="8.25" hidden="false" customHeight="true" outlineLevel="0" collapsed="false">
      <c r="A99" s="55" t="n">
        <v>10</v>
      </c>
      <c r="B99" s="102"/>
      <c r="C99" s="55" t="s">
        <v>147</v>
      </c>
      <c r="D99" s="70"/>
      <c r="E99" s="79" t="n">
        <v>0</v>
      </c>
      <c r="F99" s="70"/>
      <c r="G99" s="79" t="n">
        <v>8622509</v>
      </c>
      <c r="H99" s="70"/>
      <c r="I99" s="79" t="n">
        <v>3958727</v>
      </c>
      <c r="J99" s="70"/>
      <c r="K99" s="79" t="n">
        <v>65930874</v>
      </c>
      <c r="L99" s="70"/>
      <c r="M99" s="79" t="n">
        <v>56453</v>
      </c>
      <c r="N99" s="70"/>
      <c r="O99" s="79" t="n">
        <v>0</v>
      </c>
      <c r="P99" s="70"/>
      <c r="Q99" s="79" t="n">
        <v>12256645</v>
      </c>
      <c r="R99" s="70"/>
      <c r="S99" s="79" t="n">
        <v>10666286.2510438</v>
      </c>
      <c r="T99" s="70"/>
      <c r="U99" s="79" t="n">
        <v>755495.242588459</v>
      </c>
    </row>
    <row r="100" customFormat="false" ht="8.25" hidden="false" customHeight="true" outlineLevel="0" collapsed="false">
      <c r="A100" s="81"/>
      <c r="B100" s="70"/>
      <c r="C100" s="55"/>
      <c r="D100" s="70"/>
      <c r="E100" s="70"/>
      <c r="F100" s="70"/>
      <c r="G100" s="70"/>
      <c r="H100" s="70"/>
      <c r="I100" s="70"/>
      <c r="J100" s="70"/>
      <c r="K100" s="70"/>
      <c r="L100" s="70"/>
      <c r="M100" s="70"/>
      <c r="N100" s="70"/>
      <c r="O100" s="70"/>
      <c r="P100" s="70"/>
      <c r="Q100" s="70"/>
      <c r="R100" s="70"/>
      <c r="S100" s="70"/>
      <c r="T100" s="70"/>
      <c r="U100" s="70"/>
    </row>
    <row r="101" customFormat="false" ht="8.25" hidden="false" customHeight="true" outlineLevel="0" collapsed="false">
      <c r="A101" s="55" t="n">
        <v>11</v>
      </c>
      <c r="B101" s="102"/>
      <c r="C101" s="55" t="s">
        <v>148</v>
      </c>
      <c r="D101" s="70"/>
      <c r="E101" s="79" t="n">
        <v>0</v>
      </c>
      <c r="F101" s="70"/>
      <c r="G101" s="79" t="n">
        <v>485940</v>
      </c>
      <c r="H101" s="70"/>
      <c r="I101" s="79" t="n">
        <v>974697</v>
      </c>
      <c r="J101" s="70"/>
      <c r="K101" s="79" t="n">
        <v>6485579</v>
      </c>
      <c r="L101" s="70"/>
      <c r="M101" s="79" t="n">
        <v>118494</v>
      </c>
      <c r="N101" s="70"/>
      <c r="O101" s="79" t="n">
        <v>0</v>
      </c>
      <c r="P101" s="70"/>
      <c r="Q101" s="79" t="n">
        <v>1515251</v>
      </c>
      <c r="R101" s="70"/>
      <c r="S101" s="79" t="n">
        <v>6378840.73100248</v>
      </c>
      <c r="T101" s="70"/>
      <c r="U101" s="79" t="n">
        <v>100474.980645152</v>
      </c>
    </row>
    <row r="102" customFormat="false" ht="8.25" hidden="false" customHeight="true" outlineLevel="0" collapsed="false">
      <c r="A102" s="55" t="n">
        <v>12</v>
      </c>
      <c r="B102" s="102"/>
      <c r="C102" s="55" t="s">
        <v>149</v>
      </c>
      <c r="D102" s="70"/>
      <c r="E102" s="79" t="n">
        <v>0</v>
      </c>
      <c r="F102" s="70"/>
      <c r="G102" s="79" t="n">
        <v>4473314</v>
      </c>
      <c r="H102" s="70"/>
      <c r="I102" s="79" t="n">
        <v>4349584</v>
      </c>
      <c r="J102" s="70"/>
      <c r="K102" s="79" t="n">
        <v>30634513</v>
      </c>
      <c r="L102" s="70"/>
      <c r="M102" s="79" t="n">
        <v>174167</v>
      </c>
      <c r="N102" s="70"/>
      <c r="O102" s="79" t="n">
        <v>0</v>
      </c>
      <c r="P102" s="70"/>
      <c r="Q102" s="79" t="n">
        <v>3298313</v>
      </c>
      <c r="R102" s="70"/>
      <c r="S102" s="79" t="n">
        <v>9322778.45628821</v>
      </c>
      <c r="T102" s="70"/>
      <c r="U102" s="79" t="n">
        <v>176176.096712254</v>
      </c>
    </row>
    <row r="103" customFormat="false" ht="8.25" hidden="false" customHeight="true" outlineLevel="0" collapsed="false">
      <c r="A103" s="55" t="n">
        <v>13</v>
      </c>
      <c r="B103" s="102"/>
      <c r="C103" s="55" t="s">
        <v>150</v>
      </c>
      <c r="D103" s="70"/>
      <c r="E103" s="79" t="n">
        <v>0</v>
      </c>
      <c r="F103" s="70"/>
      <c r="G103" s="79" t="n">
        <v>1825375</v>
      </c>
      <c r="H103" s="70"/>
      <c r="I103" s="79" t="n">
        <v>1739676</v>
      </c>
      <c r="J103" s="70"/>
      <c r="K103" s="79" t="n">
        <v>18400979</v>
      </c>
      <c r="L103" s="70"/>
      <c r="M103" s="79" t="n">
        <v>0</v>
      </c>
      <c r="N103" s="70"/>
      <c r="O103" s="79" t="n">
        <v>0</v>
      </c>
      <c r="P103" s="70"/>
      <c r="Q103" s="79" t="n">
        <v>4789622</v>
      </c>
      <c r="R103" s="70"/>
      <c r="S103" s="79" t="n">
        <v>8657743.45267909</v>
      </c>
      <c r="T103" s="70"/>
      <c r="U103" s="79" t="n">
        <v>682426.692862809</v>
      </c>
    </row>
    <row r="104" customFormat="false" ht="8.25" hidden="false" customHeight="true" outlineLevel="0" collapsed="false">
      <c r="A104" s="55" t="n">
        <v>14</v>
      </c>
      <c r="B104" s="102"/>
      <c r="C104" s="55" t="s">
        <v>151</v>
      </c>
      <c r="D104" s="70"/>
      <c r="E104" s="79" t="n">
        <v>0</v>
      </c>
      <c r="F104" s="70"/>
      <c r="G104" s="79" t="n">
        <v>2643253</v>
      </c>
      <c r="H104" s="70"/>
      <c r="I104" s="79" t="n">
        <v>2436347</v>
      </c>
      <c r="J104" s="70"/>
      <c r="K104" s="79" t="n">
        <v>25301108</v>
      </c>
      <c r="L104" s="70"/>
      <c r="M104" s="79" t="n">
        <v>0</v>
      </c>
      <c r="N104" s="70"/>
      <c r="O104" s="79" t="n">
        <v>0</v>
      </c>
      <c r="P104" s="70"/>
      <c r="Q104" s="79" t="n">
        <v>9029729</v>
      </c>
      <c r="R104" s="70"/>
      <c r="S104" s="79" t="n">
        <v>12672643.5200109</v>
      </c>
      <c r="T104" s="70"/>
      <c r="U104" s="79" t="n">
        <v>1627393.88971016</v>
      </c>
    </row>
    <row r="105" customFormat="false" ht="8.25" hidden="false" customHeight="true" outlineLevel="0" collapsed="false">
      <c r="A105" s="55" t="n">
        <v>15</v>
      </c>
      <c r="B105" s="102"/>
      <c r="C105" s="55" t="s">
        <v>152</v>
      </c>
      <c r="D105" s="70"/>
      <c r="E105" s="79" t="n">
        <v>0</v>
      </c>
      <c r="F105" s="70"/>
      <c r="G105" s="79" t="n">
        <v>1621690</v>
      </c>
      <c r="H105" s="70"/>
      <c r="I105" s="79" t="n">
        <v>1410963</v>
      </c>
      <c r="J105" s="70"/>
      <c r="K105" s="79" t="n">
        <v>15989248</v>
      </c>
      <c r="L105" s="70"/>
      <c r="M105" s="79" t="n">
        <v>0</v>
      </c>
      <c r="N105" s="70"/>
      <c r="O105" s="79" t="n">
        <v>0</v>
      </c>
      <c r="P105" s="70"/>
      <c r="Q105" s="79" t="n">
        <v>4302386</v>
      </c>
      <c r="R105" s="70"/>
      <c r="S105" s="79" t="n">
        <v>5398614.0428552</v>
      </c>
      <c r="T105" s="70"/>
      <c r="U105" s="79" t="n">
        <v>437156.69863269</v>
      </c>
    </row>
    <row r="106" customFormat="false" ht="8.25" hidden="false" customHeight="true" outlineLevel="0" collapsed="false">
      <c r="A106" s="81"/>
      <c r="B106" s="70"/>
      <c r="C106" s="55"/>
      <c r="D106" s="70"/>
      <c r="E106" s="70"/>
      <c r="F106" s="70"/>
      <c r="G106" s="70"/>
      <c r="H106" s="70"/>
      <c r="I106" s="70"/>
      <c r="J106" s="70"/>
      <c r="K106" s="70"/>
      <c r="L106" s="70"/>
      <c r="M106" s="70"/>
      <c r="N106" s="70"/>
      <c r="O106" s="70"/>
      <c r="P106" s="70"/>
      <c r="Q106" s="70"/>
      <c r="R106" s="70"/>
      <c r="S106" s="70"/>
      <c r="T106" s="70"/>
      <c r="U106" s="70"/>
    </row>
    <row r="107" customFormat="false" ht="8.25" hidden="false" customHeight="true" outlineLevel="0" collapsed="false">
      <c r="A107" s="55" t="n">
        <v>16</v>
      </c>
      <c r="B107" s="102"/>
      <c r="C107" s="55" t="s">
        <v>153</v>
      </c>
      <c r="D107" s="70"/>
      <c r="E107" s="79" t="n">
        <v>0</v>
      </c>
      <c r="F107" s="70"/>
      <c r="G107" s="79" t="n">
        <v>5394263</v>
      </c>
      <c r="H107" s="70"/>
      <c r="I107" s="79" t="n">
        <v>3472460</v>
      </c>
      <c r="J107" s="70"/>
      <c r="K107" s="79" t="n">
        <v>57224440</v>
      </c>
      <c r="L107" s="70"/>
      <c r="M107" s="79" t="n">
        <v>0</v>
      </c>
      <c r="N107" s="70"/>
      <c r="O107" s="79" t="n">
        <v>0</v>
      </c>
      <c r="P107" s="70"/>
      <c r="Q107" s="79" t="n">
        <v>10350401</v>
      </c>
      <c r="R107" s="70"/>
      <c r="S107" s="79" t="n">
        <v>9497612.153104</v>
      </c>
      <c r="T107" s="70"/>
      <c r="U107" s="79" t="n">
        <v>1146662.23404575</v>
      </c>
    </row>
    <row r="108" customFormat="false" ht="8.25" hidden="false" customHeight="true" outlineLevel="0" collapsed="false">
      <c r="A108" s="55" t="n">
        <v>17</v>
      </c>
      <c r="B108" s="102"/>
      <c r="C108" s="55" t="s">
        <v>154</v>
      </c>
      <c r="D108" s="70"/>
      <c r="E108" s="79" t="n">
        <v>0</v>
      </c>
      <c r="F108" s="70"/>
      <c r="G108" s="79" t="n">
        <v>3283776</v>
      </c>
      <c r="H108" s="70"/>
      <c r="I108" s="79" t="n">
        <v>1931763</v>
      </c>
      <c r="J108" s="70"/>
      <c r="K108" s="79" t="n">
        <v>30040202</v>
      </c>
      <c r="L108" s="70"/>
      <c r="M108" s="79" t="n">
        <v>2181</v>
      </c>
      <c r="N108" s="70"/>
      <c r="O108" s="79" t="n">
        <v>0</v>
      </c>
      <c r="P108" s="70"/>
      <c r="Q108" s="79" t="n">
        <v>5352201</v>
      </c>
      <c r="R108" s="70"/>
      <c r="S108" s="79" t="n">
        <v>7793123.93318126</v>
      </c>
      <c r="T108" s="70"/>
      <c r="U108" s="79" t="n">
        <v>403648.993498598</v>
      </c>
    </row>
    <row r="109" customFormat="false" ht="8.25" hidden="false" customHeight="true" outlineLevel="0" collapsed="false">
      <c r="A109" s="55" t="n">
        <v>18</v>
      </c>
      <c r="B109" s="102"/>
      <c r="C109" s="55" t="s">
        <v>155</v>
      </c>
      <c r="D109" s="70"/>
      <c r="E109" s="79" t="n">
        <v>0</v>
      </c>
      <c r="F109" s="70"/>
      <c r="G109" s="79" t="n">
        <v>2153869</v>
      </c>
      <c r="H109" s="70"/>
      <c r="I109" s="79" t="n">
        <v>2337131</v>
      </c>
      <c r="J109" s="70"/>
      <c r="K109" s="79" t="n">
        <v>34275206</v>
      </c>
      <c r="L109" s="70"/>
      <c r="M109" s="79" t="n">
        <v>19767</v>
      </c>
      <c r="N109" s="70"/>
      <c r="O109" s="79" t="n">
        <v>0</v>
      </c>
      <c r="P109" s="70"/>
      <c r="Q109" s="79" t="n">
        <v>6694741</v>
      </c>
      <c r="R109" s="70"/>
      <c r="S109" s="79" t="n">
        <v>9501618.88099507</v>
      </c>
      <c r="T109" s="70"/>
      <c r="U109" s="79" t="n">
        <v>848193.576012053</v>
      </c>
    </row>
    <row r="110" customFormat="false" ht="8.25" hidden="false" customHeight="true" outlineLevel="0" collapsed="false">
      <c r="A110" s="55" t="n">
        <v>19</v>
      </c>
      <c r="B110" s="102"/>
      <c r="C110" s="55" t="s">
        <v>156</v>
      </c>
      <c r="D110" s="70"/>
      <c r="E110" s="79" t="n">
        <v>0</v>
      </c>
      <c r="F110" s="70"/>
      <c r="G110" s="79" t="n">
        <v>874042</v>
      </c>
      <c r="H110" s="70"/>
      <c r="I110" s="79" t="n">
        <v>953259</v>
      </c>
      <c r="J110" s="70"/>
      <c r="K110" s="79" t="n">
        <v>4662695</v>
      </c>
      <c r="L110" s="70"/>
      <c r="M110" s="79" t="n">
        <v>0</v>
      </c>
      <c r="N110" s="70"/>
      <c r="O110" s="79" t="n">
        <v>0</v>
      </c>
      <c r="P110" s="70"/>
      <c r="Q110" s="79" t="n">
        <v>1747600</v>
      </c>
      <c r="R110" s="70"/>
      <c r="S110" s="79" t="n">
        <v>2012883.89603908</v>
      </c>
      <c r="T110" s="70"/>
      <c r="U110" s="79" t="n">
        <v>110451.994705921</v>
      </c>
    </row>
    <row r="111" customFormat="false" ht="8.25" hidden="false" customHeight="true" outlineLevel="0" collapsed="false">
      <c r="A111" s="55" t="n">
        <v>20</v>
      </c>
      <c r="B111" s="102"/>
      <c r="C111" s="55" t="s">
        <v>157</v>
      </c>
      <c r="D111" s="70"/>
      <c r="E111" s="79" t="n">
        <v>0</v>
      </c>
      <c r="F111" s="70"/>
      <c r="G111" s="79" t="n">
        <v>912685</v>
      </c>
      <c r="H111" s="70"/>
      <c r="I111" s="79" t="n">
        <v>1738514</v>
      </c>
      <c r="J111" s="70"/>
      <c r="K111" s="79" t="n">
        <v>16108232</v>
      </c>
      <c r="L111" s="70"/>
      <c r="M111" s="79" t="n">
        <v>9154</v>
      </c>
      <c r="N111" s="70"/>
      <c r="O111" s="79" t="n">
        <v>65918</v>
      </c>
      <c r="P111" s="70"/>
      <c r="Q111" s="79" t="n">
        <v>5446925</v>
      </c>
      <c r="R111" s="70"/>
      <c r="S111" s="79" t="n">
        <v>4454488.93464016</v>
      </c>
      <c r="T111" s="70"/>
      <c r="U111" s="79" t="n">
        <v>416261.648893706</v>
      </c>
    </row>
    <row r="112" customFormat="false" ht="8.25" hidden="false" customHeight="true" outlineLevel="0" collapsed="false">
      <c r="A112" s="81"/>
      <c r="B112" s="70"/>
      <c r="C112" s="55"/>
      <c r="D112" s="70"/>
      <c r="E112" s="70"/>
      <c r="F112" s="70"/>
      <c r="G112" s="70"/>
      <c r="H112" s="70"/>
      <c r="I112" s="70"/>
      <c r="J112" s="70"/>
      <c r="K112" s="70"/>
      <c r="L112" s="70"/>
      <c r="M112" s="70"/>
      <c r="N112" s="70"/>
      <c r="O112" s="70"/>
      <c r="P112" s="70"/>
      <c r="Q112" s="70"/>
      <c r="R112" s="70"/>
      <c r="S112" s="70"/>
      <c r="T112" s="70"/>
      <c r="U112" s="70"/>
    </row>
    <row r="113" customFormat="false" ht="8.25" hidden="false" customHeight="true" outlineLevel="0" collapsed="false">
      <c r="A113" s="55" t="n">
        <v>21</v>
      </c>
      <c r="B113" s="102"/>
      <c r="C113" s="55" t="s">
        <v>158</v>
      </c>
      <c r="D113" s="70"/>
      <c r="E113" s="79" t="n">
        <v>0</v>
      </c>
      <c r="F113" s="70"/>
      <c r="G113" s="79" t="n">
        <v>59468023</v>
      </c>
      <c r="H113" s="70"/>
      <c r="I113" s="79" t="n">
        <v>7739227</v>
      </c>
      <c r="J113" s="70"/>
      <c r="K113" s="79" t="n">
        <v>360740717</v>
      </c>
      <c r="L113" s="70"/>
      <c r="M113" s="79" t="n">
        <v>0</v>
      </c>
      <c r="N113" s="70"/>
      <c r="O113" s="79" t="n">
        <v>121654</v>
      </c>
      <c r="P113" s="70"/>
      <c r="Q113" s="79" t="n">
        <v>50672886</v>
      </c>
      <c r="R113" s="70"/>
      <c r="S113" s="79" t="n">
        <v>29309234.2692964</v>
      </c>
      <c r="T113" s="70"/>
      <c r="U113" s="79" t="n">
        <v>1583230.04230972</v>
      </c>
    </row>
    <row r="114" customFormat="false" ht="8.25" hidden="false" customHeight="true" outlineLevel="0" collapsed="false">
      <c r="A114" s="55" t="n">
        <v>22</v>
      </c>
      <c r="B114" s="102"/>
      <c r="C114" s="55" t="s">
        <v>159</v>
      </c>
      <c r="D114" s="70"/>
      <c r="E114" s="79" t="n">
        <v>0</v>
      </c>
      <c r="F114" s="70"/>
      <c r="G114" s="79" t="n">
        <v>2989066</v>
      </c>
      <c r="H114" s="70"/>
      <c r="I114" s="79" t="n">
        <v>1313459</v>
      </c>
      <c r="J114" s="70"/>
      <c r="K114" s="79" t="n">
        <v>10701225</v>
      </c>
      <c r="L114" s="70"/>
      <c r="M114" s="79" t="n">
        <v>6135</v>
      </c>
      <c r="N114" s="70"/>
      <c r="O114" s="79" t="n">
        <v>0</v>
      </c>
      <c r="P114" s="70"/>
      <c r="Q114" s="79" t="n">
        <v>2242192</v>
      </c>
      <c r="R114" s="70"/>
      <c r="S114" s="79" t="n">
        <v>3314650.50097761</v>
      </c>
      <c r="T114" s="70"/>
      <c r="U114" s="79" t="n">
        <v>49356.2381843355</v>
      </c>
    </row>
    <row r="115" customFormat="false" ht="8.25" hidden="false" customHeight="true" outlineLevel="0" collapsed="false">
      <c r="A115" s="55" t="n">
        <v>23</v>
      </c>
      <c r="B115" s="102"/>
      <c r="C115" s="55" t="s">
        <v>160</v>
      </c>
      <c r="D115" s="70"/>
      <c r="E115" s="79" t="n">
        <v>0</v>
      </c>
      <c r="F115" s="70"/>
      <c r="G115" s="79" t="n">
        <v>480408</v>
      </c>
      <c r="H115" s="70"/>
      <c r="I115" s="79" t="n">
        <v>879317</v>
      </c>
      <c r="J115" s="70"/>
      <c r="K115" s="79" t="n">
        <v>5178824</v>
      </c>
      <c r="L115" s="70"/>
      <c r="M115" s="79" t="n">
        <v>177033</v>
      </c>
      <c r="N115" s="70"/>
      <c r="O115" s="79" t="n">
        <v>0</v>
      </c>
      <c r="P115" s="70"/>
      <c r="Q115" s="79" t="n">
        <v>1127654</v>
      </c>
      <c r="R115" s="70"/>
      <c r="S115" s="79" t="n">
        <v>2732745.45089415</v>
      </c>
      <c r="T115" s="70"/>
      <c r="U115" s="79" t="n">
        <v>110896.959904499</v>
      </c>
    </row>
    <row r="116" customFormat="false" ht="8.25" hidden="false" customHeight="true" outlineLevel="0" collapsed="false">
      <c r="A116" s="55" t="n">
        <v>24</v>
      </c>
      <c r="B116" s="102"/>
      <c r="C116" s="55" t="s">
        <v>161</v>
      </c>
      <c r="D116" s="70"/>
      <c r="E116" s="79" t="n">
        <v>0</v>
      </c>
      <c r="F116" s="70"/>
      <c r="G116" s="79" t="n">
        <v>5717658</v>
      </c>
      <c r="H116" s="70"/>
      <c r="I116" s="79" t="n">
        <v>3801858</v>
      </c>
      <c r="J116" s="70"/>
      <c r="K116" s="79" t="n">
        <v>52480012</v>
      </c>
      <c r="L116" s="70"/>
      <c r="M116" s="79" t="n">
        <v>0</v>
      </c>
      <c r="N116" s="70"/>
      <c r="O116" s="79" t="n">
        <v>0</v>
      </c>
      <c r="P116" s="70"/>
      <c r="Q116" s="79" t="n">
        <v>13567611</v>
      </c>
      <c r="R116" s="70"/>
      <c r="S116" s="79" t="n">
        <v>7291784.99325618</v>
      </c>
      <c r="T116" s="70"/>
      <c r="U116" s="79" t="n">
        <v>415053.556472886</v>
      </c>
    </row>
    <row r="117" customFormat="false" ht="8.25" hidden="false" customHeight="true" outlineLevel="0" collapsed="false">
      <c r="A117" s="55" t="n">
        <v>25</v>
      </c>
      <c r="B117" s="102"/>
      <c r="C117" s="55" t="s">
        <v>162</v>
      </c>
      <c r="D117" s="70"/>
      <c r="E117" s="79" t="n">
        <v>19667</v>
      </c>
      <c r="F117" s="70"/>
      <c r="G117" s="79" t="n">
        <v>1269590</v>
      </c>
      <c r="H117" s="70"/>
      <c r="I117" s="79" t="n">
        <v>1114141</v>
      </c>
      <c r="J117" s="70"/>
      <c r="K117" s="79" t="n">
        <v>10956883</v>
      </c>
      <c r="L117" s="70"/>
      <c r="M117" s="79" t="n">
        <v>0</v>
      </c>
      <c r="N117" s="70"/>
      <c r="O117" s="79" t="n">
        <v>0</v>
      </c>
      <c r="P117" s="70"/>
      <c r="Q117" s="79" t="n">
        <v>2522288</v>
      </c>
      <c r="R117" s="70"/>
      <c r="S117" s="79" t="n">
        <v>3311749.90186787</v>
      </c>
      <c r="T117" s="70"/>
      <c r="U117" s="79" t="n">
        <v>246163.076063764</v>
      </c>
    </row>
    <row r="118" customFormat="false" ht="8.25" hidden="false" customHeight="true" outlineLevel="0" collapsed="false">
      <c r="A118" s="81"/>
      <c r="B118" s="70"/>
      <c r="C118" s="55"/>
      <c r="D118" s="70"/>
      <c r="E118" s="70"/>
      <c r="F118" s="70"/>
      <c r="G118" s="70"/>
      <c r="H118" s="70"/>
      <c r="I118" s="70"/>
      <c r="J118" s="70"/>
      <c r="K118" s="70"/>
      <c r="L118" s="70"/>
      <c r="M118" s="70"/>
      <c r="N118" s="70"/>
      <c r="O118" s="70"/>
      <c r="P118" s="70"/>
      <c r="Q118" s="70"/>
      <c r="R118" s="70"/>
      <c r="S118" s="70"/>
      <c r="T118" s="70"/>
      <c r="U118" s="70"/>
    </row>
    <row r="119" customFormat="false" ht="8.25" hidden="false" customHeight="true" outlineLevel="0" collapsed="false">
      <c r="A119" s="55" t="n">
        <v>26</v>
      </c>
      <c r="B119" s="102"/>
      <c r="C119" s="55" t="s">
        <v>163</v>
      </c>
      <c r="D119" s="70"/>
      <c r="E119" s="79" t="n">
        <v>0</v>
      </c>
      <c r="F119" s="70"/>
      <c r="G119" s="79" t="n">
        <v>1458147</v>
      </c>
      <c r="H119" s="70"/>
      <c r="I119" s="79" t="n">
        <v>1780639</v>
      </c>
      <c r="J119" s="70"/>
      <c r="K119" s="79" t="n">
        <v>20613943</v>
      </c>
      <c r="L119" s="70"/>
      <c r="M119" s="79" t="n">
        <v>30883</v>
      </c>
      <c r="N119" s="70"/>
      <c r="O119" s="79" t="n">
        <v>0</v>
      </c>
      <c r="P119" s="70"/>
      <c r="Q119" s="79" t="n">
        <v>4841567</v>
      </c>
      <c r="R119" s="70"/>
      <c r="S119" s="79" t="n">
        <v>5432069.87699096</v>
      </c>
      <c r="T119" s="70"/>
      <c r="U119" s="79" t="n">
        <v>800898.399939192</v>
      </c>
    </row>
    <row r="120" customFormat="false" ht="8.25" hidden="false" customHeight="true" outlineLevel="0" collapsed="false">
      <c r="A120" s="55" t="n">
        <v>27</v>
      </c>
      <c r="B120" s="102"/>
      <c r="C120" s="55" t="s">
        <v>164</v>
      </c>
      <c r="D120" s="70"/>
      <c r="E120" s="79" t="n">
        <v>0</v>
      </c>
      <c r="F120" s="70"/>
      <c r="G120" s="79" t="n">
        <v>4752797</v>
      </c>
      <c r="H120" s="70"/>
      <c r="I120" s="79" t="n">
        <v>2213508</v>
      </c>
      <c r="J120" s="70"/>
      <c r="K120" s="79" t="n">
        <v>35776498</v>
      </c>
      <c r="L120" s="70"/>
      <c r="M120" s="79" t="n">
        <v>904</v>
      </c>
      <c r="N120" s="70"/>
      <c r="O120" s="79" t="n">
        <v>0</v>
      </c>
      <c r="P120" s="70"/>
      <c r="Q120" s="79" t="n">
        <v>5094434</v>
      </c>
      <c r="R120" s="70"/>
      <c r="S120" s="79" t="n">
        <v>7942021.75281063</v>
      </c>
      <c r="T120" s="70"/>
      <c r="U120" s="79" t="n">
        <v>445816.204090034</v>
      </c>
    </row>
    <row r="121" customFormat="false" ht="8.25" hidden="false" customHeight="true" outlineLevel="0" collapsed="false">
      <c r="A121" s="55" t="n">
        <v>28</v>
      </c>
      <c r="B121" s="102"/>
      <c r="C121" s="55" t="s">
        <v>165</v>
      </c>
      <c r="D121" s="70"/>
      <c r="E121" s="79" t="n">
        <v>0</v>
      </c>
      <c r="F121" s="70"/>
      <c r="G121" s="79" t="n">
        <v>1528933</v>
      </c>
      <c r="H121" s="70"/>
      <c r="I121" s="79" t="n">
        <v>1205388</v>
      </c>
      <c r="J121" s="70"/>
      <c r="K121" s="79" t="n">
        <v>10290026</v>
      </c>
      <c r="L121" s="70"/>
      <c r="M121" s="79" t="n">
        <v>4101</v>
      </c>
      <c r="N121" s="70"/>
      <c r="O121" s="79" t="n">
        <v>0</v>
      </c>
      <c r="P121" s="70"/>
      <c r="Q121" s="79" t="n">
        <v>3166987</v>
      </c>
      <c r="R121" s="70"/>
      <c r="S121" s="79" t="n">
        <v>3543532.29562409</v>
      </c>
      <c r="T121" s="70"/>
      <c r="U121" s="79" t="n">
        <v>300897.143460344</v>
      </c>
    </row>
    <row r="122" customFormat="false" ht="8.25" hidden="false" customHeight="true" outlineLevel="0" collapsed="false">
      <c r="A122" s="55" t="n">
        <v>29</v>
      </c>
      <c r="B122" s="102"/>
      <c r="C122" s="55" t="s">
        <v>105</v>
      </c>
      <c r="D122" s="70"/>
      <c r="E122" s="79" t="n">
        <v>0</v>
      </c>
      <c r="F122" s="70"/>
      <c r="G122" s="79" t="n">
        <v>272862772</v>
      </c>
      <c r="H122" s="70"/>
      <c r="I122" s="79" t="n">
        <v>24367109</v>
      </c>
      <c r="J122" s="70"/>
      <c r="K122" s="79" t="n">
        <v>799294166</v>
      </c>
      <c r="L122" s="70"/>
      <c r="M122" s="79" t="n">
        <v>6310</v>
      </c>
      <c r="N122" s="70"/>
      <c r="O122" s="79" t="n">
        <v>3022800</v>
      </c>
      <c r="P122" s="70"/>
      <c r="Q122" s="79" t="n">
        <v>301656344</v>
      </c>
      <c r="R122" s="70"/>
      <c r="S122" s="79" t="n">
        <v>111134615.148568</v>
      </c>
      <c r="T122" s="70"/>
      <c r="U122" s="79" t="n">
        <v>2034260.62624413</v>
      </c>
    </row>
    <row r="123" customFormat="false" ht="8.25" hidden="false" customHeight="true" outlineLevel="0" collapsed="false">
      <c r="A123" s="55" t="n">
        <v>30</v>
      </c>
      <c r="B123" s="102"/>
      <c r="C123" s="55" t="s">
        <v>166</v>
      </c>
      <c r="D123" s="70"/>
      <c r="E123" s="79" t="n">
        <v>0</v>
      </c>
      <c r="F123" s="70"/>
      <c r="G123" s="79" t="n">
        <v>16956878</v>
      </c>
      <c r="H123" s="70"/>
      <c r="I123" s="79" t="n">
        <v>2988813</v>
      </c>
      <c r="J123" s="70"/>
      <c r="K123" s="79" t="n">
        <v>56093433</v>
      </c>
      <c r="L123" s="70"/>
      <c r="M123" s="79" t="n">
        <v>2720</v>
      </c>
      <c r="N123" s="70"/>
      <c r="O123" s="79" t="n">
        <v>0</v>
      </c>
      <c r="P123" s="70"/>
      <c r="Q123" s="79" t="n">
        <v>12835401</v>
      </c>
      <c r="R123" s="70"/>
      <c r="S123" s="79" t="n">
        <v>11591361.3607358</v>
      </c>
      <c r="T123" s="70"/>
      <c r="U123" s="79" t="n">
        <v>241895.946876088</v>
      </c>
    </row>
    <row r="124" customFormat="false" ht="8.25" hidden="false" customHeight="true" outlineLevel="0" collapsed="false">
      <c r="A124" s="81"/>
      <c r="B124" s="70"/>
      <c r="C124" s="55"/>
      <c r="D124" s="70"/>
      <c r="E124" s="70"/>
      <c r="F124" s="70"/>
      <c r="G124" s="70"/>
      <c r="H124" s="70"/>
      <c r="I124" s="70"/>
      <c r="J124" s="70"/>
      <c r="K124" s="70"/>
      <c r="L124" s="70"/>
      <c r="M124" s="70"/>
      <c r="N124" s="70"/>
      <c r="O124" s="70"/>
      <c r="P124" s="70"/>
      <c r="Q124" s="70"/>
      <c r="R124" s="70"/>
      <c r="S124" s="70"/>
      <c r="T124" s="70"/>
      <c r="U124" s="70"/>
    </row>
    <row r="125" customFormat="false" ht="8.25" hidden="false" customHeight="true" outlineLevel="0" collapsed="false">
      <c r="A125" s="55" t="n">
        <v>31</v>
      </c>
      <c r="B125" s="102"/>
      <c r="C125" s="55" t="s">
        <v>167</v>
      </c>
      <c r="D125" s="70"/>
      <c r="E125" s="79" t="n">
        <v>0</v>
      </c>
      <c r="F125" s="70"/>
      <c r="G125" s="79" t="n">
        <v>1581312</v>
      </c>
      <c r="H125" s="70"/>
      <c r="I125" s="79" t="n">
        <v>1367194</v>
      </c>
      <c r="J125" s="70"/>
      <c r="K125" s="79" t="n">
        <v>14259933</v>
      </c>
      <c r="L125" s="70"/>
      <c r="M125" s="79" t="n">
        <v>29921</v>
      </c>
      <c r="N125" s="70"/>
      <c r="O125" s="79" t="n">
        <v>0</v>
      </c>
      <c r="P125" s="70"/>
      <c r="Q125" s="79" t="n">
        <v>2784943</v>
      </c>
      <c r="R125" s="70"/>
      <c r="S125" s="79" t="n">
        <v>5354336.48687966</v>
      </c>
      <c r="T125" s="70"/>
      <c r="U125" s="79" t="n">
        <v>298812.752916162</v>
      </c>
    </row>
    <row r="126" customFormat="false" ht="8.25" hidden="false" customHeight="true" outlineLevel="0" collapsed="false">
      <c r="A126" s="55" t="n">
        <v>32</v>
      </c>
      <c r="B126" s="102"/>
      <c r="C126" s="55" t="s">
        <v>168</v>
      </c>
      <c r="D126" s="70"/>
      <c r="E126" s="79" t="n">
        <v>0</v>
      </c>
      <c r="F126" s="70"/>
      <c r="G126" s="79" t="n">
        <v>3925416</v>
      </c>
      <c r="H126" s="70"/>
      <c r="I126" s="79" t="n">
        <v>1823552</v>
      </c>
      <c r="J126" s="70"/>
      <c r="K126" s="79" t="n">
        <v>24208462</v>
      </c>
      <c r="L126" s="70"/>
      <c r="M126" s="79" t="n">
        <v>0</v>
      </c>
      <c r="N126" s="70"/>
      <c r="O126" s="79" t="n">
        <v>0</v>
      </c>
      <c r="P126" s="70"/>
      <c r="Q126" s="79" t="n">
        <v>3246544</v>
      </c>
      <c r="R126" s="70"/>
      <c r="S126" s="79" t="n">
        <v>3124059.11810905</v>
      </c>
      <c r="T126" s="70"/>
      <c r="U126" s="79" t="n">
        <v>196991.675200921</v>
      </c>
    </row>
    <row r="127" customFormat="false" ht="8.25" hidden="false" customHeight="true" outlineLevel="0" collapsed="false">
      <c r="A127" s="55" t="n">
        <v>33</v>
      </c>
      <c r="B127" s="102"/>
      <c r="C127" s="55" t="s">
        <v>107</v>
      </c>
      <c r="D127" s="70"/>
      <c r="E127" s="79" t="n">
        <v>0</v>
      </c>
      <c r="F127" s="70"/>
      <c r="G127" s="79" t="n">
        <v>5213501</v>
      </c>
      <c r="H127" s="70"/>
      <c r="I127" s="79" t="n">
        <v>4557232</v>
      </c>
      <c r="J127" s="70"/>
      <c r="K127" s="79" t="n">
        <v>49925335</v>
      </c>
      <c r="L127" s="70"/>
      <c r="M127" s="79" t="n">
        <v>18744</v>
      </c>
      <c r="N127" s="70"/>
      <c r="O127" s="79" t="n">
        <v>0</v>
      </c>
      <c r="P127" s="70"/>
      <c r="Q127" s="79" t="n">
        <v>11051881</v>
      </c>
      <c r="R127" s="70"/>
      <c r="S127" s="79" t="n">
        <v>9529958.0748247</v>
      </c>
      <c r="T127" s="70"/>
      <c r="U127" s="79" t="n">
        <v>899198.441885564</v>
      </c>
    </row>
    <row r="128" customFormat="false" ht="8.25" hidden="false" customHeight="true" outlineLevel="0" collapsed="false">
      <c r="A128" s="55" t="n">
        <v>34</v>
      </c>
      <c r="B128" s="102"/>
      <c r="C128" s="55" t="s">
        <v>169</v>
      </c>
      <c r="D128" s="70"/>
      <c r="E128" s="79" t="n">
        <v>0</v>
      </c>
      <c r="F128" s="70"/>
      <c r="G128" s="79" t="n">
        <v>14718967</v>
      </c>
      <c r="H128" s="70"/>
      <c r="I128" s="79" t="n">
        <v>3921742</v>
      </c>
      <c r="J128" s="70"/>
      <c r="K128" s="79" t="n">
        <v>82193384</v>
      </c>
      <c r="L128" s="70"/>
      <c r="M128" s="79" t="n">
        <v>11977</v>
      </c>
      <c r="N128" s="70"/>
      <c r="O128" s="79" t="n">
        <v>0</v>
      </c>
      <c r="P128" s="70"/>
      <c r="Q128" s="79" t="n">
        <v>11777406</v>
      </c>
      <c r="R128" s="70"/>
      <c r="S128" s="79" t="n">
        <v>9687539.38155105</v>
      </c>
      <c r="T128" s="70"/>
      <c r="U128" s="79" t="n">
        <v>301643.48648107</v>
      </c>
    </row>
    <row r="129" customFormat="false" ht="8.25" hidden="false" customHeight="true" outlineLevel="0" collapsed="false">
      <c r="A129" s="55" t="n">
        <v>35</v>
      </c>
      <c r="B129" s="102"/>
      <c r="C129" s="55" t="s">
        <v>170</v>
      </c>
      <c r="D129" s="70"/>
      <c r="E129" s="79" t="n">
        <v>0</v>
      </c>
      <c r="F129" s="70"/>
      <c r="G129" s="79" t="n">
        <v>1644832</v>
      </c>
      <c r="H129" s="70"/>
      <c r="I129" s="79" t="n">
        <v>1780095</v>
      </c>
      <c r="J129" s="70"/>
      <c r="K129" s="79" t="n">
        <v>20662865</v>
      </c>
      <c r="L129" s="70"/>
      <c r="M129" s="79" t="n">
        <v>109002</v>
      </c>
      <c r="N129" s="70"/>
      <c r="O129" s="79" t="n">
        <v>0</v>
      </c>
      <c r="P129" s="70"/>
      <c r="Q129" s="79" t="n">
        <v>4417491</v>
      </c>
      <c r="R129" s="70"/>
      <c r="S129" s="79" t="n">
        <v>4265428.67593684</v>
      </c>
      <c r="T129" s="70"/>
      <c r="U129" s="79" t="n">
        <v>419583.705986093</v>
      </c>
    </row>
    <row r="130" customFormat="false" ht="8.25" hidden="false" customHeight="true" outlineLevel="0" collapsed="false">
      <c r="A130" s="70"/>
      <c r="B130" s="70"/>
      <c r="C130" s="55"/>
      <c r="D130" s="70"/>
      <c r="E130" s="70"/>
      <c r="F130" s="70"/>
      <c r="G130" s="70"/>
      <c r="H130" s="70"/>
      <c r="I130" s="70"/>
      <c r="J130" s="70"/>
      <c r="K130" s="70"/>
      <c r="L130" s="70"/>
      <c r="M130" s="70"/>
      <c r="N130" s="70"/>
      <c r="O130" s="70"/>
      <c r="P130" s="70"/>
      <c r="Q130" s="70"/>
      <c r="R130" s="70"/>
      <c r="S130" s="70"/>
      <c r="T130" s="70"/>
      <c r="U130" s="70"/>
    </row>
    <row r="131" customFormat="false" ht="8.25" hidden="false" customHeight="true" outlineLevel="0" collapsed="false">
      <c r="A131" s="55" t="n">
        <v>36</v>
      </c>
      <c r="B131" s="102"/>
      <c r="C131" s="55" t="s">
        <v>171</v>
      </c>
      <c r="D131" s="70"/>
      <c r="E131" s="79" t="n">
        <v>16725</v>
      </c>
      <c r="F131" s="70"/>
      <c r="G131" s="79" t="n">
        <v>4486617</v>
      </c>
      <c r="H131" s="70"/>
      <c r="I131" s="79" t="n">
        <v>3489054</v>
      </c>
      <c r="J131" s="70"/>
      <c r="K131" s="79" t="n">
        <v>33585936</v>
      </c>
      <c r="L131" s="70"/>
      <c r="M131" s="79" t="n">
        <v>0</v>
      </c>
      <c r="N131" s="70"/>
      <c r="O131" s="79" t="n">
        <v>0</v>
      </c>
      <c r="P131" s="70"/>
      <c r="Q131" s="79" t="n">
        <v>5668613</v>
      </c>
      <c r="R131" s="70"/>
      <c r="S131" s="79" t="n">
        <v>4170823.82469936</v>
      </c>
      <c r="T131" s="70"/>
      <c r="U131" s="79" t="n">
        <v>401567.324437779</v>
      </c>
    </row>
    <row r="132" customFormat="false" ht="8.25" hidden="false" customHeight="true" outlineLevel="0" collapsed="false">
      <c r="A132" s="55" t="n">
        <v>37</v>
      </c>
      <c r="B132" s="102"/>
      <c r="C132" s="55" t="s">
        <v>172</v>
      </c>
      <c r="D132" s="70"/>
      <c r="E132" s="79" t="n">
        <v>0</v>
      </c>
      <c r="F132" s="70"/>
      <c r="G132" s="79" t="n">
        <v>3913355</v>
      </c>
      <c r="H132" s="70"/>
      <c r="I132" s="79" t="n">
        <v>1618480</v>
      </c>
      <c r="J132" s="70"/>
      <c r="K132" s="79" t="n">
        <v>9672460</v>
      </c>
      <c r="L132" s="70"/>
      <c r="M132" s="79" t="n">
        <v>0</v>
      </c>
      <c r="N132" s="70"/>
      <c r="O132" s="79" t="n">
        <v>0</v>
      </c>
      <c r="P132" s="70"/>
      <c r="Q132" s="79" t="n">
        <v>3072004</v>
      </c>
      <c r="R132" s="70"/>
      <c r="S132" s="79" t="n">
        <v>4156320.95758426</v>
      </c>
      <c r="T132" s="70"/>
      <c r="U132" s="79" t="n">
        <v>135623.240451926</v>
      </c>
    </row>
    <row r="133" customFormat="false" ht="8.25" hidden="false" customHeight="true" outlineLevel="0" collapsed="false">
      <c r="A133" s="55" t="n">
        <v>38</v>
      </c>
      <c r="B133" s="102"/>
      <c r="C133" s="55" t="s">
        <v>173</v>
      </c>
      <c r="D133" s="70"/>
      <c r="E133" s="79" t="n">
        <v>0</v>
      </c>
      <c r="F133" s="70"/>
      <c r="G133" s="79" t="n">
        <v>831311</v>
      </c>
      <c r="H133" s="70"/>
      <c r="I133" s="79" t="n">
        <v>1687211</v>
      </c>
      <c r="J133" s="70"/>
      <c r="K133" s="79" t="n">
        <v>15132829</v>
      </c>
      <c r="L133" s="70"/>
      <c r="M133" s="79" t="n">
        <v>40439</v>
      </c>
      <c r="N133" s="70"/>
      <c r="O133" s="79" t="n">
        <v>0</v>
      </c>
      <c r="P133" s="70"/>
      <c r="Q133" s="79" t="n">
        <v>3841303</v>
      </c>
      <c r="R133" s="70"/>
      <c r="S133" s="79" t="n">
        <v>6884339.90851645</v>
      </c>
      <c r="T133" s="70"/>
      <c r="U133" s="79" t="n">
        <v>524638.754131611</v>
      </c>
    </row>
    <row r="134" customFormat="false" ht="8.25" hidden="false" customHeight="true" outlineLevel="0" collapsed="false">
      <c r="A134" s="55" t="n">
        <v>39</v>
      </c>
      <c r="B134" s="102"/>
      <c r="C134" s="55" t="s">
        <v>174</v>
      </c>
      <c r="D134" s="70"/>
      <c r="E134" s="79" t="n">
        <v>0</v>
      </c>
      <c r="F134" s="70"/>
      <c r="G134" s="79" t="n">
        <v>2790176</v>
      </c>
      <c r="H134" s="70"/>
      <c r="I134" s="79" t="n">
        <v>1445522</v>
      </c>
      <c r="J134" s="70"/>
      <c r="K134" s="79" t="n">
        <v>21320658</v>
      </c>
      <c r="L134" s="70"/>
      <c r="M134" s="79" t="n">
        <v>44927</v>
      </c>
      <c r="N134" s="70"/>
      <c r="O134" s="79" t="n">
        <v>0</v>
      </c>
      <c r="P134" s="70"/>
      <c r="Q134" s="79" t="n">
        <v>3099802</v>
      </c>
      <c r="R134" s="70"/>
      <c r="S134" s="79" t="n">
        <v>2365915.31456016</v>
      </c>
      <c r="T134" s="70"/>
      <c r="U134" s="79" t="n">
        <v>205045.953868604</v>
      </c>
    </row>
    <row r="135" customFormat="false" ht="8.25" hidden="false" customHeight="true" outlineLevel="0" collapsed="false">
      <c r="A135" s="55" t="n">
        <v>40</v>
      </c>
      <c r="B135" s="102"/>
      <c r="C135" s="55" t="s">
        <v>175</v>
      </c>
      <c r="D135" s="103"/>
      <c r="E135" s="79" t="n">
        <v>19502</v>
      </c>
      <c r="F135" s="103"/>
      <c r="G135" s="79" t="n">
        <v>1297482</v>
      </c>
      <c r="H135" s="103"/>
      <c r="I135" s="79" t="n">
        <v>1651648</v>
      </c>
      <c r="J135" s="103"/>
      <c r="K135" s="79" t="n">
        <v>12550796</v>
      </c>
      <c r="L135" s="103"/>
      <c r="M135" s="79" t="n">
        <v>0</v>
      </c>
      <c r="N135" s="103"/>
      <c r="O135" s="79" t="n">
        <v>0</v>
      </c>
      <c r="P135" s="103"/>
      <c r="Q135" s="79" t="n">
        <v>2707668</v>
      </c>
      <c r="R135" s="103"/>
      <c r="S135" s="79" t="n">
        <v>3409019.98300034</v>
      </c>
      <c r="T135" s="70"/>
      <c r="U135" s="79" t="n">
        <v>363230.652066279</v>
      </c>
    </row>
    <row r="136" customFormat="false" ht="8.25" hidden="false" customHeight="true" outlineLevel="0" collapsed="false">
      <c r="A136" s="81"/>
      <c r="B136" s="70"/>
      <c r="C136" s="55"/>
      <c r="D136" s="70"/>
      <c r="E136" s="104"/>
      <c r="F136" s="70"/>
      <c r="G136" s="104"/>
      <c r="H136" s="70"/>
      <c r="I136" s="104"/>
      <c r="J136" s="70"/>
      <c r="K136" s="104"/>
      <c r="L136" s="70"/>
      <c r="M136" s="104"/>
      <c r="N136" s="70"/>
      <c r="O136" s="104"/>
      <c r="P136" s="70"/>
      <c r="Q136" s="104"/>
      <c r="R136" s="70"/>
      <c r="S136" s="104"/>
      <c r="T136" s="70"/>
      <c r="U136" s="104"/>
    </row>
    <row r="137" customFormat="false" ht="8.25" hidden="false" customHeight="true" outlineLevel="0" collapsed="false">
      <c r="A137" s="55" t="n">
        <v>41</v>
      </c>
      <c r="B137" s="102"/>
      <c r="C137" s="55" t="s">
        <v>176</v>
      </c>
      <c r="D137" s="70"/>
      <c r="E137" s="79" t="n">
        <v>0</v>
      </c>
      <c r="F137" s="70"/>
      <c r="G137" s="79" t="n">
        <v>2779028</v>
      </c>
      <c r="H137" s="70"/>
      <c r="I137" s="79" t="n">
        <v>2741774</v>
      </c>
      <c r="J137" s="70"/>
      <c r="K137" s="79" t="n">
        <v>43029722</v>
      </c>
      <c r="L137" s="70"/>
      <c r="M137" s="79" t="n">
        <v>44229</v>
      </c>
      <c r="N137" s="70"/>
      <c r="O137" s="79" t="n">
        <v>0</v>
      </c>
      <c r="P137" s="70"/>
      <c r="Q137" s="79" t="n">
        <v>9598367</v>
      </c>
      <c r="R137" s="70"/>
      <c r="S137" s="79" t="n">
        <v>10868033.9359832</v>
      </c>
      <c r="T137" s="70"/>
      <c r="U137" s="79" t="n">
        <v>1254370.17767701</v>
      </c>
    </row>
    <row r="138" customFormat="false" ht="8.25" hidden="false" customHeight="true" outlineLevel="0" collapsed="false">
      <c r="A138" s="55" t="n">
        <v>42</v>
      </c>
      <c r="B138" s="102"/>
      <c r="C138" s="55" t="s">
        <v>177</v>
      </c>
      <c r="D138" s="70"/>
      <c r="E138" s="79" t="n">
        <v>0</v>
      </c>
      <c r="F138" s="70"/>
      <c r="G138" s="79" t="n">
        <v>20127610</v>
      </c>
      <c r="H138" s="70"/>
      <c r="I138" s="79" t="n">
        <v>5260008</v>
      </c>
      <c r="J138" s="70"/>
      <c r="K138" s="79" t="n">
        <v>98072223</v>
      </c>
      <c r="L138" s="70"/>
      <c r="M138" s="79" t="n">
        <v>19792</v>
      </c>
      <c r="N138" s="70"/>
      <c r="O138" s="79" t="n">
        <v>0</v>
      </c>
      <c r="P138" s="70"/>
      <c r="Q138" s="79" t="n">
        <v>13344813</v>
      </c>
      <c r="R138" s="70"/>
      <c r="S138" s="79" t="n">
        <v>13041139.4653776</v>
      </c>
      <c r="T138" s="70"/>
      <c r="U138" s="79" t="n">
        <v>384227.16994413</v>
      </c>
    </row>
    <row r="139" customFormat="false" ht="8.25" hidden="false" customHeight="true" outlineLevel="0" collapsed="false">
      <c r="A139" s="55" t="n">
        <v>43</v>
      </c>
      <c r="B139" s="102"/>
      <c r="C139" s="55" t="s">
        <v>178</v>
      </c>
      <c r="D139" s="70"/>
      <c r="E139" s="79" t="n">
        <v>0</v>
      </c>
      <c r="F139" s="70"/>
      <c r="G139" s="79" t="n">
        <v>63333785</v>
      </c>
      <c r="H139" s="70"/>
      <c r="I139" s="79" t="n">
        <v>18478860</v>
      </c>
      <c r="J139" s="70"/>
      <c r="K139" s="79" t="n">
        <v>338478165</v>
      </c>
      <c r="L139" s="70"/>
      <c r="M139" s="79" t="n">
        <v>0</v>
      </c>
      <c r="N139" s="70"/>
      <c r="O139" s="79" t="n">
        <v>2016764</v>
      </c>
      <c r="P139" s="70"/>
      <c r="Q139" s="79" t="n">
        <v>60984869</v>
      </c>
      <c r="R139" s="70"/>
      <c r="S139" s="79" t="n">
        <v>11660183.9264475</v>
      </c>
      <c r="T139" s="70"/>
      <c r="U139" s="79" t="n">
        <v>2697992.87219766</v>
      </c>
    </row>
    <row r="140" customFormat="false" ht="8.25" hidden="false" customHeight="true" outlineLevel="0" collapsed="false">
      <c r="A140" s="55" t="n">
        <v>44</v>
      </c>
      <c r="B140" s="102"/>
      <c r="C140" s="55" t="s">
        <v>179</v>
      </c>
      <c r="D140" s="70"/>
      <c r="E140" s="79" t="n">
        <v>0</v>
      </c>
      <c r="F140" s="70"/>
      <c r="G140" s="79" t="n">
        <v>4132162</v>
      </c>
      <c r="H140" s="70"/>
      <c r="I140" s="79" t="n">
        <v>5781097</v>
      </c>
      <c r="J140" s="70"/>
      <c r="K140" s="79" t="n">
        <v>58853617</v>
      </c>
      <c r="L140" s="70"/>
      <c r="M140" s="79" t="n">
        <v>3507</v>
      </c>
      <c r="N140" s="70"/>
      <c r="O140" s="79" t="n">
        <v>0</v>
      </c>
      <c r="P140" s="70"/>
      <c r="Q140" s="79" t="n">
        <v>13592299</v>
      </c>
      <c r="R140" s="70"/>
      <c r="S140" s="79" t="n">
        <v>6861027.10701776</v>
      </c>
      <c r="T140" s="70"/>
      <c r="U140" s="79" t="n">
        <v>1532913.27737989</v>
      </c>
    </row>
    <row r="141" customFormat="false" ht="8.25" hidden="false" customHeight="true" outlineLevel="0" collapsed="false">
      <c r="A141" s="55" t="n">
        <v>45</v>
      </c>
      <c r="B141" s="102"/>
      <c r="C141" s="55" t="s">
        <v>180</v>
      </c>
      <c r="D141" s="70"/>
      <c r="E141" s="79" t="n">
        <v>0</v>
      </c>
      <c r="F141" s="70"/>
      <c r="G141" s="79" t="n">
        <v>256901</v>
      </c>
      <c r="H141" s="70"/>
      <c r="I141" s="79" t="n">
        <v>855841</v>
      </c>
      <c r="J141" s="70"/>
      <c r="K141" s="79" t="n">
        <v>2185376</v>
      </c>
      <c r="L141" s="70"/>
      <c r="M141" s="79" t="n">
        <v>107321</v>
      </c>
      <c r="N141" s="70"/>
      <c r="O141" s="79" t="n">
        <v>0</v>
      </c>
      <c r="P141" s="70"/>
      <c r="Q141" s="79" t="n">
        <v>589695</v>
      </c>
      <c r="R141" s="70"/>
      <c r="S141" s="79" t="n">
        <v>3616295.80982277</v>
      </c>
      <c r="T141" s="70"/>
      <c r="U141" s="79" t="n">
        <v>22880.6147803418</v>
      </c>
    </row>
    <row r="142" customFormat="false" ht="8.25" hidden="false" customHeight="true" outlineLevel="0" collapsed="false">
      <c r="A142" s="81"/>
      <c r="B142" s="70"/>
      <c r="C142" s="55"/>
      <c r="D142" s="70"/>
      <c r="E142" s="70"/>
      <c r="F142" s="70"/>
      <c r="G142" s="70"/>
      <c r="H142" s="70"/>
      <c r="I142" s="70"/>
      <c r="J142" s="70"/>
      <c r="K142" s="70"/>
      <c r="L142" s="70"/>
      <c r="M142" s="70"/>
      <c r="N142" s="70"/>
      <c r="O142" s="70"/>
      <c r="P142" s="70"/>
      <c r="Q142" s="70"/>
      <c r="R142" s="70"/>
      <c r="S142" s="70"/>
      <c r="T142" s="70"/>
      <c r="U142" s="70"/>
    </row>
    <row r="143" customFormat="false" ht="8.25" hidden="false" customHeight="true" outlineLevel="0" collapsed="false">
      <c r="A143" s="55" t="n">
        <v>46</v>
      </c>
      <c r="B143" s="102"/>
      <c r="C143" s="55" t="s">
        <v>181</v>
      </c>
      <c r="D143" s="70"/>
      <c r="E143" s="79" t="n">
        <v>0</v>
      </c>
      <c r="F143" s="70"/>
      <c r="G143" s="79" t="n">
        <v>6805125</v>
      </c>
      <c r="H143" s="70"/>
      <c r="I143" s="79" t="n">
        <v>2044784</v>
      </c>
      <c r="J143" s="70"/>
      <c r="K143" s="79" t="n">
        <v>35701343</v>
      </c>
      <c r="L143" s="70"/>
      <c r="M143" s="79" t="n">
        <v>0</v>
      </c>
      <c r="N143" s="70"/>
      <c r="O143" s="79" t="n">
        <v>0</v>
      </c>
      <c r="P143" s="70"/>
      <c r="Q143" s="79" t="n">
        <v>5810089</v>
      </c>
      <c r="R143" s="70"/>
      <c r="S143" s="79" t="n">
        <v>7011228.20546716</v>
      </c>
      <c r="T143" s="70"/>
      <c r="U143" s="79" t="n">
        <v>377932.053296819</v>
      </c>
    </row>
    <row r="144" customFormat="false" ht="8.25" hidden="false" customHeight="true" outlineLevel="0" collapsed="false">
      <c r="A144" s="55" t="n">
        <v>47</v>
      </c>
      <c r="B144" s="102"/>
      <c r="C144" s="55" t="s">
        <v>182</v>
      </c>
      <c r="D144" s="70"/>
      <c r="E144" s="79" t="n">
        <v>0</v>
      </c>
      <c r="F144" s="70"/>
      <c r="G144" s="79" t="n">
        <v>12075597</v>
      </c>
      <c r="H144" s="70"/>
      <c r="I144" s="79" t="n">
        <v>2111881</v>
      </c>
      <c r="J144" s="70"/>
      <c r="K144" s="79" t="n">
        <v>52917936</v>
      </c>
      <c r="L144" s="70"/>
      <c r="M144" s="79" t="n">
        <v>7721</v>
      </c>
      <c r="N144" s="70"/>
      <c r="O144" s="79" t="n">
        <v>0</v>
      </c>
      <c r="P144" s="70"/>
      <c r="Q144" s="79" t="n">
        <v>10939107</v>
      </c>
      <c r="R144" s="70"/>
      <c r="S144" s="79" t="n">
        <v>7527821.6124199</v>
      </c>
      <c r="T144" s="70"/>
      <c r="U144" s="79" t="n">
        <v>425989.433601033</v>
      </c>
    </row>
    <row r="145" customFormat="false" ht="8.25" hidden="false" customHeight="true" outlineLevel="0" collapsed="false">
      <c r="A145" s="55" t="n">
        <v>48</v>
      </c>
      <c r="B145" s="102"/>
      <c r="C145" s="55" t="s">
        <v>183</v>
      </c>
      <c r="D145" s="70"/>
      <c r="E145" s="79" t="n">
        <v>0</v>
      </c>
      <c r="F145" s="70"/>
      <c r="G145" s="79" t="n">
        <v>1061913</v>
      </c>
      <c r="H145" s="70"/>
      <c r="I145" s="79" t="n">
        <v>919457</v>
      </c>
      <c r="J145" s="70"/>
      <c r="K145" s="79" t="n">
        <v>6595080</v>
      </c>
      <c r="L145" s="70"/>
      <c r="M145" s="79" t="n">
        <v>0</v>
      </c>
      <c r="N145" s="70"/>
      <c r="O145" s="79" t="n">
        <v>0</v>
      </c>
      <c r="P145" s="70"/>
      <c r="Q145" s="79" t="n">
        <v>1662859</v>
      </c>
      <c r="R145" s="70"/>
      <c r="S145" s="79" t="n">
        <v>3286751.4052861</v>
      </c>
      <c r="T145" s="70"/>
      <c r="U145" s="79" t="n">
        <v>185675.492558257</v>
      </c>
    </row>
    <row r="146" customFormat="false" ht="8.25" hidden="false" customHeight="true" outlineLevel="0" collapsed="false">
      <c r="A146" s="55" t="n">
        <v>49</v>
      </c>
      <c r="B146" s="102"/>
      <c r="C146" s="55" t="s">
        <v>184</v>
      </c>
      <c r="D146" s="70"/>
      <c r="E146" s="79" t="n">
        <v>0</v>
      </c>
      <c r="F146" s="70"/>
      <c r="G146" s="79" t="n">
        <v>2672786</v>
      </c>
      <c r="H146" s="70"/>
      <c r="I146" s="79" t="n">
        <v>1699915</v>
      </c>
      <c r="J146" s="70"/>
      <c r="K146" s="79" t="n">
        <v>27776206</v>
      </c>
      <c r="L146" s="70"/>
      <c r="M146" s="79" t="n">
        <v>0</v>
      </c>
      <c r="N146" s="70"/>
      <c r="O146" s="79" t="n">
        <v>0</v>
      </c>
      <c r="P146" s="70"/>
      <c r="Q146" s="79" t="n">
        <v>3835187</v>
      </c>
      <c r="R146" s="70"/>
      <c r="S146" s="79" t="n">
        <v>2467830.66463823</v>
      </c>
      <c r="T146" s="70"/>
      <c r="U146" s="79" t="n">
        <v>210029.453906465</v>
      </c>
    </row>
    <row r="147" customFormat="false" ht="8.25" hidden="false" customHeight="true" outlineLevel="0" collapsed="false">
      <c r="A147" s="55" t="n">
        <v>50</v>
      </c>
      <c r="B147" s="102"/>
      <c r="C147" s="55" t="s">
        <v>185</v>
      </c>
      <c r="D147" s="70"/>
      <c r="E147" s="79" t="n">
        <v>0</v>
      </c>
      <c r="F147" s="103"/>
      <c r="G147" s="79" t="n">
        <v>1604706</v>
      </c>
      <c r="H147" s="103"/>
      <c r="I147" s="79" t="n">
        <v>1329916</v>
      </c>
      <c r="J147" s="103"/>
      <c r="K147" s="79" t="n">
        <v>14653572</v>
      </c>
      <c r="L147" s="103"/>
      <c r="M147" s="79" t="n">
        <v>0</v>
      </c>
      <c r="N147" s="103"/>
      <c r="O147" s="79" t="n">
        <v>0</v>
      </c>
      <c r="P147" s="103"/>
      <c r="Q147" s="79" t="n">
        <v>2295910</v>
      </c>
      <c r="R147" s="103"/>
      <c r="S147" s="79" t="n">
        <v>2551676.05409161</v>
      </c>
      <c r="T147" s="70"/>
      <c r="U147" s="79" t="n">
        <v>144667.151882828</v>
      </c>
    </row>
    <row r="148" customFormat="false" ht="8.25" hidden="false" customHeight="true" outlineLevel="0" collapsed="false">
      <c r="A148" s="70"/>
      <c r="B148" s="70"/>
      <c r="C148" s="55"/>
      <c r="D148" s="70"/>
      <c r="E148" s="70"/>
      <c r="F148" s="70"/>
      <c r="G148" s="70"/>
      <c r="H148" s="70"/>
      <c r="I148" s="70"/>
      <c r="J148" s="70"/>
      <c r="K148" s="70"/>
      <c r="L148" s="70"/>
      <c r="M148" s="70"/>
      <c r="N148" s="70"/>
      <c r="O148" s="70"/>
      <c r="P148" s="70"/>
      <c r="Q148" s="70"/>
      <c r="R148" s="70"/>
      <c r="S148" s="70"/>
      <c r="T148" s="70"/>
      <c r="U148" s="70"/>
    </row>
    <row r="149" customFormat="false" ht="8.25" hidden="false" customHeight="true" outlineLevel="0" collapsed="false">
      <c r="A149" s="70"/>
      <c r="B149" s="70"/>
      <c r="C149" s="55"/>
      <c r="D149" s="70"/>
      <c r="E149" s="70"/>
      <c r="F149" s="70"/>
      <c r="G149" s="70"/>
      <c r="H149" s="70"/>
      <c r="I149" s="70"/>
      <c r="J149" s="70"/>
      <c r="K149" s="70"/>
      <c r="L149" s="70"/>
      <c r="M149" s="70"/>
      <c r="N149" s="70"/>
      <c r="O149" s="70"/>
      <c r="P149" s="70"/>
      <c r="Q149" s="70"/>
      <c r="R149" s="70"/>
      <c r="S149" s="70"/>
      <c r="T149" s="70"/>
      <c r="U149" s="70"/>
    </row>
    <row r="150" customFormat="false" ht="8.25" hidden="true" customHeight="true" outlineLevel="0" collapsed="false">
      <c r="A150" s="70"/>
      <c r="B150" s="70"/>
      <c r="C150" s="55"/>
      <c r="D150" s="70"/>
      <c r="E150" s="70"/>
      <c r="F150" s="70"/>
      <c r="G150" s="70"/>
      <c r="H150" s="70"/>
      <c r="I150" s="70"/>
      <c r="J150" s="70"/>
      <c r="K150" s="70"/>
      <c r="L150" s="70"/>
      <c r="M150" s="70"/>
      <c r="N150" s="70"/>
      <c r="O150" s="70"/>
      <c r="P150" s="70"/>
      <c r="Q150" s="70"/>
      <c r="R150" s="70"/>
      <c r="S150" s="70"/>
      <c r="T150" s="70"/>
      <c r="U150" s="70"/>
    </row>
    <row r="151" s="53" customFormat="true" ht="10.5" hidden="false" customHeight="true" outlineLevel="0" collapsed="false">
      <c r="A151" s="54"/>
      <c r="B151" s="54"/>
      <c r="C151" s="54"/>
      <c r="D151" s="54"/>
      <c r="E151" s="54"/>
      <c r="F151" s="54"/>
      <c r="G151" s="54"/>
      <c r="H151" s="54"/>
      <c r="I151" s="54"/>
      <c r="J151" s="54"/>
      <c r="K151" s="54"/>
      <c r="L151" s="54"/>
      <c r="M151" s="54"/>
      <c r="N151" s="54"/>
      <c r="O151" s="54"/>
      <c r="P151" s="54"/>
      <c r="Q151" s="54"/>
      <c r="R151" s="54"/>
      <c r="S151" s="54"/>
      <c r="T151" s="54"/>
      <c r="U151" s="54"/>
      <c r="W151" s="57" t="s">
        <v>323</v>
      </c>
    </row>
    <row r="152" s="53" customFormat="true" ht="10.5" hidden="false" customHeight="true" outlineLevel="0" collapsed="false">
      <c r="A152" s="58"/>
      <c r="B152" s="54"/>
      <c r="D152" s="100" t="s">
        <v>303</v>
      </c>
      <c r="E152" s="100"/>
      <c r="F152" s="100"/>
      <c r="G152" s="100"/>
      <c r="H152" s="100"/>
      <c r="I152" s="100"/>
      <c r="J152" s="100"/>
      <c r="K152" s="100"/>
      <c r="L152" s="100"/>
      <c r="M152" s="100"/>
      <c r="N152" s="100"/>
      <c r="O152" s="100"/>
      <c r="P152" s="100"/>
      <c r="Q152" s="100"/>
      <c r="R152" s="100"/>
      <c r="S152" s="54"/>
      <c r="T152" s="54"/>
      <c r="U152" s="57" t="s">
        <v>304</v>
      </c>
    </row>
    <row r="153" s="53" customFormat="true" ht="10.5" hidden="false" customHeight="true" outlineLevel="0" collapsed="false">
      <c r="A153" s="59"/>
      <c r="B153" s="54"/>
      <c r="D153" s="100" t="s">
        <v>305</v>
      </c>
      <c r="E153" s="100"/>
      <c r="F153" s="100"/>
      <c r="G153" s="100"/>
      <c r="H153" s="100"/>
      <c r="I153" s="100"/>
      <c r="J153" s="100"/>
      <c r="K153" s="100"/>
      <c r="L153" s="100"/>
      <c r="M153" s="100"/>
      <c r="N153" s="100"/>
      <c r="O153" s="100"/>
      <c r="P153" s="100"/>
      <c r="Q153" s="100"/>
      <c r="R153" s="100"/>
      <c r="S153" s="54"/>
      <c r="T153" s="54"/>
      <c r="U153" s="57" t="s">
        <v>186</v>
      </c>
    </row>
    <row r="154" s="53" customFormat="true" ht="10.5" hidden="false" customHeight="true" outlineLevel="0" collapsed="false">
      <c r="A154" s="60"/>
      <c r="B154" s="54"/>
      <c r="D154" s="100" t="s">
        <v>306</v>
      </c>
      <c r="E154" s="100"/>
      <c r="F154" s="100"/>
      <c r="G154" s="100"/>
      <c r="H154" s="100"/>
      <c r="I154" s="100"/>
      <c r="J154" s="100"/>
      <c r="K154" s="100"/>
      <c r="L154" s="100"/>
      <c r="M154" s="100"/>
      <c r="N154" s="100"/>
      <c r="O154" s="100"/>
      <c r="P154" s="100"/>
      <c r="Q154" s="100"/>
      <c r="R154" s="100"/>
      <c r="S154" s="54"/>
      <c r="T154" s="54"/>
      <c r="U154" s="54"/>
    </row>
    <row r="155" customFormat="false" ht="9" hidden="false" customHeight="true" outlineLevel="0" collapsed="false">
      <c r="A155" s="55"/>
      <c r="B155" s="55"/>
      <c r="C155" s="55"/>
      <c r="D155" s="55"/>
      <c r="E155" s="55"/>
      <c r="F155" s="55"/>
      <c r="G155" s="55"/>
      <c r="H155" s="55"/>
      <c r="I155" s="55"/>
      <c r="J155" s="55"/>
      <c r="K155" s="55"/>
      <c r="L155" s="55"/>
      <c r="M155" s="55"/>
      <c r="N155" s="55"/>
      <c r="O155" s="55"/>
      <c r="P155" s="55"/>
      <c r="Q155" s="55"/>
      <c r="R155" s="55"/>
      <c r="S155" s="55"/>
      <c r="T155" s="55"/>
      <c r="U155" s="55"/>
    </row>
    <row r="156" customFormat="false" ht="9" hidden="false" customHeight="true" outlineLevel="0" collapsed="false">
      <c r="A156" s="55"/>
      <c r="B156" s="55"/>
      <c r="C156" s="55"/>
      <c r="D156" s="55"/>
      <c r="E156" s="55"/>
      <c r="F156" s="55"/>
      <c r="G156" s="55"/>
      <c r="H156" s="55"/>
      <c r="I156" s="55"/>
      <c r="J156" s="55"/>
      <c r="K156" s="55"/>
      <c r="L156" s="55"/>
      <c r="M156" s="55"/>
      <c r="N156" s="55"/>
      <c r="O156" s="55"/>
      <c r="P156" s="55"/>
      <c r="Q156" s="55"/>
      <c r="R156" s="55"/>
      <c r="S156" s="55"/>
      <c r="T156" s="55"/>
      <c r="U156" s="55"/>
    </row>
    <row r="157" customFormat="false" ht="9" hidden="false" customHeight="true" outlineLevel="0" collapsed="false">
      <c r="A157" s="55"/>
      <c r="B157" s="55"/>
      <c r="C157" s="55"/>
      <c r="D157" s="55"/>
      <c r="E157" s="55"/>
      <c r="F157" s="55"/>
      <c r="G157" s="55"/>
      <c r="H157" s="55"/>
      <c r="I157" s="55"/>
      <c r="J157" s="55"/>
      <c r="K157" s="55"/>
      <c r="L157" s="55"/>
      <c r="M157" s="55"/>
      <c r="N157" s="55"/>
      <c r="O157" s="55"/>
      <c r="P157" s="55"/>
      <c r="Q157" s="55"/>
      <c r="R157" s="55"/>
      <c r="S157" s="62" t="s">
        <v>307</v>
      </c>
      <c r="T157" s="62"/>
      <c r="U157" s="62"/>
    </row>
    <row r="158" customFormat="false" ht="9" hidden="false" customHeight="true" outlineLevel="0" collapsed="false">
      <c r="A158" s="55"/>
      <c r="B158" s="55"/>
      <c r="C158" s="55"/>
      <c r="D158" s="55"/>
      <c r="E158" s="55"/>
      <c r="F158" s="55"/>
      <c r="G158" s="55"/>
      <c r="H158" s="55"/>
      <c r="I158" s="55"/>
      <c r="J158" s="55"/>
      <c r="K158" s="55"/>
      <c r="L158" s="55"/>
      <c r="M158" s="55"/>
      <c r="N158" s="55"/>
      <c r="O158" s="55"/>
      <c r="P158" s="55"/>
      <c r="Q158" s="55"/>
      <c r="R158" s="55"/>
      <c r="S158" s="101" t="s">
        <v>308</v>
      </c>
      <c r="T158" s="101"/>
      <c r="U158" s="101"/>
    </row>
    <row r="159" customFormat="false" ht="9" hidden="false" customHeight="true" outlineLevel="0" collapsed="false">
      <c r="A159" s="55"/>
      <c r="B159" s="55"/>
      <c r="C159" s="55"/>
      <c r="D159" s="55"/>
      <c r="E159" s="62" t="s">
        <v>61</v>
      </c>
      <c r="F159" s="62"/>
      <c r="G159" s="62"/>
      <c r="H159" s="62"/>
      <c r="I159" s="62"/>
      <c r="J159" s="62"/>
      <c r="K159" s="62"/>
      <c r="L159" s="55"/>
      <c r="M159" s="62" t="s">
        <v>62</v>
      </c>
      <c r="N159" s="62"/>
      <c r="O159" s="62"/>
      <c r="P159" s="62"/>
      <c r="Q159" s="62"/>
      <c r="R159" s="55"/>
      <c r="S159" s="62" t="s">
        <v>309</v>
      </c>
      <c r="T159" s="62"/>
      <c r="U159" s="62"/>
    </row>
    <row r="160" customFormat="false" ht="9" hidden="false" customHeight="true" outlineLevel="0" collapsed="false">
      <c r="A160" s="55"/>
      <c r="B160" s="55"/>
      <c r="C160" s="55"/>
      <c r="D160" s="55"/>
      <c r="E160" s="63" t="s">
        <v>310</v>
      </c>
      <c r="F160" s="55"/>
      <c r="G160" s="63" t="s">
        <v>311</v>
      </c>
      <c r="H160" s="55"/>
      <c r="I160" s="63" t="s">
        <v>312</v>
      </c>
      <c r="J160" s="55"/>
      <c r="K160" s="55"/>
      <c r="L160" s="55"/>
      <c r="M160" s="63" t="s">
        <v>310</v>
      </c>
      <c r="N160" s="55"/>
      <c r="O160" s="63" t="s">
        <v>311</v>
      </c>
      <c r="P160" s="55"/>
      <c r="Q160" s="55"/>
      <c r="R160" s="55"/>
      <c r="S160" s="55"/>
      <c r="T160" s="55"/>
      <c r="U160" s="55"/>
    </row>
    <row r="161" customFormat="false" ht="9" hidden="false" customHeight="true" outlineLevel="0" collapsed="false">
      <c r="A161" s="55"/>
      <c r="B161" s="55"/>
      <c r="C161" s="55"/>
      <c r="D161" s="55"/>
      <c r="E161" s="63" t="s">
        <v>313</v>
      </c>
      <c r="F161" s="55"/>
      <c r="G161" s="63" t="s">
        <v>314</v>
      </c>
      <c r="H161" s="55"/>
      <c r="I161" s="63" t="s">
        <v>315</v>
      </c>
      <c r="J161" s="55"/>
      <c r="K161" s="63" t="s">
        <v>314</v>
      </c>
      <c r="L161" s="55"/>
      <c r="M161" s="63" t="s">
        <v>313</v>
      </c>
      <c r="N161" s="55"/>
      <c r="O161" s="63" t="s">
        <v>314</v>
      </c>
      <c r="P161" s="55"/>
      <c r="Q161" s="63" t="s">
        <v>314</v>
      </c>
      <c r="R161" s="55"/>
      <c r="S161" s="55"/>
      <c r="T161" s="55"/>
      <c r="U161" s="55"/>
    </row>
    <row r="162" customFormat="false" ht="9" hidden="false" customHeight="true" outlineLevel="0" collapsed="false">
      <c r="A162" s="62" t="s">
        <v>81</v>
      </c>
      <c r="B162" s="55"/>
      <c r="C162" s="62" t="s">
        <v>83</v>
      </c>
      <c r="D162" s="55"/>
      <c r="E162" s="62" t="s">
        <v>316</v>
      </c>
      <c r="F162" s="55"/>
      <c r="G162" s="62" t="s">
        <v>317</v>
      </c>
      <c r="H162" s="55"/>
      <c r="I162" s="62" t="s">
        <v>318</v>
      </c>
      <c r="J162" s="55"/>
      <c r="K162" s="62" t="s">
        <v>317</v>
      </c>
      <c r="L162" s="55"/>
      <c r="M162" s="62" t="s">
        <v>316</v>
      </c>
      <c r="N162" s="55"/>
      <c r="O162" s="62" t="s">
        <v>319</v>
      </c>
      <c r="P162" s="55"/>
      <c r="Q162" s="62" t="s">
        <v>319</v>
      </c>
      <c r="R162" s="55"/>
      <c r="S162" s="62" t="s">
        <v>320</v>
      </c>
      <c r="T162" s="55"/>
      <c r="U162" s="62" t="s">
        <v>321</v>
      </c>
    </row>
    <row r="163" customFormat="false" ht="8.25" hidden="false" customHeight="true" outlineLevel="0" collapsed="false">
      <c r="A163" s="55"/>
      <c r="B163" s="55"/>
      <c r="C163" s="61"/>
      <c r="D163" s="55"/>
      <c r="E163" s="61"/>
      <c r="F163" s="55"/>
      <c r="G163" s="61"/>
      <c r="H163" s="55"/>
      <c r="I163" s="61"/>
      <c r="J163" s="55"/>
      <c r="K163" s="61"/>
      <c r="L163" s="55"/>
      <c r="M163" s="61"/>
      <c r="N163" s="55"/>
      <c r="O163" s="61"/>
      <c r="P163" s="55"/>
      <c r="Q163" s="61"/>
      <c r="R163" s="55"/>
      <c r="S163" s="61"/>
      <c r="T163" s="55"/>
      <c r="U163" s="61"/>
    </row>
    <row r="164" customFormat="false" ht="8.25" hidden="false" customHeight="true" outlineLevel="0" collapsed="false">
      <c r="A164" s="55"/>
      <c r="B164" s="55" t="s">
        <v>137</v>
      </c>
      <c r="C164" s="55"/>
      <c r="D164" s="55"/>
      <c r="E164" s="55"/>
      <c r="F164" s="55"/>
      <c r="G164" s="55"/>
      <c r="H164" s="55"/>
      <c r="I164" s="55"/>
      <c r="J164" s="55"/>
      <c r="K164" s="55"/>
      <c r="L164" s="55"/>
      <c r="M164" s="55"/>
      <c r="N164" s="55"/>
      <c r="O164" s="55"/>
      <c r="P164" s="55"/>
      <c r="Q164" s="55"/>
      <c r="R164" s="55"/>
      <c r="S164" s="55"/>
      <c r="T164" s="55"/>
      <c r="U164" s="55"/>
    </row>
    <row r="165" customFormat="false" ht="8.25" hidden="false" customHeight="true" outlineLevel="0" collapsed="false">
      <c r="A165" s="55" t="n">
        <v>51</v>
      </c>
      <c r="B165" s="102"/>
      <c r="C165" s="55" t="s">
        <v>187</v>
      </c>
      <c r="D165" s="70"/>
      <c r="E165" s="72" t="n">
        <v>0</v>
      </c>
      <c r="F165" s="70"/>
      <c r="G165" s="72" t="n">
        <v>1314001</v>
      </c>
      <c r="H165" s="70"/>
      <c r="I165" s="72" t="n">
        <v>1887236</v>
      </c>
      <c r="J165" s="70"/>
      <c r="K165" s="72" t="n">
        <v>5120009</v>
      </c>
      <c r="L165" s="70"/>
      <c r="M165" s="72" t="n">
        <v>0</v>
      </c>
      <c r="N165" s="70"/>
      <c r="O165" s="72" t="n">
        <v>0</v>
      </c>
      <c r="P165" s="70"/>
      <c r="Q165" s="72" t="n">
        <v>2236701</v>
      </c>
      <c r="R165" s="70"/>
      <c r="S165" s="72" t="n">
        <v>2627423.65740683</v>
      </c>
      <c r="T165" s="70"/>
      <c r="U165" s="72" t="n">
        <v>263395.443772986</v>
      </c>
    </row>
    <row r="166" customFormat="false" ht="8.25" hidden="false" customHeight="true" outlineLevel="0" collapsed="false">
      <c r="A166" s="55" t="n">
        <v>52</v>
      </c>
      <c r="B166" s="102"/>
      <c r="C166" s="55" t="s">
        <v>188</v>
      </c>
      <c r="D166" s="70"/>
      <c r="E166" s="79" t="n">
        <v>0</v>
      </c>
      <c r="F166" s="70"/>
      <c r="G166" s="79" t="n">
        <v>1406950</v>
      </c>
      <c r="H166" s="70"/>
      <c r="I166" s="79" t="n">
        <v>2373153</v>
      </c>
      <c r="J166" s="70"/>
      <c r="K166" s="79" t="n">
        <v>34319073</v>
      </c>
      <c r="L166" s="70"/>
      <c r="M166" s="79" t="n">
        <v>191465</v>
      </c>
      <c r="N166" s="70"/>
      <c r="O166" s="79" t="n">
        <v>0</v>
      </c>
      <c r="P166" s="70"/>
      <c r="Q166" s="79" t="n">
        <v>10231855</v>
      </c>
      <c r="R166" s="70"/>
      <c r="S166" s="79" t="n">
        <v>7418277.74300564</v>
      </c>
      <c r="T166" s="70"/>
      <c r="U166" s="79" t="n">
        <v>1744565.14752451</v>
      </c>
    </row>
    <row r="167" customFormat="false" ht="8.25" hidden="false" customHeight="true" outlineLevel="0" collapsed="false">
      <c r="A167" s="55" t="n">
        <v>53</v>
      </c>
      <c r="B167" s="102"/>
      <c r="C167" s="55" t="s">
        <v>189</v>
      </c>
      <c r="D167" s="70"/>
      <c r="E167" s="79" t="n">
        <v>0</v>
      </c>
      <c r="F167" s="70"/>
      <c r="G167" s="79" t="n">
        <v>68838954</v>
      </c>
      <c r="H167" s="70"/>
      <c r="I167" s="79" t="n">
        <v>15578644</v>
      </c>
      <c r="J167" s="70"/>
      <c r="K167" s="79" t="n">
        <v>337586098</v>
      </c>
      <c r="L167" s="70"/>
      <c r="M167" s="79" t="n">
        <v>3292</v>
      </c>
      <c r="N167" s="70"/>
      <c r="O167" s="79" t="n">
        <v>0</v>
      </c>
      <c r="P167" s="70"/>
      <c r="Q167" s="79" t="n">
        <v>44064607</v>
      </c>
      <c r="R167" s="70"/>
      <c r="S167" s="79" t="n">
        <v>25572053.4513129</v>
      </c>
      <c r="T167" s="70"/>
      <c r="U167" s="79" t="n">
        <v>322356.298735569</v>
      </c>
    </row>
    <row r="168" customFormat="false" ht="8.25" hidden="false" customHeight="true" outlineLevel="0" collapsed="false">
      <c r="A168" s="55" t="n">
        <v>54</v>
      </c>
      <c r="B168" s="102"/>
      <c r="C168" s="55" t="s">
        <v>190</v>
      </c>
      <c r="D168" s="70"/>
      <c r="E168" s="79" t="n">
        <v>0</v>
      </c>
      <c r="F168" s="70"/>
      <c r="G168" s="79" t="n">
        <v>2150313</v>
      </c>
      <c r="H168" s="70"/>
      <c r="I168" s="79" t="n">
        <v>2194987</v>
      </c>
      <c r="J168" s="70"/>
      <c r="K168" s="79" t="n">
        <v>27020360</v>
      </c>
      <c r="L168" s="70"/>
      <c r="M168" s="79" t="n">
        <v>0</v>
      </c>
      <c r="N168" s="70"/>
      <c r="O168" s="79" t="n">
        <v>0</v>
      </c>
      <c r="P168" s="70"/>
      <c r="Q168" s="79" t="n">
        <v>5663082</v>
      </c>
      <c r="R168" s="70"/>
      <c r="S168" s="79" t="n">
        <v>7688153.36937135</v>
      </c>
      <c r="T168" s="70"/>
      <c r="U168" s="79" t="n">
        <v>496870.122380532</v>
      </c>
    </row>
    <row r="169" customFormat="false" ht="8.25" hidden="false" customHeight="true" outlineLevel="0" collapsed="false">
      <c r="A169" s="55" t="n">
        <v>55</v>
      </c>
      <c r="B169" s="102"/>
      <c r="C169" s="55" t="s">
        <v>191</v>
      </c>
      <c r="D169" s="70"/>
      <c r="E169" s="79" t="n">
        <v>0</v>
      </c>
      <c r="F169" s="70"/>
      <c r="G169" s="79" t="n">
        <v>1281236</v>
      </c>
      <c r="H169" s="70"/>
      <c r="I169" s="79" t="n">
        <v>1296909</v>
      </c>
      <c r="J169" s="70"/>
      <c r="K169" s="79" t="n">
        <v>13518466</v>
      </c>
      <c r="L169" s="70"/>
      <c r="M169" s="79" t="n">
        <v>0</v>
      </c>
      <c r="N169" s="70"/>
      <c r="O169" s="79" t="n">
        <v>0</v>
      </c>
      <c r="P169" s="70"/>
      <c r="Q169" s="79" t="n">
        <v>2634593</v>
      </c>
      <c r="R169" s="70"/>
      <c r="S169" s="79" t="n">
        <v>4069380.75273329</v>
      </c>
      <c r="T169" s="70"/>
      <c r="U169" s="79" t="n">
        <v>426742.538185755</v>
      </c>
    </row>
    <row r="170" customFormat="false" ht="8.25" hidden="false" customHeight="true" outlineLevel="0" collapsed="false">
      <c r="A170" s="81"/>
      <c r="B170" s="70"/>
      <c r="C170" s="55"/>
      <c r="D170" s="70"/>
      <c r="E170" s="70"/>
      <c r="F170" s="70"/>
      <c r="G170" s="70"/>
      <c r="H170" s="70"/>
      <c r="I170" s="70"/>
      <c r="J170" s="70"/>
      <c r="K170" s="70"/>
      <c r="L170" s="70"/>
      <c r="M170" s="70"/>
      <c r="N170" s="70"/>
      <c r="O170" s="70"/>
      <c r="P170" s="70"/>
      <c r="Q170" s="70"/>
      <c r="R170" s="70"/>
      <c r="S170" s="70"/>
      <c r="T170" s="70"/>
      <c r="U170" s="70"/>
    </row>
    <row r="171" customFormat="false" ht="8.25" hidden="false" customHeight="true" outlineLevel="0" collapsed="false">
      <c r="A171" s="55" t="n">
        <v>56</v>
      </c>
      <c r="B171" s="102"/>
      <c r="C171" s="55" t="s">
        <v>192</v>
      </c>
      <c r="D171" s="70"/>
      <c r="E171" s="79" t="n">
        <v>0</v>
      </c>
      <c r="F171" s="70"/>
      <c r="G171" s="79" t="n">
        <v>1628286</v>
      </c>
      <c r="H171" s="70"/>
      <c r="I171" s="79" t="n">
        <v>1284419</v>
      </c>
      <c r="J171" s="70"/>
      <c r="K171" s="79" t="n">
        <v>13559998</v>
      </c>
      <c r="L171" s="70"/>
      <c r="M171" s="79" t="n">
        <v>87874</v>
      </c>
      <c r="N171" s="70"/>
      <c r="O171" s="79" t="n">
        <v>0</v>
      </c>
      <c r="P171" s="70"/>
      <c r="Q171" s="79" t="n">
        <v>2723301</v>
      </c>
      <c r="R171" s="70"/>
      <c r="S171" s="79" t="n">
        <v>3123402.5987095</v>
      </c>
      <c r="T171" s="70"/>
      <c r="U171" s="79" t="n">
        <v>134578.192633587</v>
      </c>
    </row>
    <row r="172" customFormat="false" ht="8.25" hidden="false" customHeight="true" outlineLevel="0" collapsed="false">
      <c r="A172" s="55" t="n">
        <v>57</v>
      </c>
      <c r="B172" s="102"/>
      <c r="C172" s="55" t="s">
        <v>193</v>
      </c>
      <c r="D172" s="70"/>
      <c r="E172" s="79" t="n">
        <v>0</v>
      </c>
      <c r="F172" s="70"/>
      <c r="G172" s="79" t="n">
        <v>1498151</v>
      </c>
      <c r="H172" s="70"/>
      <c r="I172" s="79" t="n">
        <v>1082824</v>
      </c>
      <c r="J172" s="70"/>
      <c r="K172" s="79" t="n">
        <v>6628152</v>
      </c>
      <c r="L172" s="70"/>
      <c r="M172" s="79" t="n">
        <v>0</v>
      </c>
      <c r="N172" s="70"/>
      <c r="O172" s="79" t="n">
        <v>0</v>
      </c>
      <c r="P172" s="70"/>
      <c r="Q172" s="79" t="n">
        <v>4016335</v>
      </c>
      <c r="R172" s="70"/>
      <c r="S172" s="79" t="n">
        <v>2319891.22815837</v>
      </c>
      <c r="T172" s="70"/>
      <c r="U172" s="79" t="n">
        <v>112981.084956191</v>
      </c>
    </row>
    <row r="173" customFormat="false" ht="8.25" hidden="false" customHeight="true" outlineLevel="0" collapsed="false">
      <c r="A173" s="55" t="n">
        <v>58</v>
      </c>
      <c r="B173" s="102"/>
      <c r="C173" s="55" t="s">
        <v>194</v>
      </c>
      <c r="D173" s="70"/>
      <c r="E173" s="79" t="n">
        <v>0</v>
      </c>
      <c r="F173" s="70"/>
      <c r="G173" s="79" t="n">
        <v>2136091</v>
      </c>
      <c r="H173" s="70"/>
      <c r="I173" s="79" t="n">
        <v>2642328</v>
      </c>
      <c r="J173" s="70"/>
      <c r="K173" s="79" t="n">
        <v>33286708</v>
      </c>
      <c r="L173" s="70"/>
      <c r="M173" s="79" t="n">
        <v>141427</v>
      </c>
      <c r="N173" s="70"/>
      <c r="O173" s="79" t="n">
        <v>0</v>
      </c>
      <c r="P173" s="70"/>
      <c r="Q173" s="79" t="n">
        <v>6998568</v>
      </c>
      <c r="R173" s="70"/>
      <c r="S173" s="79" t="n">
        <v>10072387.2753604</v>
      </c>
      <c r="T173" s="70"/>
      <c r="U173" s="79" t="n">
        <v>917254.913449882</v>
      </c>
    </row>
    <row r="174" customFormat="false" ht="8.25" hidden="false" customHeight="true" outlineLevel="0" collapsed="false">
      <c r="A174" s="55" t="n">
        <v>59</v>
      </c>
      <c r="B174" s="102"/>
      <c r="C174" s="55" t="s">
        <v>195</v>
      </c>
      <c r="D174" s="70"/>
      <c r="E174" s="79" t="n">
        <v>0</v>
      </c>
      <c r="F174" s="70"/>
      <c r="G174" s="79" t="n">
        <v>1186316</v>
      </c>
      <c r="H174" s="70"/>
      <c r="I174" s="79" t="n">
        <v>1233141</v>
      </c>
      <c r="J174" s="70"/>
      <c r="K174" s="79" t="n">
        <v>6209814</v>
      </c>
      <c r="L174" s="70"/>
      <c r="M174" s="79" t="n">
        <v>0</v>
      </c>
      <c r="N174" s="70"/>
      <c r="O174" s="79" t="n">
        <v>0</v>
      </c>
      <c r="P174" s="70"/>
      <c r="Q174" s="79" t="n">
        <v>2035315</v>
      </c>
      <c r="R174" s="70"/>
      <c r="S174" s="79" t="n">
        <v>2750176.5383953</v>
      </c>
      <c r="T174" s="70"/>
      <c r="U174" s="79" t="n">
        <v>206002.942392618</v>
      </c>
    </row>
    <row r="175" customFormat="false" ht="8.25" hidden="false" customHeight="true" outlineLevel="0" collapsed="false">
      <c r="A175" s="55" t="n">
        <v>60</v>
      </c>
      <c r="B175" s="102"/>
      <c r="C175" s="55" t="s">
        <v>196</v>
      </c>
      <c r="D175" s="70"/>
      <c r="E175" s="79" t="n">
        <v>0</v>
      </c>
      <c r="F175" s="70"/>
      <c r="G175" s="79" t="n">
        <v>6173463</v>
      </c>
      <c r="H175" s="70"/>
      <c r="I175" s="79" t="n">
        <v>5393933</v>
      </c>
      <c r="J175" s="70"/>
      <c r="K175" s="79" t="n">
        <v>66625673</v>
      </c>
      <c r="L175" s="70"/>
      <c r="M175" s="79" t="n">
        <v>25861</v>
      </c>
      <c r="N175" s="70"/>
      <c r="O175" s="79" t="n">
        <v>1254473</v>
      </c>
      <c r="P175" s="70"/>
      <c r="Q175" s="79" t="n">
        <v>8236144</v>
      </c>
      <c r="R175" s="70"/>
      <c r="S175" s="79" t="n">
        <v>9883448.53856366</v>
      </c>
      <c r="T175" s="70"/>
      <c r="U175" s="79" t="n">
        <v>1121414.17938114</v>
      </c>
    </row>
    <row r="176" customFormat="false" ht="8.25" hidden="false" customHeight="true" outlineLevel="0" collapsed="false">
      <c r="A176" s="81"/>
      <c r="B176" s="70"/>
      <c r="C176" s="55"/>
      <c r="D176" s="70"/>
      <c r="E176" s="70"/>
      <c r="F176" s="70"/>
      <c r="G176" s="70"/>
      <c r="H176" s="70"/>
      <c r="I176" s="70"/>
      <c r="J176" s="70"/>
      <c r="K176" s="70"/>
      <c r="L176" s="70"/>
      <c r="M176" s="70"/>
      <c r="N176" s="70"/>
      <c r="O176" s="70"/>
      <c r="P176" s="70"/>
      <c r="Q176" s="70"/>
      <c r="R176" s="70"/>
      <c r="S176" s="70"/>
      <c r="T176" s="70"/>
      <c r="U176" s="70"/>
    </row>
    <row r="177" customFormat="false" ht="8.25" hidden="false" customHeight="true" outlineLevel="0" collapsed="false">
      <c r="A177" s="55" t="n">
        <v>61</v>
      </c>
      <c r="B177" s="102"/>
      <c r="C177" s="55" t="s">
        <v>197</v>
      </c>
      <c r="D177" s="70"/>
      <c r="E177" s="79" t="n">
        <v>2002</v>
      </c>
      <c r="F177" s="70"/>
      <c r="G177" s="79" t="n">
        <v>2342043</v>
      </c>
      <c r="H177" s="70"/>
      <c r="I177" s="79" t="n">
        <v>1424895</v>
      </c>
      <c r="J177" s="70"/>
      <c r="K177" s="79" t="n">
        <v>10752473</v>
      </c>
      <c r="L177" s="70"/>
      <c r="M177" s="79" t="n">
        <v>62150</v>
      </c>
      <c r="N177" s="70"/>
      <c r="O177" s="79" t="n">
        <v>0</v>
      </c>
      <c r="P177" s="70"/>
      <c r="Q177" s="79" t="n">
        <v>2544038</v>
      </c>
      <c r="R177" s="70"/>
      <c r="S177" s="79" t="n">
        <v>5355100.16905301</v>
      </c>
      <c r="T177" s="70"/>
      <c r="U177" s="79" t="n">
        <v>315227.211557077</v>
      </c>
    </row>
    <row r="178" customFormat="false" ht="8.25" hidden="false" customHeight="true" outlineLevel="0" collapsed="false">
      <c r="A178" s="55" t="n">
        <v>62</v>
      </c>
      <c r="B178" s="102"/>
      <c r="C178" s="55" t="s">
        <v>198</v>
      </c>
      <c r="D178" s="70"/>
      <c r="E178" s="79" t="n">
        <v>0</v>
      </c>
      <c r="F178" s="70"/>
      <c r="G178" s="79" t="n">
        <v>2968426</v>
      </c>
      <c r="H178" s="70"/>
      <c r="I178" s="79" t="n">
        <v>1654281</v>
      </c>
      <c r="J178" s="70"/>
      <c r="K178" s="79" t="n">
        <v>16437851</v>
      </c>
      <c r="L178" s="70"/>
      <c r="M178" s="79" t="n">
        <v>0</v>
      </c>
      <c r="N178" s="70"/>
      <c r="O178" s="79" t="n">
        <v>0</v>
      </c>
      <c r="P178" s="70"/>
      <c r="Q178" s="79" t="n">
        <v>2073280</v>
      </c>
      <c r="R178" s="70"/>
      <c r="S178" s="79" t="n">
        <v>4131924.20021742</v>
      </c>
      <c r="T178" s="70"/>
      <c r="U178" s="79" t="n">
        <v>90772.02018925</v>
      </c>
    </row>
    <row r="179" customFormat="false" ht="8.25" hidden="false" customHeight="true" outlineLevel="0" collapsed="false">
      <c r="A179" s="55" t="n">
        <v>63</v>
      </c>
      <c r="B179" s="102"/>
      <c r="C179" s="55" t="s">
        <v>199</v>
      </c>
      <c r="D179" s="70"/>
      <c r="E179" s="79" t="n">
        <v>0</v>
      </c>
      <c r="F179" s="70"/>
      <c r="G179" s="79" t="n">
        <v>1972832</v>
      </c>
      <c r="H179" s="70"/>
      <c r="I179" s="79" t="n">
        <v>1592434</v>
      </c>
      <c r="J179" s="70"/>
      <c r="K179" s="79" t="n">
        <v>13287352</v>
      </c>
      <c r="L179" s="70"/>
      <c r="M179" s="79" t="n">
        <v>33129</v>
      </c>
      <c r="N179" s="70"/>
      <c r="O179" s="79" t="n">
        <v>0</v>
      </c>
      <c r="P179" s="70"/>
      <c r="Q179" s="79" t="n">
        <v>3882905</v>
      </c>
      <c r="R179" s="70"/>
      <c r="S179" s="79" t="n">
        <v>3128580.93613134</v>
      </c>
      <c r="T179" s="70"/>
      <c r="U179" s="79" t="n">
        <v>546500.565026724</v>
      </c>
    </row>
    <row r="180" customFormat="false" ht="8.25" hidden="false" customHeight="true" outlineLevel="0" collapsed="false">
      <c r="A180" s="55" t="n">
        <v>64</v>
      </c>
      <c r="B180" s="102"/>
      <c r="C180" s="55" t="s">
        <v>200</v>
      </c>
      <c r="D180" s="70"/>
      <c r="E180" s="79" t="n">
        <v>0</v>
      </c>
      <c r="F180" s="70"/>
      <c r="G180" s="79" t="n">
        <v>1454303</v>
      </c>
      <c r="H180" s="70"/>
      <c r="I180" s="79" t="n">
        <v>1411543</v>
      </c>
      <c r="J180" s="70"/>
      <c r="K180" s="79" t="n">
        <v>6195917</v>
      </c>
      <c r="L180" s="70"/>
      <c r="M180" s="79" t="n">
        <v>0</v>
      </c>
      <c r="N180" s="70"/>
      <c r="O180" s="79" t="n">
        <v>0</v>
      </c>
      <c r="P180" s="70"/>
      <c r="Q180" s="79" t="n">
        <v>2286827</v>
      </c>
      <c r="R180" s="70"/>
      <c r="S180" s="79" t="n">
        <v>2720735.90128475</v>
      </c>
      <c r="T180" s="70"/>
      <c r="U180" s="79" t="n">
        <v>264474.241608152</v>
      </c>
    </row>
    <row r="181" customFormat="false" ht="8.25" hidden="false" customHeight="true" outlineLevel="0" collapsed="false">
      <c r="A181" s="55" t="n">
        <v>65</v>
      </c>
      <c r="B181" s="102"/>
      <c r="C181" s="55" t="s">
        <v>201</v>
      </c>
      <c r="D181" s="70"/>
      <c r="E181" s="79" t="n">
        <v>0</v>
      </c>
      <c r="F181" s="70"/>
      <c r="G181" s="79" t="n">
        <v>1508408</v>
      </c>
      <c r="H181" s="70"/>
      <c r="I181" s="79" t="n">
        <v>1386495</v>
      </c>
      <c r="J181" s="70"/>
      <c r="K181" s="79" t="n">
        <v>17129740</v>
      </c>
      <c r="L181" s="70"/>
      <c r="M181" s="79" t="n">
        <v>0</v>
      </c>
      <c r="N181" s="70"/>
      <c r="O181" s="79" t="n">
        <v>0</v>
      </c>
      <c r="P181" s="70"/>
      <c r="Q181" s="79" t="n">
        <v>3793716</v>
      </c>
      <c r="R181" s="70"/>
      <c r="S181" s="79" t="n">
        <v>3623654.59097026</v>
      </c>
      <c r="T181" s="70"/>
      <c r="U181" s="79" t="n">
        <v>476093.942052923</v>
      </c>
    </row>
    <row r="182" customFormat="false" ht="8.25" hidden="false" customHeight="true" outlineLevel="0" collapsed="false">
      <c r="A182" s="81"/>
      <c r="B182" s="70"/>
      <c r="C182" s="55"/>
      <c r="D182" s="70"/>
      <c r="E182" s="70"/>
      <c r="F182" s="70"/>
      <c r="G182" s="70"/>
      <c r="H182" s="70"/>
      <c r="I182" s="70"/>
      <c r="J182" s="70"/>
      <c r="K182" s="70"/>
      <c r="L182" s="70"/>
      <c r="M182" s="70"/>
      <c r="N182" s="70"/>
      <c r="O182" s="70"/>
      <c r="P182" s="70"/>
      <c r="Q182" s="70"/>
      <c r="R182" s="70"/>
      <c r="S182" s="70"/>
      <c r="T182" s="70"/>
      <c r="U182" s="70"/>
    </row>
    <row r="183" customFormat="false" ht="8.25" hidden="false" customHeight="true" outlineLevel="0" collapsed="false">
      <c r="A183" s="55" t="n">
        <v>66</v>
      </c>
      <c r="B183" s="102"/>
      <c r="C183" s="55" t="s">
        <v>202</v>
      </c>
      <c r="D183" s="70"/>
      <c r="E183" s="79" t="n">
        <v>0</v>
      </c>
      <c r="F183" s="70"/>
      <c r="G183" s="79" t="n">
        <v>4335831</v>
      </c>
      <c r="H183" s="70"/>
      <c r="I183" s="79" t="n">
        <v>2099603</v>
      </c>
      <c r="J183" s="70"/>
      <c r="K183" s="79" t="n">
        <v>32304671</v>
      </c>
      <c r="L183" s="70"/>
      <c r="M183" s="79" t="n">
        <v>15121</v>
      </c>
      <c r="N183" s="70"/>
      <c r="O183" s="79" t="n">
        <v>0</v>
      </c>
      <c r="P183" s="70"/>
      <c r="Q183" s="79" t="n">
        <v>8038077</v>
      </c>
      <c r="R183" s="70"/>
      <c r="S183" s="79" t="n">
        <v>4957955.68054949</v>
      </c>
      <c r="T183" s="70"/>
      <c r="U183" s="79" t="n">
        <v>327941.433550441</v>
      </c>
    </row>
    <row r="184" customFormat="false" ht="8.25" hidden="false" customHeight="true" outlineLevel="0" collapsed="false">
      <c r="A184" s="55" t="n">
        <v>67</v>
      </c>
      <c r="B184" s="102"/>
      <c r="C184" s="55" t="s">
        <v>203</v>
      </c>
      <c r="D184" s="70"/>
      <c r="E184" s="79" t="n">
        <v>0</v>
      </c>
      <c r="F184" s="70"/>
      <c r="G184" s="79" t="n">
        <v>2201426</v>
      </c>
      <c r="H184" s="70"/>
      <c r="I184" s="79" t="n">
        <v>2990052</v>
      </c>
      <c r="J184" s="70"/>
      <c r="K184" s="79" t="n">
        <v>23804943</v>
      </c>
      <c r="L184" s="70"/>
      <c r="M184" s="79" t="n">
        <v>150342</v>
      </c>
      <c r="N184" s="70"/>
      <c r="O184" s="79" t="n">
        <v>0</v>
      </c>
      <c r="P184" s="70"/>
      <c r="Q184" s="79" t="n">
        <v>7174628</v>
      </c>
      <c r="R184" s="70"/>
      <c r="S184" s="79" t="n">
        <v>4638396.26265779</v>
      </c>
      <c r="T184" s="70"/>
      <c r="U184" s="79" t="n">
        <v>412559.638412299</v>
      </c>
    </row>
    <row r="185" customFormat="false" ht="8.25" hidden="false" customHeight="true" outlineLevel="0" collapsed="false">
      <c r="A185" s="55" t="n">
        <v>68</v>
      </c>
      <c r="B185" s="102"/>
      <c r="C185" s="55" t="s">
        <v>204</v>
      </c>
      <c r="D185" s="70"/>
      <c r="E185" s="79" t="n">
        <v>0</v>
      </c>
      <c r="F185" s="70"/>
      <c r="G185" s="79" t="n">
        <v>1190062</v>
      </c>
      <c r="H185" s="70"/>
      <c r="I185" s="79" t="n">
        <v>2657582</v>
      </c>
      <c r="J185" s="70"/>
      <c r="K185" s="79" t="n">
        <v>21051557</v>
      </c>
      <c r="L185" s="70"/>
      <c r="M185" s="79" t="n">
        <v>20861</v>
      </c>
      <c r="N185" s="70"/>
      <c r="O185" s="79" t="n">
        <v>0</v>
      </c>
      <c r="P185" s="70"/>
      <c r="Q185" s="79" t="n">
        <v>4513488</v>
      </c>
      <c r="R185" s="70"/>
      <c r="S185" s="79" t="n">
        <v>5859639.49640068</v>
      </c>
      <c r="T185" s="70"/>
      <c r="U185" s="79" t="n">
        <v>551746.471686746</v>
      </c>
    </row>
    <row r="186" customFormat="false" ht="8.25" hidden="false" customHeight="true" outlineLevel="0" collapsed="false">
      <c r="A186" s="55" t="n">
        <v>69</v>
      </c>
      <c r="B186" s="102"/>
      <c r="C186" s="55" t="s">
        <v>205</v>
      </c>
      <c r="D186" s="70"/>
      <c r="E186" s="79" t="n">
        <v>0</v>
      </c>
      <c r="F186" s="70"/>
      <c r="G186" s="79" t="n">
        <v>6545727</v>
      </c>
      <c r="H186" s="70"/>
      <c r="I186" s="79" t="n">
        <v>5424705</v>
      </c>
      <c r="J186" s="70"/>
      <c r="K186" s="79" t="n">
        <v>71309044</v>
      </c>
      <c r="L186" s="70"/>
      <c r="M186" s="79" t="n">
        <v>0</v>
      </c>
      <c r="N186" s="70"/>
      <c r="O186" s="79" t="n">
        <v>0</v>
      </c>
      <c r="P186" s="70"/>
      <c r="Q186" s="79" t="n">
        <v>13590584</v>
      </c>
      <c r="R186" s="70"/>
      <c r="S186" s="79" t="n">
        <v>15461838.2467409</v>
      </c>
      <c r="T186" s="70"/>
      <c r="U186" s="79" t="n">
        <v>1262253.87905938</v>
      </c>
    </row>
    <row r="187" customFormat="false" ht="8.25" hidden="false" customHeight="true" outlineLevel="0" collapsed="false">
      <c r="A187" s="55" t="n">
        <v>70</v>
      </c>
      <c r="B187" s="102"/>
      <c r="C187" s="55" t="s">
        <v>206</v>
      </c>
      <c r="D187" s="70"/>
      <c r="E187" s="79" t="n">
        <v>0</v>
      </c>
      <c r="F187" s="70"/>
      <c r="G187" s="79" t="n">
        <v>4117081</v>
      </c>
      <c r="H187" s="70"/>
      <c r="I187" s="79" t="n">
        <v>1920109</v>
      </c>
      <c r="J187" s="70"/>
      <c r="K187" s="79" t="n">
        <v>23928914</v>
      </c>
      <c r="L187" s="70"/>
      <c r="M187" s="79" t="n">
        <v>0</v>
      </c>
      <c r="N187" s="70"/>
      <c r="O187" s="79" t="n">
        <v>0</v>
      </c>
      <c r="P187" s="70"/>
      <c r="Q187" s="79" t="n">
        <v>3120745</v>
      </c>
      <c r="R187" s="70"/>
      <c r="S187" s="79" t="n">
        <v>2844239.90711633</v>
      </c>
      <c r="T187" s="70"/>
      <c r="U187" s="79" t="n">
        <v>91749.0646423003</v>
      </c>
    </row>
    <row r="188" customFormat="false" ht="8.25" hidden="false" customHeight="true" outlineLevel="0" collapsed="false">
      <c r="A188" s="81"/>
      <c r="B188" s="70"/>
      <c r="C188" s="55"/>
      <c r="D188" s="70"/>
      <c r="E188" s="70"/>
      <c r="F188" s="70"/>
      <c r="G188" s="70"/>
      <c r="H188" s="70"/>
      <c r="I188" s="70"/>
      <c r="J188" s="70"/>
      <c r="K188" s="70"/>
      <c r="L188" s="70"/>
      <c r="M188" s="70"/>
      <c r="N188" s="70"/>
      <c r="O188" s="70"/>
      <c r="P188" s="70"/>
      <c r="Q188" s="70"/>
      <c r="R188" s="70"/>
      <c r="S188" s="70"/>
      <c r="T188" s="70"/>
      <c r="U188" s="70"/>
    </row>
    <row r="189" customFormat="false" ht="8.25" hidden="false" customHeight="true" outlineLevel="0" collapsed="false">
      <c r="A189" s="55" t="n">
        <v>71</v>
      </c>
      <c r="B189" s="102"/>
      <c r="C189" s="55" t="s">
        <v>207</v>
      </c>
      <c r="D189" s="70"/>
      <c r="E189" s="79" t="n">
        <v>0</v>
      </c>
      <c r="F189" s="70"/>
      <c r="G189" s="79" t="n">
        <v>1737095</v>
      </c>
      <c r="H189" s="70"/>
      <c r="I189" s="79" t="n">
        <v>1978979</v>
      </c>
      <c r="J189" s="70"/>
      <c r="K189" s="79" t="n">
        <v>18619435</v>
      </c>
      <c r="L189" s="70"/>
      <c r="M189" s="79" t="n">
        <v>19826</v>
      </c>
      <c r="N189" s="70"/>
      <c r="O189" s="79" t="n">
        <v>0</v>
      </c>
      <c r="P189" s="70"/>
      <c r="Q189" s="79" t="n">
        <v>4157256</v>
      </c>
      <c r="R189" s="70"/>
      <c r="S189" s="79" t="n">
        <v>3976518.80901953</v>
      </c>
      <c r="T189" s="70"/>
      <c r="U189" s="79" t="n">
        <v>479555.207284545</v>
      </c>
    </row>
    <row r="190" customFormat="false" ht="8.25" hidden="false" customHeight="true" outlineLevel="0" collapsed="false">
      <c r="A190" s="55" t="n">
        <v>72</v>
      </c>
      <c r="B190" s="102"/>
      <c r="C190" s="55" t="s">
        <v>208</v>
      </c>
      <c r="D190" s="70"/>
      <c r="E190" s="79" t="n">
        <v>0</v>
      </c>
      <c r="F190" s="70"/>
      <c r="G190" s="79" t="n">
        <v>5132474</v>
      </c>
      <c r="H190" s="70"/>
      <c r="I190" s="79" t="n">
        <v>1469402</v>
      </c>
      <c r="J190" s="70"/>
      <c r="K190" s="79" t="n">
        <v>44388945</v>
      </c>
      <c r="L190" s="70"/>
      <c r="M190" s="79" t="n">
        <v>36968</v>
      </c>
      <c r="N190" s="70"/>
      <c r="O190" s="79" t="n">
        <v>1856</v>
      </c>
      <c r="P190" s="70"/>
      <c r="Q190" s="79" t="n">
        <v>11998959</v>
      </c>
      <c r="R190" s="70"/>
      <c r="S190" s="79" t="n">
        <v>8365641.92617794</v>
      </c>
      <c r="T190" s="70"/>
      <c r="U190" s="79" t="n">
        <v>234188.570858219</v>
      </c>
    </row>
    <row r="191" customFormat="false" ht="8.25" hidden="false" customHeight="true" outlineLevel="0" collapsed="false">
      <c r="A191" s="55" t="n">
        <v>73</v>
      </c>
      <c r="B191" s="102"/>
      <c r="C191" s="55" t="s">
        <v>209</v>
      </c>
      <c r="D191" s="70"/>
      <c r="E191" s="79" t="n">
        <v>0</v>
      </c>
      <c r="F191" s="70"/>
      <c r="G191" s="79" t="n">
        <v>85631000</v>
      </c>
      <c r="H191" s="70"/>
      <c r="I191" s="79" t="n">
        <v>6421000</v>
      </c>
      <c r="J191" s="70"/>
      <c r="K191" s="79" t="n">
        <v>534140000</v>
      </c>
      <c r="L191" s="70"/>
      <c r="M191" s="79" t="n">
        <v>75000</v>
      </c>
      <c r="N191" s="70"/>
      <c r="O191" s="79" t="n">
        <v>0</v>
      </c>
      <c r="P191" s="70"/>
      <c r="Q191" s="79" t="n">
        <v>112920000</v>
      </c>
      <c r="R191" s="70"/>
      <c r="S191" s="79" t="n">
        <v>36188792.8392646</v>
      </c>
      <c r="T191" s="70"/>
      <c r="U191" s="79" t="n">
        <v>1461049.16422371</v>
      </c>
    </row>
    <row r="192" customFormat="false" ht="8.25" hidden="false" customHeight="true" outlineLevel="0" collapsed="false">
      <c r="A192" s="55" t="n">
        <v>74</v>
      </c>
      <c r="B192" s="102"/>
      <c r="C192" s="55" t="s">
        <v>210</v>
      </c>
      <c r="D192" s="70"/>
      <c r="E192" s="79" t="n">
        <v>0</v>
      </c>
      <c r="F192" s="70"/>
      <c r="G192" s="79" t="n">
        <v>2623622</v>
      </c>
      <c r="H192" s="70"/>
      <c r="I192" s="79" t="n">
        <v>3066417</v>
      </c>
      <c r="J192" s="70"/>
      <c r="K192" s="79" t="n">
        <v>39285551</v>
      </c>
      <c r="L192" s="70"/>
      <c r="M192" s="79" t="n">
        <v>29914</v>
      </c>
      <c r="N192" s="70"/>
      <c r="O192" s="79" t="n">
        <v>0</v>
      </c>
      <c r="P192" s="70"/>
      <c r="Q192" s="79" t="n">
        <v>8717042</v>
      </c>
      <c r="R192" s="70"/>
      <c r="S192" s="79" t="n">
        <v>5367322.77937904</v>
      </c>
      <c r="T192" s="70"/>
      <c r="U192" s="79" t="n">
        <v>952017.584498537</v>
      </c>
    </row>
    <row r="193" customFormat="false" ht="8.25" hidden="false" customHeight="true" outlineLevel="0" collapsed="false">
      <c r="A193" s="55" t="n">
        <v>75</v>
      </c>
      <c r="B193" s="102"/>
      <c r="C193" s="55" t="s">
        <v>211</v>
      </c>
      <c r="D193" s="70"/>
      <c r="E193" s="79" t="n">
        <v>0</v>
      </c>
      <c r="F193" s="70"/>
      <c r="G193" s="79" t="n">
        <v>1313824</v>
      </c>
      <c r="H193" s="70"/>
      <c r="I193" s="79" t="n">
        <v>1093301</v>
      </c>
      <c r="J193" s="70"/>
      <c r="K193" s="79" t="n">
        <v>4642270</v>
      </c>
      <c r="L193" s="70"/>
      <c r="M193" s="79" t="n">
        <v>85284</v>
      </c>
      <c r="N193" s="70"/>
      <c r="O193" s="79" t="n">
        <v>0</v>
      </c>
      <c r="P193" s="70"/>
      <c r="Q193" s="79" t="n">
        <v>1664942</v>
      </c>
      <c r="R193" s="70"/>
      <c r="S193" s="79" t="n">
        <v>3181344.23476014</v>
      </c>
      <c r="T193" s="70"/>
      <c r="U193" s="79" t="n">
        <v>40331.206206446</v>
      </c>
    </row>
    <row r="194" customFormat="false" ht="8.25" hidden="false" customHeight="true" outlineLevel="0" collapsed="false">
      <c r="A194" s="81"/>
      <c r="B194" s="70"/>
      <c r="C194" s="55"/>
      <c r="D194" s="70"/>
      <c r="E194" s="70"/>
      <c r="F194" s="70"/>
      <c r="G194" s="70"/>
      <c r="H194" s="70"/>
      <c r="I194" s="70"/>
      <c r="J194" s="70"/>
      <c r="K194" s="70"/>
      <c r="L194" s="70"/>
      <c r="M194" s="70"/>
      <c r="N194" s="70"/>
      <c r="O194" s="70"/>
      <c r="P194" s="70"/>
      <c r="Q194" s="70"/>
      <c r="R194" s="70"/>
      <c r="S194" s="70"/>
      <c r="T194" s="70"/>
      <c r="U194" s="70"/>
    </row>
    <row r="195" customFormat="false" ht="8.25" hidden="false" customHeight="true" outlineLevel="0" collapsed="false">
      <c r="A195" s="55" t="n">
        <v>76</v>
      </c>
      <c r="B195" s="102"/>
      <c r="C195" s="55" t="s">
        <v>125</v>
      </c>
      <c r="D195" s="70"/>
      <c r="E195" s="79" t="n">
        <v>0</v>
      </c>
      <c r="F195" s="70"/>
      <c r="G195" s="79" t="n">
        <v>1118371</v>
      </c>
      <c r="H195" s="70"/>
      <c r="I195" s="79" t="n">
        <v>1144845</v>
      </c>
      <c r="J195" s="70"/>
      <c r="K195" s="79" t="n">
        <v>9952919</v>
      </c>
      <c r="L195" s="70"/>
      <c r="M195" s="79" t="n">
        <v>0</v>
      </c>
      <c r="N195" s="70"/>
      <c r="O195" s="79" t="n">
        <v>0</v>
      </c>
      <c r="P195" s="70"/>
      <c r="Q195" s="79" t="n">
        <v>4073325</v>
      </c>
      <c r="R195" s="70"/>
      <c r="S195" s="79" t="n">
        <v>2811546.05488396</v>
      </c>
      <c r="T195" s="70"/>
      <c r="U195" s="79" t="n">
        <v>214403.948438764</v>
      </c>
    </row>
    <row r="196" customFormat="false" ht="8.25" hidden="false" customHeight="true" outlineLevel="0" collapsed="false">
      <c r="A196" s="55" t="n">
        <v>77</v>
      </c>
      <c r="B196" s="102"/>
      <c r="C196" s="55" t="s">
        <v>126</v>
      </c>
      <c r="D196" s="70"/>
      <c r="E196" s="79" t="n">
        <v>0</v>
      </c>
      <c r="F196" s="70"/>
      <c r="G196" s="79" t="n">
        <v>16890431</v>
      </c>
      <c r="H196" s="70"/>
      <c r="I196" s="79" t="n">
        <v>4938181</v>
      </c>
      <c r="J196" s="70"/>
      <c r="K196" s="79" t="n">
        <v>90758907</v>
      </c>
      <c r="L196" s="70"/>
      <c r="M196" s="79" t="n">
        <v>0</v>
      </c>
      <c r="N196" s="70"/>
      <c r="O196" s="79" t="n">
        <v>0</v>
      </c>
      <c r="P196" s="70"/>
      <c r="Q196" s="79" t="n">
        <v>14740000</v>
      </c>
      <c r="R196" s="70"/>
      <c r="S196" s="79" t="n">
        <v>16217384.0846367</v>
      </c>
      <c r="T196" s="70"/>
      <c r="U196" s="79" t="n">
        <v>804878.643005389</v>
      </c>
    </row>
    <row r="197" customFormat="false" ht="8.25" hidden="false" customHeight="true" outlineLevel="0" collapsed="false">
      <c r="A197" s="55" t="n">
        <v>78</v>
      </c>
      <c r="B197" s="102"/>
      <c r="C197" s="55" t="s">
        <v>212</v>
      </c>
      <c r="D197" s="70"/>
      <c r="E197" s="79" t="n">
        <v>0</v>
      </c>
      <c r="F197" s="70"/>
      <c r="G197" s="79" t="n">
        <v>3540198</v>
      </c>
      <c r="H197" s="70"/>
      <c r="I197" s="79" t="n">
        <v>1985751</v>
      </c>
      <c r="J197" s="70"/>
      <c r="K197" s="79" t="n">
        <v>19783884</v>
      </c>
      <c r="L197" s="70"/>
      <c r="M197" s="79" t="n">
        <v>104299</v>
      </c>
      <c r="N197" s="70"/>
      <c r="O197" s="79" t="n">
        <v>0</v>
      </c>
      <c r="P197" s="70"/>
      <c r="Q197" s="79" t="n">
        <v>4200434</v>
      </c>
      <c r="R197" s="70"/>
      <c r="S197" s="79" t="n">
        <v>9506907.93556962</v>
      </c>
      <c r="T197" s="70"/>
      <c r="U197" s="79" t="n">
        <v>416348.289927026</v>
      </c>
    </row>
    <row r="198" customFormat="false" ht="8.25" hidden="false" customHeight="true" outlineLevel="0" collapsed="false">
      <c r="A198" s="55" t="n">
        <v>79</v>
      </c>
      <c r="B198" s="102"/>
      <c r="C198" s="55" t="s">
        <v>213</v>
      </c>
      <c r="D198" s="70"/>
      <c r="E198" s="79" t="n">
        <v>0</v>
      </c>
      <c r="F198" s="70"/>
      <c r="G198" s="79" t="n">
        <v>7688063</v>
      </c>
      <c r="H198" s="70"/>
      <c r="I198" s="79" t="n">
        <v>8363497</v>
      </c>
      <c r="J198" s="70"/>
      <c r="K198" s="79" t="n">
        <v>73883293</v>
      </c>
      <c r="L198" s="70"/>
      <c r="M198" s="79" t="n">
        <v>440081</v>
      </c>
      <c r="N198" s="70"/>
      <c r="O198" s="79" t="n">
        <v>0</v>
      </c>
      <c r="P198" s="70"/>
      <c r="Q198" s="79" t="n">
        <v>15116876</v>
      </c>
      <c r="R198" s="70"/>
      <c r="S198" s="79" t="n">
        <v>13838428.4656995</v>
      </c>
      <c r="T198" s="70"/>
      <c r="U198" s="79" t="n">
        <v>567303.833880507</v>
      </c>
    </row>
    <row r="199" customFormat="false" ht="8.25" hidden="false" customHeight="true" outlineLevel="0" collapsed="false">
      <c r="A199" s="55" t="n">
        <v>80</v>
      </c>
      <c r="B199" s="102"/>
      <c r="C199" s="55" t="s">
        <v>214</v>
      </c>
      <c r="D199" s="70"/>
      <c r="E199" s="79" t="n">
        <v>0</v>
      </c>
      <c r="F199" s="70"/>
      <c r="G199" s="79" t="n">
        <v>2493045</v>
      </c>
      <c r="H199" s="70"/>
      <c r="I199" s="79" t="n">
        <v>2511527</v>
      </c>
      <c r="J199" s="70"/>
      <c r="K199" s="79" t="n">
        <v>35495781</v>
      </c>
      <c r="L199" s="70"/>
      <c r="M199" s="79" t="n">
        <v>0</v>
      </c>
      <c r="N199" s="70"/>
      <c r="O199" s="79" t="n">
        <v>0</v>
      </c>
      <c r="P199" s="70"/>
      <c r="Q199" s="79" t="n">
        <v>10821305</v>
      </c>
      <c r="R199" s="70"/>
      <c r="S199" s="79" t="n">
        <v>13260518.2752985</v>
      </c>
      <c r="T199" s="70"/>
      <c r="U199" s="79" t="n">
        <v>1288307.06910834</v>
      </c>
    </row>
    <row r="200" customFormat="false" ht="8.25" hidden="false" customHeight="true" outlineLevel="0" collapsed="false">
      <c r="A200" s="81"/>
      <c r="B200" s="70"/>
      <c r="C200" s="55"/>
      <c r="D200" s="70"/>
      <c r="E200" s="70"/>
      <c r="F200" s="70"/>
      <c r="G200" s="70"/>
      <c r="H200" s="70"/>
      <c r="I200" s="70"/>
      <c r="J200" s="70"/>
      <c r="K200" s="70"/>
      <c r="L200" s="70"/>
      <c r="M200" s="70"/>
      <c r="N200" s="70"/>
      <c r="O200" s="70"/>
      <c r="P200" s="70"/>
      <c r="Q200" s="70"/>
      <c r="R200" s="70"/>
      <c r="S200" s="70"/>
      <c r="T200" s="70"/>
      <c r="U200" s="70"/>
    </row>
    <row r="201" customFormat="false" ht="8.25" hidden="false" customHeight="true" outlineLevel="0" collapsed="false">
      <c r="A201" s="55" t="n">
        <v>81</v>
      </c>
      <c r="B201" s="102"/>
      <c r="C201" s="55" t="s">
        <v>215</v>
      </c>
      <c r="D201" s="70"/>
      <c r="E201" s="79" t="n">
        <v>0</v>
      </c>
      <c r="F201" s="70"/>
      <c r="G201" s="79" t="n">
        <v>1670122</v>
      </c>
      <c r="H201" s="70"/>
      <c r="I201" s="79" t="n">
        <v>2282172</v>
      </c>
      <c r="J201" s="70"/>
      <c r="K201" s="79" t="n">
        <v>31436756</v>
      </c>
      <c r="L201" s="70"/>
      <c r="M201" s="79" t="n">
        <v>0</v>
      </c>
      <c r="N201" s="70"/>
      <c r="O201" s="79" t="n">
        <v>0</v>
      </c>
      <c r="P201" s="70"/>
      <c r="Q201" s="79" t="n">
        <v>7600020</v>
      </c>
      <c r="R201" s="70"/>
      <c r="S201" s="79" t="n">
        <v>7853675.89264257</v>
      </c>
      <c r="T201" s="70"/>
      <c r="U201" s="79" t="n">
        <v>824006.657378808</v>
      </c>
    </row>
    <row r="202" customFormat="false" ht="8.25" hidden="false" customHeight="true" outlineLevel="0" collapsed="false">
      <c r="A202" s="55" t="n">
        <v>82</v>
      </c>
      <c r="B202" s="102"/>
      <c r="C202" s="55" t="s">
        <v>216</v>
      </c>
      <c r="D202" s="70"/>
      <c r="E202" s="79" t="n">
        <v>0</v>
      </c>
      <c r="F202" s="70"/>
      <c r="G202" s="79" t="n">
        <v>5075868</v>
      </c>
      <c r="H202" s="70"/>
      <c r="I202" s="79" t="n">
        <v>2694729</v>
      </c>
      <c r="J202" s="70"/>
      <c r="K202" s="79" t="n">
        <v>41270009</v>
      </c>
      <c r="L202" s="70"/>
      <c r="M202" s="79" t="n">
        <v>196491</v>
      </c>
      <c r="N202" s="70"/>
      <c r="O202" s="79" t="n">
        <v>0</v>
      </c>
      <c r="P202" s="70"/>
      <c r="Q202" s="79" t="n">
        <v>9549360</v>
      </c>
      <c r="R202" s="70"/>
      <c r="S202" s="79" t="n">
        <v>10419904.3461813</v>
      </c>
      <c r="T202" s="70"/>
      <c r="U202" s="79" t="n">
        <v>433710.962835212</v>
      </c>
    </row>
    <row r="203" customFormat="false" ht="8.25" hidden="false" customHeight="true" outlineLevel="0" collapsed="false">
      <c r="A203" s="55" t="n">
        <v>83</v>
      </c>
      <c r="B203" s="102"/>
      <c r="C203" s="55" t="s">
        <v>217</v>
      </c>
      <c r="D203" s="70"/>
      <c r="E203" s="79" t="n">
        <v>0</v>
      </c>
      <c r="F203" s="70"/>
      <c r="G203" s="79" t="n">
        <v>2464923</v>
      </c>
      <c r="H203" s="70"/>
      <c r="I203" s="79" t="n">
        <v>2689740</v>
      </c>
      <c r="J203" s="70"/>
      <c r="K203" s="79" t="n">
        <v>40515508</v>
      </c>
      <c r="L203" s="70"/>
      <c r="M203" s="79" t="n">
        <v>116072</v>
      </c>
      <c r="N203" s="70"/>
      <c r="O203" s="79" t="n">
        <v>0</v>
      </c>
      <c r="P203" s="70"/>
      <c r="Q203" s="79" t="n">
        <v>8199915</v>
      </c>
      <c r="R203" s="70"/>
      <c r="S203" s="79" t="n">
        <v>7677303.56811071</v>
      </c>
      <c r="T203" s="70"/>
      <c r="U203" s="79" t="n">
        <v>1175069.58194674</v>
      </c>
    </row>
    <row r="204" customFormat="false" ht="8.25" hidden="false" customHeight="true" outlineLevel="0" collapsed="false">
      <c r="A204" s="55" t="n">
        <v>84</v>
      </c>
      <c r="B204" s="102"/>
      <c r="C204" s="55" t="s">
        <v>218</v>
      </c>
      <c r="D204" s="70"/>
      <c r="E204" s="79" t="n">
        <v>0</v>
      </c>
      <c r="F204" s="70"/>
      <c r="G204" s="79" t="n">
        <v>2992846</v>
      </c>
      <c r="H204" s="70"/>
      <c r="I204" s="79" t="n">
        <v>3716797</v>
      </c>
      <c r="J204" s="70"/>
      <c r="K204" s="79" t="n">
        <v>21271466</v>
      </c>
      <c r="L204" s="70"/>
      <c r="M204" s="79" t="n">
        <v>0</v>
      </c>
      <c r="N204" s="70"/>
      <c r="O204" s="79" t="n">
        <v>0</v>
      </c>
      <c r="P204" s="70"/>
      <c r="Q204" s="79" t="n">
        <v>3967910</v>
      </c>
      <c r="R204" s="70"/>
      <c r="S204" s="79" t="n">
        <v>8405481.4448738</v>
      </c>
      <c r="T204" s="70"/>
      <c r="U204" s="79" t="n">
        <v>384386.868682908</v>
      </c>
    </row>
    <row r="205" customFormat="false" ht="8.25" hidden="false" customHeight="true" outlineLevel="0" collapsed="false">
      <c r="A205" s="55" t="n">
        <v>85</v>
      </c>
      <c r="B205" s="102"/>
      <c r="C205" s="55" t="s">
        <v>219</v>
      </c>
      <c r="D205" s="70"/>
      <c r="E205" s="79" t="n">
        <v>0</v>
      </c>
      <c r="F205" s="70"/>
      <c r="G205" s="79" t="n">
        <v>20166258</v>
      </c>
      <c r="H205" s="70"/>
      <c r="I205" s="79" t="n">
        <v>5379044</v>
      </c>
      <c r="J205" s="70"/>
      <c r="K205" s="79" t="n">
        <v>148914115</v>
      </c>
      <c r="L205" s="70"/>
      <c r="M205" s="79" t="n">
        <v>22681</v>
      </c>
      <c r="N205" s="70"/>
      <c r="O205" s="79" t="n">
        <v>0</v>
      </c>
      <c r="P205" s="70"/>
      <c r="Q205" s="79" t="n">
        <v>21237672</v>
      </c>
      <c r="R205" s="70"/>
      <c r="S205" s="79" t="n">
        <v>10645349.2662814</v>
      </c>
      <c r="T205" s="70"/>
      <c r="U205" s="79" t="n">
        <v>840763.478768843</v>
      </c>
    </row>
    <row r="206" customFormat="false" ht="8.25" hidden="false" customHeight="true" outlineLevel="0" collapsed="false">
      <c r="A206" s="70"/>
      <c r="B206" s="70"/>
      <c r="C206" s="55"/>
      <c r="D206" s="70"/>
      <c r="E206" s="70"/>
      <c r="F206" s="70"/>
      <c r="G206" s="70"/>
      <c r="H206" s="70"/>
      <c r="I206" s="70"/>
      <c r="J206" s="70"/>
      <c r="K206" s="70"/>
      <c r="L206" s="70"/>
      <c r="M206" s="70"/>
      <c r="N206" s="70"/>
      <c r="O206" s="70"/>
      <c r="P206" s="70"/>
      <c r="Q206" s="70"/>
      <c r="R206" s="70"/>
      <c r="S206" s="70"/>
      <c r="T206" s="70"/>
      <c r="U206" s="70"/>
    </row>
    <row r="207" customFormat="false" ht="8.25" hidden="false" customHeight="true" outlineLevel="0" collapsed="false">
      <c r="A207" s="55" t="n">
        <v>86</v>
      </c>
      <c r="B207" s="102"/>
      <c r="C207" s="55" t="s">
        <v>220</v>
      </c>
      <c r="D207" s="70"/>
      <c r="E207" s="79" t="n">
        <v>0</v>
      </c>
      <c r="F207" s="70"/>
      <c r="G207" s="79" t="n">
        <v>13802350</v>
      </c>
      <c r="H207" s="70"/>
      <c r="I207" s="79" t="n">
        <v>6161467</v>
      </c>
      <c r="J207" s="70"/>
      <c r="K207" s="79" t="n">
        <v>169874203</v>
      </c>
      <c r="L207" s="70"/>
      <c r="M207" s="79" t="n">
        <v>0</v>
      </c>
      <c r="N207" s="70"/>
      <c r="O207" s="79" t="n">
        <v>0</v>
      </c>
      <c r="P207" s="70"/>
      <c r="Q207" s="79" t="n">
        <v>23113483</v>
      </c>
      <c r="R207" s="70"/>
      <c r="S207" s="79" t="n">
        <v>11436669.930597</v>
      </c>
      <c r="T207" s="70"/>
      <c r="U207" s="79" t="n">
        <v>548635.304912371</v>
      </c>
    </row>
    <row r="208" customFormat="false" ht="8.25" hidden="false" customHeight="true" outlineLevel="0" collapsed="false">
      <c r="A208" s="55" t="n">
        <v>87</v>
      </c>
      <c r="B208" s="102"/>
      <c r="C208" s="55" t="s">
        <v>221</v>
      </c>
      <c r="D208" s="70"/>
      <c r="E208" s="79" t="n">
        <v>345</v>
      </c>
      <c r="F208" s="70"/>
      <c r="G208" s="79" t="n">
        <v>768709</v>
      </c>
      <c r="H208" s="70"/>
      <c r="I208" s="79" t="n">
        <v>953364</v>
      </c>
      <c r="J208" s="70"/>
      <c r="K208" s="79" t="n">
        <v>3900138</v>
      </c>
      <c r="L208" s="70"/>
      <c r="M208" s="79" t="n">
        <v>0</v>
      </c>
      <c r="N208" s="70"/>
      <c r="O208" s="79" t="n">
        <v>0</v>
      </c>
      <c r="P208" s="70"/>
      <c r="Q208" s="79" t="n">
        <v>2293080</v>
      </c>
      <c r="R208" s="70"/>
      <c r="S208" s="79" t="n">
        <v>10144544.2488141</v>
      </c>
      <c r="T208" s="70"/>
      <c r="U208" s="79" t="n">
        <v>125906.843257945</v>
      </c>
    </row>
    <row r="209" customFormat="false" ht="8.25" hidden="false" customHeight="true" outlineLevel="0" collapsed="false">
      <c r="A209" s="55" t="n">
        <v>88</v>
      </c>
      <c r="B209" s="102"/>
      <c r="C209" s="55" t="s">
        <v>222</v>
      </c>
      <c r="D209" s="70"/>
      <c r="E209" s="79" t="n">
        <v>53979</v>
      </c>
      <c r="F209" s="70"/>
      <c r="G209" s="79" t="n">
        <v>1445372</v>
      </c>
      <c r="H209" s="70"/>
      <c r="I209" s="79" t="n">
        <v>2040649</v>
      </c>
      <c r="J209" s="70"/>
      <c r="K209" s="79" t="n">
        <v>9911805</v>
      </c>
      <c r="L209" s="70"/>
      <c r="M209" s="79" t="n">
        <v>0</v>
      </c>
      <c r="N209" s="70"/>
      <c r="O209" s="79" t="n">
        <v>0</v>
      </c>
      <c r="P209" s="70"/>
      <c r="Q209" s="79" t="n">
        <v>3220430</v>
      </c>
      <c r="R209" s="70"/>
      <c r="S209" s="79" t="n">
        <v>5115894.41447415</v>
      </c>
      <c r="T209" s="70"/>
      <c r="U209" s="79" t="n">
        <v>280424.190900164</v>
      </c>
    </row>
    <row r="210" customFormat="false" ht="8.25" hidden="false" customHeight="true" outlineLevel="0" collapsed="false">
      <c r="A210" s="55" t="n">
        <v>89</v>
      </c>
      <c r="B210" s="102"/>
      <c r="C210" s="55" t="s">
        <v>223</v>
      </c>
      <c r="D210" s="70"/>
      <c r="E210" s="79" t="n">
        <v>0</v>
      </c>
      <c r="F210" s="70"/>
      <c r="G210" s="79" t="n">
        <v>3643253</v>
      </c>
      <c r="H210" s="70"/>
      <c r="I210" s="79" t="n">
        <v>3348109</v>
      </c>
      <c r="J210" s="70"/>
      <c r="K210" s="79" t="n">
        <v>50920584</v>
      </c>
      <c r="L210" s="70"/>
      <c r="M210" s="79" t="n">
        <v>16252</v>
      </c>
      <c r="N210" s="70"/>
      <c r="O210" s="79" t="n">
        <v>0</v>
      </c>
      <c r="P210" s="70"/>
      <c r="Q210" s="79" t="n">
        <v>11897705</v>
      </c>
      <c r="R210" s="70"/>
      <c r="S210" s="79" t="n">
        <v>9521749.81196969</v>
      </c>
      <c r="T210" s="70"/>
      <c r="U210" s="79" t="n">
        <v>1667028.82653415</v>
      </c>
    </row>
    <row r="211" customFormat="false" ht="8.25" hidden="false" customHeight="true" outlineLevel="0" collapsed="false">
      <c r="A211" s="55" t="n">
        <v>90</v>
      </c>
      <c r="B211" s="102"/>
      <c r="C211" s="55" t="s">
        <v>224</v>
      </c>
      <c r="D211" s="70"/>
      <c r="E211" s="79" t="n">
        <v>0</v>
      </c>
      <c r="F211" s="103"/>
      <c r="G211" s="79" t="n">
        <v>5604218</v>
      </c>
      <c r="H211" s="103"/>
      <c r="I211" s="79" t="n">
        <v>2606020</v>
      </c>
      <c r="J211" s="103"/>
      <c r="K211" s="79" t="n">
        <v>36163500</v>
      </c>
      <c r="L211" s="103"/>
      <c r="M211" s="79" t="n">
        <v>53232</v>
      </c>
      <c r="N211" s="103"/>
      <c r="O211" s="79" t="n">
        <v>123620</v>
      </c>
      <c r="P211" s="103"/>
      <c r="Q211" s="79" t="n">
        <v>6857392</v>
      </c>
      <c r="R211" s="103"/>
      <c r="S211" s="79" t="n">
        <v>3698136.08067842</v>
      </c>
      <c r="T211" s="70"/>
      <c r="U211" s="79" t="n">
        <v>366427.991611065</v>
      </c>
    </row>
    <row r="212" customFormat="false" ht="8.25" hidden="false" customHeight="true" outlineLevel="0" collapsed="false">
      <c r="A212" s="70"/>
      <c r="B212" s="70"/>
      <c r="C212" s="55"/>
      <c r="D212" s="70"/>
      <c r="E212" s="104"/>
      <c r="F212" s="70"/>
      <c r="G212" s="104"/>
      <c r="H212" s="70"/>
      <c r="I212" s="104"/>
      <c r="J212" s="70"/>
      <c r="K212" s="104"/>
      <c r="L212" s="70"/>
      <c r="M212" s="104"/>
      <c r="N212" s="70"/>
      <c r="O212" s="104"/>
      <c r="P212" s="70"/>
      <c r="Q212" s="104"/>
      <c r="R212" s="70"/>
      <c r="S212" s="104"/>
      <c r="T212" s="70"/>
      <c r="U212" s="104"/>
    </row>
    <row r="213" customFormat="false" ht="8.25" hidden="false" customHeight="true" outlineLevel="0" collapsed="false">
      <c r="A213" s="55" t="n">
        <v>91</v>
      </c>
      <c r="B213" s="102"/>
      <c r="C213" s="55" t="s">
        <v>225</v>
      </c>
      <c r="D213" s="70"/>
      <c r="E213" s="79" t="n">
        <v>0</v>
      </c>
      <c r="F213" s="70"/>
      <c r="G213" s="79" t="n">
        <v>4333116</v>
      </c>
      <c r="H213" s="70"/>
      <c r="I213" s="79" t="n">
        <v>3398675</v>
      </c>
      <c r="J213" s="70"/>
      <c r="K213" s="79" t="n">
        <v>51694739</v>
      </c>
      <c r="L213" s="70"/>
      <c r="M213" s="79" t="n">
        <v>42177</v>
      </c>
      <c r="N213" s="70"/>
      <c r="O213" s="79" t="n">
        <v>0</v>
      </c>
      <c r="P213" s="70"/>
      <c r="Q213" s="79" t="n">
        <v>10426206</v>
      </c>
      <c r="R213" s="70"/>
      <c r="S213" s="79" t="n">
        <v>15888269.4307025</v>
      </c>
      <c r="T213" s="70"/>
      <c r="U213" s="79" t="n">
        <v>1096362.72718594</v>
      </c>
    </row>
    <row r="214" customFormat="false" ht="8.25" hidden="false" customHeight="true" outlineLevel="0" collapsed="false">
      <c r="A214" s="55" t="n">
        <v>92</v>
      </c>
      <c r="B214" s="102"/>
      <c r="C214" s="55" t="s">
        <v>226</v>
      </c>
      <c r="D214" s="70"/>
      <c r="E214" s="79" t="n">
        <v>0</v>
      </c>
      <c r="F214" s="70"/>
      <c r="G214" s="79" t="n">
        <v>1889809</v>
      </c>
      <c r="H214" s="70"/>
      <c r="I214" s="79" t="n">
        <v>1710102</v>
      </c>
      <c r="J214" s="70"/>
      <c r="K214" s="79" t="n">
        <v>16049042</v>
      </c>
      <c r="L214" s="70"/>
      <c r="M214" s="79" t="n">
        <v>1459</v>
      </c>
      <c r="N214" s="70"/>
      <c r="O214" s="79" t="n">
        <v>0</v>
      </c>
      <c r="P214" s="70"/>
      <c r="Q214" s="79" t="n">
        <v>3823013</v>
      </c>
      <c r="R214" s="70"/>
      <c r="S214" s="79" t="n">
        <v>3454547.31311572</v>
      </c>
      <c r="T214" s="70"/>
      <c r="U214" s="79" t="n">
        <v>429382.623023154</v>
      </c>
    </row>
    <row r="215" customFormat="false" ht="8.25" hidden="false" customHeight="true" outlineLevel="0" collapsed="false">
      <c r="A215" s="55" t="n">
        <v>93</v>
      </c>
      <c r="B215" s="102"/>
      <c r="C215" s="55" t="s">
        <v>227</v>
      </c>
      <c r="D215" s="70"/>
      <c r="E215" s="79" t="n">
        <v>0</v>
      </c>
      <c r="F215" s="70"/>
      <c r="G215" s="79" t="n">
        <v>2642225</v>
      </c>
      <c r="H215" s="70"/>
      <c r="I215" s="79" t="n">
        <v>3646640</v>
      </c>
      <c r="J215" s="70"/>
      <c r="K215" s="79" t="n">
        <v>48922306</v>
      </c>
      <c r="L215" s="70"/>
      <c r="M215" s="79" t="n">
        <v>30405</v>
      </c>
      <c r="N215" s="70"/>
      <c r="O215" s="79" t="n">
        <v>0</v>
      </c>
      <c r="P215" s="70"/>
      <c r="Q215" s="79" t="n">
        <v>12400789</v>
      </c>
      <c r="R215" s="70"/>
      <c r="S215" s="79" t="n">
        <v>9988130.63857737</v>
      </c>
      <c r="T215" s="70"/>
      <c r="U215" s="79" t="n">
        <v>1732049.14631938</v>
      </c>
    </row>
    <row r="216" customFormat="false" ht="8.25" hidden="false" customHeight="true" outlineLevel="0" collapsed="false">
      <c r="A216" s="55" t="n">
        <v>94</v>
      </c>
      <c r="B216" s="102"/>
      <c r="C216" s="55" t="s">
        <v>228</v>
      </c>
      <c r="D216" s="70"/>
      <c r="E216" s="79" t="n">
        <v>0</v>
      </c>
      <c r="F216" s="70"/>
      <c r="G216" s="79" t="n">
        <v>2374177</v>
      </c>
      <c r="H216" s="70"/>
      <c r="I216" s="79" t="n">
        <v>2493669</v>
      </c>
      <c r="J216" s="70"/>
      <c r="K216" s="79" t="n">
        <v>33998826</v>
      </c>
      <c r="L216" s="70"/>
      <c r="M216" s="79" t="n">
        <v>85186</v>
      </c>
      <c r="N216" s="70"/>
      <c r="O216" s="79" t="n">
        <v>0</v>
      </c>
      <c r="P216" s="70"/>
      <c r="Q216" s="79" t="n">
        <v>6377243</v>
      </c>
      <c r="R216" s="70"/>
      <c r="S216" s="79" t="n">
        <v>10773526.5119794</v>
      </c>
      <c r="T216" s="70"/>
      <c r="U216" s="79" t="n">
        <v>600923.545997338</v>
      </c>
    </row>
    <row r="217" customFormat="false" ht="8.25" hidden="false" customHeight="true" outlineLevel="0" collapsed="false">
      <c r="A217" s="65" t="n">
        <v>95</v>
      </c>
      <c r="B217" s="102"/>
      <c r="C217" s="55" t="s">
        <v>229</v>
      </c>
      <c r="D217" s="70"/>
      <c r="E217" s="84" t="n">
        <v>0</v>
      </c>
      <c r="F217" s="70"/>
      <c r="G217" s="84" t="n">
        <v>10414409</v>
      </c>
      <c r="H217" s="70"/>
      <c r="I217" s="84" t="n">
        <v>3968377</v>
      </c>
      <c r="J217" s="70"/>
      <c r="K217" s="84" t="n">
        <v>69386926</v>
      </c>
      <c r="L217" s="70"/>
      <c r="M217" s="84" t="n">
        <v>10509</v>
      </c>
      <c r="N217" s="70"/>
      <c r="O217" s="84" t="n">
        <v>0</v>
      </c>
      <c r="P217" s="70"/>
      <c r="Q217" s="84" t="n">
        <v>20988558</v>
      </c>
      <c r="R217" s="70"/>
      <c r="S217" s="84" t="n">
        <v>4176246.37462447</v>
      </c>
      <c r="T217" s="70"/>
      <c r="U217" s="84" t="n">
        <v>291796.07028853</v>
      </c>
    </row>
    <row r="218" customFormat="false" ht="9.75" hidden="false" customHeight="true" outlineLevel="0" collapsed="false">
      <c r="A218" s="70"/>
      <c r="B218" s="70"/>
      <c r="C218" s="55"/>
      <c r="D218" s="70"/>
      <c r="E218" s="70"/>
      <c r="F218" s="70"/>
      <c r="G218" s="70"/>
      <c r="H218" s="70"/>
      <c r="I218" s="70"/>
      <c r="J218" s="70"/>
      <c r="K218" s="70"/>
      <c r="L218" s="70"/>
      <c r="M218" s="70"/>
      <c r="N218" s="70"/>
      <c r="O218" s="70"/>
      <c r="P218" s="70"/>
      <c r="Q218" s="70"/>
      <c r="R218" s="70"/>
      <c r="S218" s="70"/>
      <c r="T218" s="70"/>
      <c r="U218" s="70"/>
    </row>
    <row r="219" customFormat="false" ht="9.75" hidden="false" customHeight="true" outlineLevel="0" collapsed="false">
      <c r="A219" s="65" t="n">
        <f aca="false">A217</f>
        <v>95</v>
      </c>
      <c r="B219" s="70"/>
      <c r="C219" s="63" t="s">
        <v>75</v>
      </c>
      <c r="D219" s="70"/>
      <c r="E219" s="87" t="n">
        <f aca="false">SUM(E89:E217)</f>
        <v>258465</v>
      </c>
      <c r="F219" s="70"/>
      <c r="G219" s="87" t="n">
        <f aca="false">SUM(G89:G217)</f>
        <v>967462871</v>
      </c>
      <c r="H219" s="70"/>
      <c r="I219" s="87" t="n">
        <f aca="false">SUM(I89:I217)</f>
        <v>303541048</v>
      </c>
      <c r="J219" s="70"/>
      <c r="K219" s="87" t="n">
        <f aca="false">SUM(K89:K217)</f>
        <v>5421620232</v>
      </c>
      <c r="L219" s="70"/>
      <c r="M219" s="87" t="n">
        <f aca="false">SUM(M89:M217)</f>
        <v>4246274</v>
      </c>
      <c r="N219" s="70"/>
      <c r="O219" s="87" t="n">
        <f aca="false">SUM(O89:O217)</f>
        <v>7484182</v>
      </c>
      <c r="P219" s="70"/>
      <c r="Q219" s="87" t="n">
        <f aca="false">SUM(Q89:Q217)</f>
        <v>1239911133</v>
      </c>
      <c r="R219" s="70"/>
      <c r="S219" s="87" t="n">
        <f aca="false">SUM(S89:S217)</f>
        <v>836091707.636858</v>
      </c>
      <c r="T219" s="70"/>
      <c r="U219" s="87" t="n">
        <f aca="false">SUM(U89:U217)</f>
        <v>55871841.8647912</v>
      </c>
    </row>
    <row r="220" customFormat="false" ht="8.25" hidden="false" customHeight="true" outlineLevel="0" collapsed="false">
      <c r="A220" s="70"/>
      <c r="B220" s="70"/>
      <c r="C220" s="55"/>
      <c r="D220" s="70"/>
      <c r="E220" s="70"/>
      <c r="F220" s="70"/>
      <c r="G220" s="70"/>
      <c r="H220" s="70"/>
      <c r="I220" s="70"/>
      <c r="J220" s="70"/>
      <c r="K220" s="70"/>
      <c r="L220" s="70"/>
      <c r="M220" s="70"/>
      <c r="N220" s="70"/>
      <c r="O220" s="70"/>
      <c r="P220" s="70"/>
      <c r="Q220" s="70"/>
      <c r="R220" s="70"/>
      <c r="S220" s="70"/>
      <c r="T220" s="70"/>
      <c r="U220" s="70"/>
    </row>
    <row r="221" customFormat="false" ht="8.25" hidden="false" customHeight="true" outlineLevel="0" collapsed="false">
      <c r="A221" s="70"/>
      <c r="B221" s="70"/>
      <c r="C221" s="55"/>
      <c r="D221" s="70"/>
      <c r="E221" s="70"/>
      <c r="F221" s="70"/>
      <c r="G221" s="70"/>
      <c r="H221" s="70"/>
      <c r="I221" s="70"/>
      <c r="J221" s="70"/>
      <c r="K221" s="70"/>
      <c r="L221" s="70"/>
      <c r="M221" s="70"/>
      <c r="N221" s="70"/>
      <c r="O221" s="70"/>
      <c r="P221" s="70"/>
      <c r="Q221" s="70"/>
      <c r="R221" s="70"/>
      <c r="S221" s="70"/>
      <c r="T221" s="70"/>
      <c r="U221" s="70"/>
    </row>
    <row r="222" customFormat="false" ht="8.25" hidden="false" customHeight="true" outlineLevel="0" collapsed="false">
      <c r="A222" s="70"/>
      <c r="B222" s="70"/>
      <c r="C222" s="55"/>
      <c r="D222" s="70"/>
      <c r="E222" s="70"/>
      <c r="F222" s="70"/>
      <c r="G222" s="70"/>
      <c r="H222" s="70"/>
      <c r="I222" s="70"/>
      <c r="J222" s="70"/>
      <c r="K222" s="70"/>
      <c r="L222" s="70"/>
      <c r="M222" s="70"/>
      <c r="N222" s="70"/>
      <c r="O222" s="70"/>
      <c r="P222" s="70"/>
      <c r="Q222" s="70"/>
      <c r="R222" s="70"/>
      <c r="S222" s="70"/>
      <c r="T222" s="70"/>
      <c r="U222" s="70"/>
    </row>
    <row r="223" customFormat="false" ht="6.75" hidden="false" customHeight="true" outlineLevel="0" collapsed="false">
      <c r="A223" s="70"/>
      <c r="B223" s="70"/>
      <c r="C223" s="55"/>
      <c r="D223" s="70"/>
      <c r="E223" s="70"/>
      <c r="F223" s="70"/>
      <c r="G223" s="70"/>
      <c r="H223" s="70"/>
      <c r="I223" s="70"/>
      <c r="J223" s="70"/>
      <c r="K223" s="70"/>
      <c r="L223" s="70"/>
      <c r="M223" s="70"/>
      <c r="N223" s="70"/>
      <c r="O223" s="70"/>
      <c r="P223" s="70"/>
      <c r="Q223" s="70"/>
      <c r="R223" s="70"/>
      <c r="S223" s="70"/>
      <c r="T223" s="70"/>
      <c r="U223" s="70"/>
    </row>
    <row r="224" customFormat="false" ht="7.5" hidden="false" customHeight="true" outlineLevel="0" collapsed="false">
      <c r="A224" s="70"/>
      <c r="B224" s="70"/>
      <c r="C224" s="55"/>
      <c r="D224" s="70"/>
      <c r="E224" s="70"/>
      <c r="F224" s="70"/>
      <c r="G224" s="70"/>
      <c r="H224" s="70"/>
      <c r="I224" s="70"/>
      <c r="J224" s="70"/>
      <c r="K224" s="70"/>
      <c r="L224" s="70"/>
      <c r="M224" s="70"/>
      <c r="N224" s="70"/>
      <c r="O224" s="70"/>
      <c r="P224" s="70"/>
      <c r="Q224" s="70"/>
      <c r="R224" s="70"/>
      <c r="S224" s="70"/>
      <c r="T224" s="70"/>
      <c r="U224" s="70"/>
    </row>
    <row r="225" customFormat="false" ht="8.25" hidden="true" customHeight="true" outlineLevel="0" collapsed="false">
      <c r="A225" s="70"/>
      <c r="B225" s="70"/>
      <c r="C225" s="55"/>
      <c r="D225" s="70"/>
      <c r="E225" s="70"/>
      <c r="F225" s="70"/>
      <c r="G225" s="70"/>
      <c r="H225" s="70"/>
      <c r="I225" s="70"/>
      <c r="J225" s="70"/>
      <c r="K225" s="70"/>
      <c r="L225" s="70"/>
      <c r="M225" s="70"/>
      <c r="N225" s="70"/>
      <c r="O225" s="70"/>
      <c r="P225" s="70"/>
      <c r="Q225" s="70"/>
      <c r="R225" s="70"/>
      <c r="S225" s="70"/>
      <c r="T225" s="70"/>
      <c r="U225" s="70"/>
    </row>
    <row r="226" customFormat="false" ht="8.25" hidden="false" customHeight="true" outlineLevel="0" collapsed="false">
      <c r="A226" s="70"/>
      <c r="B226" s="70"/>
      <c r="C226" s="55"/>
      <c r="D226" s="70"/>
      <c r="E226" s="70"/>
      <c r="F226" s="70"/>
      <c r="G226" s="70"/>
      <c r="H226" s="70"/>
      <c r="I226" s="70"/>
      <c r="J226" s="70"/>
      <c r="K226" s="70"/>
      <c r="L226" s="70"/>
      <c r="M226" s="70"/>
      <c r="N226" s="70"/>
      <c r="O226" s="70"/>
      <c r="P226" s="70"/>
      <c r="Q226" s="70"/>
      <c r="R226" s="70"/>
      <c r="S226" s="70"/>
      <c r="T226" s="70"/>
      <c r="U226" s="70"/>
    </row>
    <row r="227" s="53" customFormat="true" ht="10.5" hidden="false" customHeight="true" outlineLevel="0" collapsed="false">
      <c r="A227" s="54" t="s">
        <v>324</v>
      </c>
      <c r="B227" s="54"/>
      <c r="C227" s="54"/>
      <c r="D227" s="54"/>
      <c r="E227" s="54"/>
      <c r="F227" s="54"/>
      <c r="G227" s="54"/>
      <c r="H227" s="54"/>
      <c r="I227" s="54"/>
      <c r="J227" s="54"/>
      <c r="K227" s="54"/>
      <c r="L227" s="54"/>
      <c r="M227" s="54"/>
      <c r="N227" s="54"/>
      <c r="O227" s="54"/>
      <c r="P227" s="54"/>
      <c r="Q227" s="54"/>
      <c r="R227" s="54"/>
      <c r="S227" s="54"/>
      <c r="T227" s="54"/>
      <c r="U227" s="54"/>
    </row>
    <row r="228" s="53" customFormat="true" ht="10.5" hidden="false" customHeight="true" outlineLevel="0" collapsed="false">
      <c r="A228" s="54"/>
      <c r="B228" s="54"/>
      <c r="D228" s="100" t="s">
        <v>303</v>
      </c>
      <c r="E228" s="100"/>
      <c r="F228" s="100"/>
      <c r="G228" s="100"/>
      <c r="H228" s="100"/>
      <c r="I228" s="100"/>
      <c r="J228" s="100"/>
      <c r="K228" s="100"/>
      <c r="L228" s="100"/>
      <c r="M228" s="100"/>
      <c r="N228" s="100"/>
      <c r="O228" s="100"/>
      <c r="P228" s="100"/>
      <c r="Q228" s="100"/>
      <c r="R228" s="100"/>
      <c r="S228" s="54"/>
      <c r="T228" s="54"/>
      <c r="U228" s="57" t="s">
        <v>304</v>
      </c>
    </row>
    <row r="229" s="53" customFormat="true" ht="10.5" hidden="false" customHeight="true" outlineLevel="0" collapsed="false">
      <c r="A229" s="59"/>
      <c r="B229" s="54"/>
      <c r="D229" s="100" t="s">
        <v>305</v>
      </c>
      <c r="E229" s="100"/>
      <c r="F229" s="100"/>
      <c r="G229" s="100"/>
      <c r="H229" s="100"/>
      <c r="I229" s="100"/>
      <c r="J229" s="100"/>
      <c r="K229" s="100"/>
      <c r="L229" s="100"/>
      <c r="M229" s="100"/>
      <c r="N229" s="100"/>
      <c r="O229" s="100"/>
      <c r="P229" s="100"/>
      <c r="Q229" s="100"/>
      <c r="R229" s="100"/>
      <c r="S229" s="54"/>
      <c r="T229" s="54"/>
      <c r="U229" s="57" t="s">
        <v>230</v>
      </c>
    </row>
    <row r="230" s="53" customFormat="true" ht="10.5" hidden="false" customHeight="true" outlineLevel="0" collapsed="false">
      <c r="A230" s="60"/>
      <c r="B230" s="54"/>
      <c r="D230" s="100" t="s">
        <v>306</v>
      </c>
      <c r="E230" s="100"/>
      <c r="F230" s="100"/>
      <c r="G230" s="100"/>
      <c r="H230" s="100"/>
      <c r="I230" s="100"/>
      <c r="J230" s="100"/>
      <c r="K230" s="100"/>
      <c r="L230" s="100"/>
      <c r="M230" s="100"/>
      <c r="N230" s="100"/>
      <c r="O230" s="100"/>
      <c r="P230" s="100"/>
      <c r="Q230" s="100"/>
      <c r="R230" s="100"/>
      <c r="S230" s="54"/>
      <c r="T230" s="54"/>
      <c r="U230" s="54"/>
    </row>
    <row r="231" customFormat="false" ht="9" hidden="false" customHeight="true" outlineLevel="0" collapsed="false">
      <c r="A231" s="55"/>
      <c r="B231" s="55"/>
      <c r="C231" s="55"/>
      <c r="D231" s="55"/>
      <c r="E231" s="55"/>
      <c r="F231" s="55"/>
      <c r="G231" s="55"/>
      <c r="H231" s="55"/>
      <c r="I231" s="55"/>
      <c r="J231" s="55"/>
      <c r="K231" s="55"/>
      <c r="L231" s="55"/>
      <c r="M231" s="55"/>
      <c r="N231" s="55"/>
      <c r="O231" s="55"/>
      <c r="P231" s="55"/>
      <c r="Q231" s="55"/>
      <c r="R231" s="55"/>
      <c r="S231" s="55"/>
      <c r="T231" s="55"/>
      <c r="U231" s="55"/>
    </row>
    <row r="232" customFormat="false" ht="9" hidden="false" customHeight="true" outlineLevel="0" collapsed="false">
      <c r="A232" s="55"/>
      <c r="B232" s="55"/>
      <c r="C232" s="55"/>
      <c r="D232" s="55"/>
      <c r="E232" s="55"/>
      <c r="F232" s="55"/>
      <c r="G232" s="55"/>
      <c r="H232" s="55"/>
      <c r="I232" s="55"/>
      <c r="J232" s="55"/>
      <c r="K232" s="55"/>
      <c r="L232" s="55"/>
      <c r="M232" s="55"/>
      <c r="N232" s="55"/>
      <c r="O232" s="55"/>
      <c r="P232" s="55"/>
      <c r="Q232" s="55"/>
      <c r="R232" s="55"/>
      <c r="S232" s="55"/>
      <c r="T232" s="55"/>
      <c r="U232" s="55"/>
    </row>
    <row r="233" customFormat="false" ht="9" hidden="false" customHeight="true" outlineLevel="0" collapsed="false">
      <c r="A233" s="55"/>
      <c r="B233" s="55"/>
      <c r="C233" s="55"/>
      <c r="D233" s="55"/>
      <c r="E233" s="55"/>
      <c r="F233" s="55"/>
      <c r="G233" s="55"/>
      <c r="H233" s="55"/>
      <c r="I233" s="55"/>
      <c r="J233" s="55"/>
      <c r="K233" s="55"/>
      <c r="L233" s="55"/>
      <c r="M233" s="55"/>
      <c r="N233" s="55"/>
      <c r="O233" s="55"/>
      <c r="P233" s="55"/>
      <c r="Q233" s="55"/>
      <c r="R233" s="55"/>
      <c r="S233" s="62" t="s">
        <v>307</v>
      </c>
      <c r="T233" s="62"/>
      <c r="U233" s="62"/>
    </row>
    <row r="234" customFormat="false" ht="9" hidden="false" customHeight="true" outlineLevel="0" collapsed="false">
      <c r="A234" s="55"/>
      <c r="B234" s="55"/>
      <c r="C234" s="55"/>
      <c r="D234" s="55"/>
      <c r="E234" s="55"/>
      <c r="F234" s="55"/>
      <c r="G234" s="55"/>
      <c r="H234" s="55"/>
      <c r="I234" s="55"/>
      <c r="J234" s="55"/>
      <c r="K234" s="55"/>
      <c r="L234" s="55"/>
      <c r="M234" s="55"/>
      <c r="N234" s="55"/>
      <c r="O234" s="55"/>
      <c r="P234" s="55"/>
      <c r="Q234" s="55"/>
      <c r="R234" s="55"/>
      <c r="S234" s="101" t="s">
        <v>308</v>
      </c>
      <c r="T234" s="101"/>
      <c r="U234" s="101"/>
    </row>
    <row r="235" customFormat="false" ht="9" hidden="false" customHeight="true" outlineLevel="0" collapsed="false">
      <c r="A235" s="55"/>
      <c r="B235" s="55"/>
      <c r="C235" s="55"/>
      <c r="D235" s="55"/>
      <c r="E235" s="62" t="s">
        <v>61</v>
      </c>
      <c r="F235" s="62"/>
      <c r="G235" s="62"/>
      <c r="H235" s="62"/>
      <c r="I235" s="62"/>
      <c r="J235" s="62"/>
      <c r="K235" s="62"/>
      <c r="L235" s="55"/>
      <c r="M235" s="62" t="s">
        <v>62</v>
      </c>
      <c r="N235" s="62"/>
      <c r="O235" s="62"/>
      <c r="P235" s="62"/>
      <c r="Q235" s="62"/>
      <c r="R235" s="55"/>
      <c r="S235" s="62" t="s">
        <v>309</v>
      </c>
      <c r="T235" s="62"/>
      <c r="U235" s="62"/>
    </row>
    <row r="236" customFormat="false" ht="9" hidden="false" customHeight="true" outlineLevel="0" collapsed="false">
      <c r="A236" s="55"/>
      <c r="B236" s="55"/>
      <c r="C236" s="55"/>
      <c r="D236" s="55"/>
      <c r="E236" s="63" t="s">
        <v>310</v>
      </c>
      <c r="F236" s="55"/>
      <c r="G236" s="63" t="s">
        <v>311</v>
      </c>
      <c r="H236" s="55"/>
      <c r="I236" s="63" t="s">
        <v>312</v>
      </c>
      <c r="J236" s="55"/>
      <c r="K236" s="55"/>
      <c r="L236" s="55"/>
      <c r="M236" s="63" t="s">
        <v>310</v>
      </c>
      <c r="N236" s="55"/>
      <c r="O236" s="63" t="s">
        <v>311</v>
      </c>
      <c r="P236" s="55"/>
      <c r="Q236" s="55"/>
      <c r="R236" s="55"/>
      <c r="S236" s="55"/>
      <c r="T236" s="55"/>
      <c r="U236" s="55"/>
    </row>
    <row r="237" customFormat="false" ht="9" hidden="false" customHeight="true" outlineLevel="0" collapsed="false">
      <c r="A237" s="55"/>
      <c r="B237" s="55"/>
      <c r="C237" s="55"/>
      <c r="D237" s="55"/>
      <c r="E237" s="63" t="s">
        <v>313</v>
      </c>
      <c r="F237" s="55"/>
      <c r="G237" s="63" t="s">
        <v>314</v>
      </c>
      <c r="H237" s="55"/>
      <c r="I237" s="63" t="s">
        <v>315</v>
      </c>
      <c r="J237" s="55"/>
      <c r="K237" s="63" t="s">
        <v>314</v>
      </c>
      <c r="L237" s="55"/>
      <c r="M237" s="63" t="s">
        <v>313</v>
      </c>
      <c r="N237" s="55"/>
      <c r="O237" s="63" t="s">
        <v>314</v>
      </c>
      <c r="P237" s="55"/>
      <c r="Q237" s="63" t="s">
        <v>314</v>
      </c>
      <c r="R237" s="55"/>
      <c r="S237" s="55"/>
      <c r="T237" s="55"/>
      <c r="U237" s="55"/>
    </row>
    <row r="238" customFormat="false" ht="9" hidden="false" customHeight="true" outlineLevel="0" collapsed="false">
      <c r="A238" s="62" t="s">
        <v>81</v>
      </c>
      <c r="B238" s="55"/>
      <c r="C238" s="62" t="s">
        <v>83</v>
      </c>
      <c r="D238" s="55"/>
      <c r="E238" s="62" t="s">
        <v>316</v>
      </c>
      <c r="F238" s="55"/>
      <c r="G238" s="62" t="s">
        <v>317</v>
      </c>
      <c r="H238" s="55"/>
      <c r="I238" s="62" t="s">
        <v>318</v>
      </c>
      <c r="J238" s="55"/>
      <c r="K238" s="62" t="s">
        <v>317</v>
      </c>
      <c r="L238" s="55"/>
      <c r="M238" s="62" t="s">
        <v>316</v>
      </c>
      <c r="N238" s="55"/>
      <c r="O238" s="62" t="s">
        <v>319</v>
      </c>
      <c r="P238" s="55"/>
      <c r="Q238" s="62" t="s">
        <v>319</v>
      </c>
      <c r="R238" s="55"/>
      <c r="S238" s="62" t="s">
        <v>320</v>
      </c>
      <c r="T238" s="55"/>
      <c r="U238" s="62" t="s">
        <v>321</v>
      </c>
    </row>
    <row r="239" customFormat="false" ht="8.25" hidden="false" customHeight="true" outlineLevel="0" collapsed="false">
      <c r="A239" s="55"/>
      <c r="B239" s="55"/>
      <c r="C239" s="61"/>
      <c r="D239" s="55"/>
      <c r="E239" s="61"/>
      <c r="F239" s="55"/>
      <c r="G239" s="55"/>
      <c r="H239" s="55"/>
      <c r="I239" s="55"/>
      <c r="J239" s="55"/>
      <c r="K239" s="55"/>
      <c r="L239" s="55"/>
      <c r="M239" s="55"/>
      <c r="N239" s="55"/>
      <c r="O239" s="55"/>
      <c r="P239" s="55"/>
      <c r="Q239" s="55"/>
      <c r="R239" s="55"/>
      <c r="S239" s="55"/>
      <c r="T239" s="55"/>
      <c r="U239" s="55"/>
    </row>
    <row r="240" customFormat="false" ht="8.25" hidden="false" customHeight="true" outlineLevel="0" collapsed="false">
      <c r="A240" s="55"/>
      <c r="B240" s="55" t="s">
        <v>231</v>
      </c>
      <c r="C240" s="55"/>
      <c r="D240" s="55"/>
      <c r="E240" s="55"/>
      <c r="F240" s="55"/>
      <c r="G240" s="55"/>
      <c r="H240" s="55"/>
      <c r="I240" s="55"/>
      <c r="J240" s="55"/>
      <c r="K240" s="55"/>
      <c r="L240" s="55"/>
      <c r="M240" s="55"/>
      <c r="N240" s="55"/>
      <c r="O240" s="55"/>
      <c r="P240" s="55"/>
      <c r="Q240" s="55"/>
      <c r="R240" s="55"/>
      <c r="S240" s="55"/>
      <c r="T240" s="55"/>
      <c r="U240" s="55"/>
    </row>
    <row r="241" customFormat="false" ht="8.25" hidden="false" customHeight="true" outlineLevel="0" collapsed="false">
      <c r="A241" s="66" t="n">
        <v>1</v>
      </c>
      <c r="B241" s="68"/>
      <c r="C241" s="66" t="s">
        <v>232</v>
      </c>
      <c r="D241" s="70"/>
      <c r="E241" s="72" t="n">
        <v>0</v>
      </c>
      <c r="F241" s="70"/>
      <c r="G241" s="72" t="n">
        <v>317906</v>
      </c>
      <c r="H241" s="70"/>
      <c r="I241" s="72" t="n">
        <v>0</v>
      </c>
      <c r="J241" s="70"/>
      <c r="K241" s="72" t="n">
        <v>2060700</v>
      </c>
      <c r="L241" s="70"/>
      <c r="M241" s="72" t="n">
        <v>0</v>
      </c>
      <c r="N241" s="70"/>
      <c r="O241" s="72" t="n">
        <v>0</v>
      </c>
      <c r="P241" s="70"/>
      <c r="Q241" s="72" t="n">
        <v>8000</v>
      </c>
      <c r="R241" s="70"/>
      <c r="S241" s="72" t="n">
        <v>0</v>
      </c>
      <c r="T241" s="70"/>
      <c r="U241" s="72" t="n">
        <v>0</v>
      </c>
    </row>
    <row r="242" customFormat="false" ht="8.25" hidden="false" customHeight="true" outlineLevel="0" collapsed="false">
      <c r="A242" s="66" t="n">
        <v>2</v>
      </c>
      <c r="B242" s="68"/>
      <c r="C242" s="66" t="s">
        <v>233</v>
      </c>
      <c r="D242" s="70"/>
      <c r="E242" s="79" t="n">
        <v>0</v>
      </c>
      <c r="F242" s="70"/>
      <c r="G242" s="79" t="n">
        <v>492071</v>
      </c>
      <c r="H242" s="70"/>
      <c r="I242" s="79" t="n">
        <v>0</v>
      </c>
      <c r="J242" s="70"/>
      <c r="K242" s="79" t="n">
        <v>1915489</v>
      </c>
      <c r="L242" s="70"/>
      <c r="M242" s="79" t="n">
        <v>0</v>
      </c>
      <c r="N242" s="70"/>
      <c r="O242" s="79" t="n">
        <v>0</v>
      </c>
      <c r="P242" s="70"/>
      <c r="Q242" s="79" t="n">
        <v>25710</v>
      </c>
      <c r="R242" s="70"/>
      <c r="S242" s="79" t="n">
        <v>13990.89</v>
      </c>
      <c r="T242" s="70"/>
      <c r="U242" s="79" t="n">
        <v>0</v>
      </c>
    </row>
    <row r="243" customFormat="false" ht="8.25" hidden="false" customHeight="true" outlineLevel="0" collapsed="false">
      <c r="A243" s="66" t="n">
        <v>3</v>
      </c>
      <c r="B243" s="68"/>
      <c r="C243" s="52" t="s">
        <v>147</v>
      </c>
      <c r="D243" s="70"/>
      <c r="E243" s="79" t="n">
        <v>0</v>
      </c>
      <c r="F243" s="70"/>
      <c r="G243" s="79" t="n">
        <v>465650</v>
      </c>
      <c r="H243" s="70"/>
      <c r="I243" s="79" t="n">
        <v>0</v>
      </c>
      <c r="J243" s="70"/>
      <c r="K243" s="79" t="n">
        <v>1959805</v>
      </c>
      <c r="L243" s="70"/>
      <c r="M243" s="79" t="n">
        <v>0</v>
      </c>
      <c r="N243" s="70"/>
      <c r="O243" s="79" t="n">
        <v>0</v>
      </c>
      <c r="P243" s="70"/>
      <c r="Q243" s="79" t="n">
        <v>0</v>
      </c>
      <c r="R243" s="70"/>
      <c r="S243" s="79" t="n">
        <v>0</v>
      </c>
      <c r="T243" s="70"/>
      <c r="U243" s="79" t="n">
        <v>0</v>
      </c>
    </row>
    <row r="244" customFormat="false" ht="8.25" hidden="false" customHeight="true" outlineLevel="0" collapsed="false">
      <c r="A244" s="66" t="n">
        <v>4</v>
      </c>
      <c r="B244" s="68"/>
      <c r="C244" s="52" t="s">
        <v>234</v>
      </c>
      <c r="D244" s="70"/>
      <c r="E244" s="79" t="n">
        <v>0</v>
      </c>
      <c r="F244" s="70"/>
      <c r="G244" s="79" t="n">
        <v>300628</v>
      </c>
      <c r="H244" s="70"/>
      <c r="I244" s="79" t="n">
        <v>0</v>
      </c>
      <c r="J244" s="70"/>
      <c r="K244" s="79" t="n">
        <v>633816</v>
      </c>
      <c r="L244" s="70"/>
      <c r="M244" s="79" t="n">
        <v>0</v>
      </c>
      <c r="N244" s="70"/>
      <c r="O244" s="79" t="n">
        <v>0</v>
      </c>
      <c r="P244" s="70"/>
      <c r="Q244" s="79" t="n">
        <v>9467</v>
      </c>
      <c r="R244" s="70"/>
      <c r="S244" s="79" t="n">
        <v>241.15</v>
      </c>
      <c r="T244" s="70"/>
      <c r="U244" s="79" t="n">
        <v>0</v>
      </c>
    </row>
    <row r="245" customFormat="false" ht="8.25" hidden="false" customHeight="true" outlineLevel="0" collapsed="false">
      <c r="A245" s="66" t="n">
        <v>5</v>
      </c>
      <c r="B245" s="68"/>
      <c r="C245" s="66" t="s">
        <v>235</v>
      </c>
      <c r="D245" s="70"/>
      <c r="E245" s="79" t="n">
        <v>0</v>
      </c>
      <c r="F245" s="70"/>
      <c r="G245" s="79" t="n">
        <v>1878668</v>
      </c>
      <c r="H245" s="70"/>
      <c r="I245" s="79" t="n">
        <v>0</v>
      </c>
      <c r="J245" s="70"/>
      <c r="K245" s="79" t="n">
        <v>906994</v>
      </c>
      <c r="L245" s="70"/>
      <c r="M245" s="79" t="n">
        <v>43000</v>
      </c>
      <c r="N245" s="70"/>
      <c r="O245" s="79" t="n">
        <v>0</v>
      </c>
      <c r="P245" s="70"/>
      <c r="Q245" s="79" t="n">
        <v>255675</v>
      </c>
      <c r="R245" s="70"/>
      <c r="S245" s="79" t="n">
        <v>478.82</v>
      </c>
      <c r="T245" s="70"/>
      <c r="U245" s="79" t="n">
        <v>0</v>
      </c>
    </row>
    <row r="246" customFormat="false" ht="8.25" hidden="false" customHeight="true" outlineLevel="0" collapsed="false">
      <c r="A246" s="91"/>
      <c r="B246" s="66"/>
      <c r="C246" s="66"/>
      <c r="D246" s="70"/>
      <c r="E246" s="70"/>
      <c r="F246" s="70"/>
      <c r="G246" s="70"/>
      <c r="H246" s="70"/>
      <c r="I246" s="70"/>
      <c r="J246" s="70"/>
      <c r="K246" s="70"/>
      <c r="L246" s="70"/>
      <c r="M246" s="70"/>
      <c r="N246" s="70"/>
      <c r="O246" s="70"/>
      <c r="P246" s="70"/>
      <c r="Q246" s="70"/>
      <c r="R246" s="70"/>
      <c r="S246" s="70"/>
      <c r="T246" s="70"/>
      <c r="U246" s="70"/>
    </row>
    <row r="247" customFormat="false" ht="8.25" hidden="false" customHeight="true" outlineLevel="0" collapsed="false">
      <c r="A247" s="66" t="n">
        <v>6</v>
      </c>
      <c r="B247" s="68"/>
      <c r="C247" s="66" t="s">
        <v>236</v>
      </c>
      <c r="D247" s="70"/>
      <c r="E247" s="79" t="n">
        <v>0</v>
      </c>
      <c r="F247" s="70"/>
      <c r="G247" s="79" t="n">
        <v>2232326</v>
      </c>
      <c r="H247" s="70"/>
      <c r="I247" s="79" t="n">
        <v>0</v>
      </c>
      <c r="J247" s="70"/>
      <c r="K247" s="79" t="n">
        <v>3559923</v>
      </c>
      <c r="L247" s="70"/>
      <c r="M247" s="79" t="n">
        <v>0</v>
      </c>
      <c r="N247" s="70"/>
      <c r="O247" s="79" t="n">
        <v>0</v>
      </c>
      <c r="P247" s="70"/>
      <c r="Q247" s="79" t="n">
        <v>643420</v>
      </c>
      <c r="R247" s="70"/>
      <c r="S247" s="79" t="n">
        <v>1160.01</v>
      </c>
      <c r="T247" s="70"/>
      <c r="U247" s="79" t="n">
        <v>0</v>
      </c>
    </row>
    <row r="248" customFormat="false" ht="8.25" hidden="false" customHeight="true" outlineLevel="0" collapsed="false">
      <c r="A248" s="66" t="n">
        <v>7</v>
      </c>
      <c r="B248" s="68"/>
      <c r="C248" s="66" t="s">
        <v>237</v>
      </c>
      <c r="D248" s="70"/>
      <c r="E248" s="79" t="n">
        <v>0</v>
      </c>
      <c r="F248" s="70"/>
      <c r="G248" s="79" t="n">
        <v>71531</v>
      </c>
      <c r="H248" s="70"/>
      <c r="I248" s="79" t="n">
        <v>0</v>
      </c>
      <c r="J248" s="70"/>
      <c r="K248" s="79" t="n">
        <v>1288873</v>
      </c>
      <c r="L248" s="70"/>
      <c r="M248" s="79" t="n">
        <v>0</v>
      </c>
      <c r="N248" s="70"/>
      <c r="O248" s="79" t="n">
        <v>0</v>
      </c>
      <c r="P248" s="70"/>
      <c r="Q248" s="79" t="n">
        <v>283688</v>
      </c>
      <c r="R248" s="70"/>
      <c r="S248" s="79" t="n">
        <v>3093.34</v>
      </c>
      <c r="T248" s="70"/>
      <c r="U248" s="79" t="n">
        <v>0</v>
      </c>
    </row>
    <row r="249" customFormat="false" ht="8.25" hidden="false" customHeight="true" outlineLevel="0" collapsed="false">
      <c r="A249" s="66" t="n">
        <v>8</v>
      </c>
      <c r="B249" s="68"/>
      <c r="C249" s="66" t="s">
        <v>238</v>
      </c>
      <c r="D249" s="70"/>
      <c r="E249" s="79" t="n">
        <v>0</v>
      </c>
      <c r="F249" s="70"/>
      <c r="G249" s="79" t="n">
        <v>156782</v>
      </c>
      <c r="H249" s="70"/>
      <c r="I249" s="79" t="n">
        <v>0</v>
      </c>
      <c r="J249" s="70"/>
      <c r="K249" s="79" t="n">
        <v>1201061</v>
      </c>
      <c r="L249" s="70"/>
      <c r="M249" s="79" t="n">
        <v>0</v>
      </c>
      <c r="N249" s="70"/>
      <c r="O249" s="79" t="n">
        <v>0</v>
      </c>
      <c r="P249" s="70"/>
      <c r="Q249" s="79" t="n">
        <v>97689</v>
      </c>
      <c r="R249" s="70"/>
      <c r="S249" s="79" t="n">
        <v>0</v>
      </c>
      <c r="T249" s="70"/>
      <c r="U249" s="79" t="n">
        <v>0</v>
      </c>
    </row>
    <row r="250" customFormat="false" ht="8.25" hidden="false" customHeight="true" outlineLevel="0" collapsed="false">
      <c r="A250" s="66" t="n">
        <v>9</v>
      </c>
      <c r="B250" s="68"/>
      <c r="C250" s="66" t="s">
        <v>239</v>
      </c>
      <c r="D250" s="70"/>
      <c r="E250" s="79" t="n">
        <v>0</v>
      </c>
      <c r="F250" s="70"/>
      <c r="G250" s="79" t="n">
        <v>187756</v>
      </c>
      <c r="H250" s="70"/>
      <c r="I250" s="79" t="n">
        <v>0</v>
      </c>
      <c r="J250" s="70"/>
      <c r="K250" s="79" t="n">
        <v>686403</v>
      </c>
      <c r="L250" s="70"/>
      <c r="M250" s="79" t="n">
        <v>0</v>
      </c>
      <c r="N250" s="70"/>
      <c r="O250" s="79" t="n">
        <v>0</v>
      </c>
      <c r="P250" s="70"/>
      <c r="Q250" s="79" t="n">
        <v>264351</v>
      </c>
      <c r="R250" s="70"/>
      <c r="S250" s="79" t="n">
        <v>0</v>
      </c>
      <c r="T250" s="70"/>
      <c r="U250" s="79" t="n">
        <v>0</v>
      </c>
    </row>
    <row r="251" customFormat="false" ht="8.25" hidden="false" customHeight="true" outlineLevel="0" collapsed="false">
      <c r="A251" s="66" t="n">
        <v>10</v>
      </c>
      <c r="B251" s="68"/>
      <c r="C251" s="66" t="s">
        <v>240</v>
      </c>
      <c r="D251" s="70"/>
      <c r="E251" s="79" t="n">
        <v>0</v>
      </c>
      <c r="F251" s="70"/>
      <c r="G251" s="79" t="n">
        <v>81186</v>
      </c>
      <c r="H251" s="70"/>
      <c r="I251" s="79" t="n">
        <v>0</v>
      </c>
      <c r="J251" s="70"/>
      <c r="K251" s="79" t="n">
        <v>529794</v>
      </c>
      <c r="L251" s="70"/>
      <c r="M251" s="79" t="n">
        <v>0</v>
      </c>
      <c r="N251" s="70"/>
      <c r="O251" s="79" t="n">
        <v>0</v>
      </c>
      <c r="P251" s="70"/>
      <c r="Q251" s="79" t="n">
        <v>4644</v>
      </c>
      <c r="R251" s="70"/>
      <c r="S251" s="79" t="n">
        <v>0</v>
      </c>
      <c r="T251" s="70"/>
      <c r="U251" s="79" t="n">
        <v>0</v>
      </c>
    </row>
    <row r="252" customFormat="false" ht="8.25" hidden="false" customHeight="true" outlineLevel="0" collapsed="false">
      <c r="A252" s="91"/>
      <c r="B252" s="66"/>
      <c r="C252" s="66"/>
      <c r="D252" s="70"/>
      <c r="E252" s="70"/>
      <c r="F252" s="70"/>
      <c r="G252" s="70"/>
      <c r="H252" s="70"/>
      <c r="I252" s="70"/>
      <c r="J252" s="70"/>
      <c r="K252" s="70"/>
      <c r="L252" s="70"/>
      <c r="M252" s="70"/>
      <c r="N252" s="70"/>
      <c r="O252" s="70"/>
      <c r="P252" s="70"/>
      <c r="Q252" s="70"/>
      <c r="R252" s="70"/>
      <c r="S252" s="70"/>
      <c r="T252" s="70"/>
      <c r="U252" s="70"/>
    </row>
    <row r="253" customFormat="false" ht="8.25" hidden="false" customHeight="true" outlineLevel="0" collapsed="false">
      <c r="A253" s="66" t="n">
        <v>11</v>
      </c>
      <c r="B253" s="68"/>
      <c r="C253" s="66" t="s">
        <v>241</v>
      </c>
      <c r="D253" s="70"/>
      <c r="E253" s="79" t="n">
        <v>0</v>
      </c>
      <c r="F253" s="70"/>
      <c r="G253" s="79" t="n">
        <v>1257967</v>
      </c>
      <c r="H253" s="70"/>
      <c r="I253" s="79" t="n">
        <v>0</v>
      </c>
      <c r="J253" s="70"/>
      <c r="K253" s="79" t="n">
        <v>4535862</v>
      </c>
      <c r="L253" s="70"/>
      <c r="M253" s="79" t="n">
        <v>0</v>
      </c>
      <c r="N253" s="70"/>
      <c r="O253" s="79" t="n">
        <v>0</v>
      </c>
      <c r="P253" s="70"/>
      <c r="Q253" s="79" t="n">
        <v>1720207</v>
      </c>
      <c r="R253" s="70"/>
      <c r="S253" s="79" t="n">
        <v>98422.79</v>
      </c>
      <c r="T253" s="70"/>
      <c r="U253" s="79" t="n">
        <v>0</v>
      </c>
    </row>
    <row r="254" customFormat="false" ht="8.25" hidden="false" customHeight="true" outlineLevel="0" collapsed="false">
      <c r="A254" s="66" t="n">
        <v>12</v>
      </c>
      <c r="B254" s="68"/>
      <c r="C254" s="52" t="s">
        <v>242</v>
      </c>
      <c r="D254" s="70"/>
      <c r="E254" s="79" t="n">
        <v>0</v>
      </c>
      <c r="F254" s="70"/>
      <c r="G254" s="79" t="n">
        <v>412783</v>
      </c>
      <c r="H254" s="70"/>
      <c r="I254" s="79" t="n">
        <v>0</v>
      </c>
      <c r="J254" s="70"/>
      <c r="K254" s="79" t="n">
        <v>892094</v>
      </c>
      <c r="L254" s="70"/>
      <c r="M254" s="79" t="n">
        <v>0</v>
      </c>
      <c r="N254" s="70"/>
      <c r="O254" s="79" t="n">
        <v>0</v>
      </c>
      <c r="P254" s="70"/>
      <c r="Q254" s="79" t="n">
        <v>297044</v>
      </c>
      <c r="R254" s="70"/>
      <c r="S254" s="79" t="n">
        <v>0</v>
      </c>
      <c r="T254" s="70"/>
      <c r="U254" s="79" t="n">
        <v>0</v>
      </c>
    </row>
    <row r="255" customFormat="false" ht="8.25" hidden="false" customHeight="true" outlineLevel="0" collapsed="false">
      <c r="A255" s="66" t="n">
        <v>13</v>
      </c>
      <c r="B255" s="68"/>
      <c r="C255" s="66" t="s">
        <v>243</v>
      </c>
      <c r="D255" s="70"/>
      <c r="E255" s="79" t="n">
        <v>0</v>
      </c>
      <c r="F255" s="70"/>
      <c r="G255" s="79" t="n">
        <v>432304</v>
      </c>
      <c r="H255" s="70"/>
      <c r="I255" s="79" t="n">
        <v>0</v>
      </c>
      <c r="J255" s="70"/>
      <c r="K255" s="79" t="n">
        <v>4638435</v>
      </c>
      <c r="L255" s="70"/>
      <c r="M255" s="79" t="n">
        <v>0</v>
      </c>
      <c r="N255" s="70"/>
      <c r="O255" s="79" t="n">
        <v>0</v>
      </c>
      <c r="P255" s="70"/>
      <c r="Q255" s="79" t="n">
        <v>1399920</v>
      </c>
      <c r="R255" s="70"/>
      <c r="S255" s="79" t="n">
        <v>0</v>
      </c>
      <c r="T255" s="70"/>
      <c r="U255" s="79" t="n">
        <v>0</v>
      </c>
    </row>
    <row r="256" customFormat="false" ht="8.25" hidden="false" customHeight="true" outlineLevel="0" collapsed="false">
      <c r="A256" s="66" t="n">
        <v>14</v>
      </c>
      <c r="B256" s="68"/>
      <c r="C256" s="66" t="s">
        <v>161</v>
      </c>
      <c r="D256" s="70"/>
      <c r="E256" s="79" t="n">
        <v>0</v>
      </c>
      <c r="F256" s="70"/>
      <c r="G256" s="79" t="n">
        <v>632977</v>
      </c>
      <c r="H256" s="70"/>
      <c r="I256" s="79" t="n">
        <v>0</v>
      </c>
      <c r="J256" s="70"/>
      <c r="K256" s="79" t="n">
        <v>1994657</v>
      </c>
      <c r="L256" s="70"/>
      <c r="M256" s="79" t="n">
        <v>0</v>
      </c>
      <c r="N256" s="70"/>
      <c r="O256" s="79" t="n">
        <v>0</v>
      </c>
      <c r="P256" s="70"/>
      <c r="Q256" s="79" t="n">
        <v>110586</v>
      </c>
      <c r="R256" s="70"/>
      <c r="S256" s="79" t="n">
        <v>0</v>
      </c>
      <c r="T256" s="70"/>
      <c r="U256" s="79" t="n">
        <v>0</v>
      </c>
    </row>
    <row r="257" customFormat="false" ht="8.25" hidden="false" customHeight="true" outlineLevel="0" collapsed="false">
      <c r="A257" s="66" t="n">
        <v>15</v>
      </c>
      <c r="B257" s="68"/>
      <c r="C257" s="66" t="s">
        <v>244</v>
      </c>
      <c r="D257" s="70"/>
      <c r="E257" s="79" t="n">
        <v>0</v>
      </c>
      <c r="F257" s="70"/>
      <c r="G257" s="79" t="n">
        <v>255555</v>
      </c>
      <c r="H257" s="70"/>
      <c r="I257" s="79" t="n">
        <v>0</v>
      </c>
      <c r="J257" s="70"/>
      <c r="K257" s="79" t="n">
        <v>434453</v>
      </c>
      <c r="L257" s="70"/>
      <c r="M257" s="79" t="n">
        <v>0</v>
      </c>
      <c r="N257" s="70"/>
      <c r="O257" s="79" t="n">
        <v>0</v>
      </c>
      <c r="P257" s="70"/>
      <c r="Q257" s="79" t="n">
        <v>299466</v>
      </c>
      <c r="R257" s="70"/>
      <c r="S257" s="79" t="n">
        <v>1699.8</v>
      </c>
      <c r="T257" s="70"/>
      <c r="U257" s="79" t="n">
        <v>0</v>
      </c>
    </row>
    <row r="258" customFormat="false" ht="8.25" hidden="false" customHeight="true" outlineLevel="0" collapsed="false">
      <c r="A258" s="91"/>
      <c r="B258" s="66"/>
      <c r="C258" s="66"/>
      <c r="D258" s="70"/>
      <c r="E258" s="70"/>
      <c r="F258" s="70"/>
      <c r="G258" s="70"/>
      <c r="H258" s="70"/>
      <c r="I258" s="70"/>
      <c r="J258" s="70"/>
      <c r="K258" s="70"/>
      <c r="L258" s="70"/>
      <c r="M258" s="70"/>
      <c r="N258" s="70"/>
      <c r="O258" s="70"/>
      <c r="P258" s="70"/>
      <c r="Q258" s="70"/>
      <c r="R258" s="70"/>
      <c r="S258" s="70"/>
      <c r="T258" s="70"/>
      <c r="U258" s="70"/>
    </row>
    <row r="259" customFormat="false" ht="8.25" hidden="false" customHeight="true" outlineLevel="0" collapsed="false">
      <c r="A259" s="66" t="n">
        <v>16</v>
      </c>
      <c r="B259" s="68"/>
      <c r="C259" s="66" t="s">
        <v>245</v>
      </c>
      <c r="D259" s="70"/>
      <c r="E259" s="79" t="n">
        <v>0</v>
      </c>
      <c r="F259" s="70"/>
      <c r="G259" s="79" t="n">
        <v>745675</v>
      </c>
      <c r="H259" s="70"/>
      <c r="I259" s="79" t="n">
        <v>0</v>
      </c>
      <c r="J259" s="70"/>
      <c r="K259" s="79" t="n">
        <v>2183542</v>
      </c>
      <c r="L259" s="70"/>
      <c r="M259" s="79" t="n">
        <v>0</v>
      </c>
      <c r="N259" s="70"/>
      <c r="O259" s="79" t="n">
        <v>0</v>
      </c>
      <c r="P259" s="70"/>
      <c r="Q259" s="79" t="n">
        <v>354520</v>
      </c>
      <c r="R259" s="70"/>
      <c r="S259" s="79" t="n">
        <v>274.62</v>
      </c>
      <c r="T259" s="70"/>
      <c r="U259" s="79" t="n">
        <v>0</v>
      </c>
    </row>
    <row r="260" customFormat="false" ht="8.25" hidden="false" customHeight="true" outlineLevel="0" collapsed="false">
      <c r="A260" s="66" t="n">
        <v>17</v>
      </c>
      <c r="B260" s="68"/>
      <c r="C260" s="66" t="s">
        <v>246</v>
      </c>
      <c r="D260" s="70"/>
      <c r="E260" s="79" t="n">
        <v>0</v>
      </c>
      <c r="F260" s="70"/>
      <c r="G260" s="79" t="n">
        <v>940393</v>
      </c>
      <c r="H260" s="70"/>
      <c r="I260" s="79" t="n">
        <v>0</v>
      </c>
      <c r="J260" s="70"/>
      <c r="K260" s="79" t="n">
        <v>6099665</v>
      </c>
      <c r="L260" s="70"/>
      <c r="M260" s="79" t="n">
        <v>0</v>
      </c>
      <c r="N260" s="70"/>
      <c r="O260" s="79" t="n">
        <v>0</v>
      </c>
      <c r="P260" s="70"/>
      <c r="Q260" s="79" t="n">
        <v>0</v>
      </c>
      <c r="R260" s="70"/>
      <c r="S260" s="79" t="n">
        <v>0</v>
      </c>
      <c r="T260" s="70"/>
      <c r="U260" s="79" t="n">
        <v>0</v>
      </c>
    </row>
    <row r="261" customFormat="false" ht="8.25" hidden="false" customHeight="true" outlineLevel="0" collapsed="false">
      <c r="A261" s="66" t="n">
        <v>18</v>
      </c>
      <c r="B261" s="68"/>
      <c r="C261" s="66" t="s">
        <v>247</v>
      </c>
      <c r="D261" s="70"/>
      <c r="E261" s="79" t="n">
        <v>0</v>
      </c>
      <c r="F261" s="70"/>
      <c r="G261" s="79" t="n">
        <v>2194260</v>
      </c>
      <c r="H261" s="70"/>
      <c r="I261" s="79" t="n">
        <v>0</v>
      </c>
      <c r="J261" s="70"/>
      <c r="K261" s="79" t="n">
        <v>2357010</v>
      </c>
      <c r="L261" s="70"/>
      <c r="M261" s="79" t="n">
        <v>0</v>
      </c>
      <c r="N261" s="70"/>
      <c r="O261" s="79" t="n">
        <v>0</v>
      </c>
      <c r="P261" s="70"/>
      <c r="Q261" s="79" t="n">
        <v>110578</v>
      </c>
      <c r="R261" s="70"/>
      <c r="S261" s="79" t="n">
        <v>0</v>
      </c>
      <c r="T261" s="70"/>
      <c r="U261" s="79" t="n">
        <v>0</v>
      </c>
    </row>
    <row r="262" customFormat="false" ht="8.25" hidden="false" customHeight="true" outlineLevel="0" collapsed="false">
      <c r="A262" s="66" t="n">
        <v>19</v>
      </c>
      <c r="B262" s="68"/>
      <c r="C262" s="66" t="s">
        <v>248</v>
      </c>
      <c r="D262" s="70"/>
      <c r="E262" s="79" t="n">
        <v>0</v>
      </c>
      <c r="F262" s="70"/>
      <c r="G262" s="79" t="n">
        <v>3690456</v>
      </c>
      <c r="H262" s="70"/>
      <c r="I262" s="79" t="n">
        <v>0</v>
      </c>
      <c r="J262" s="70"/>
      <c r="K262" s="79" t="n">
        <v>5611552</v>
      </c>
      <c r="L262" s="70"/>
      <c r="M262" s="79" t="n">
        <v>0</v>
      </c>
      <c r="N262" s="70"/>
      <c r="O262" s="79" t="n">
        <v>0</v>
      </c>
      <c r="P262" s="70"/>
      <c r="Q262" s="79" t="n">
        <v>222682</v>
      </c>
      <c r="R262" s="70"/>
      <c r="S262" s="79" t="n">
        <v>321.98</v>
      </c>
      <c r="T262" s="70"/>
      <c r="U262" s="79" t="n">
        <v>0</v>
      </c>
    </row>
    <row r="263" customFormat="false" ht="8.25" hidden="false" customHeight="true" outlineLevel="0" collapsed="false">
      <c r="A263" s="66" t="n">
        <v>20</v>
      </c>
      <c r="B263" s="68"/>
      <c r="C263" s="66" t="s">
        <v>249</v>
      </c>
      <c r="D263" s="70"/>
      <c r="E263" s="79" t="n">
        <v>0</v>
      </c>
      <c r="F263" s="70"/>
      <c r="G263" s="79" t="n">
        <v>152263</v>
      </c>
      <c r="H263" s="70"/>
      <c r="I263" s="79" t="n">
        <v>0</v>
      </c>
      <c r="J263" s="70"/>
      <c r="K263" s="79" t="n">
        <v>1272394</v>
      </c>
      <c r="L263" s="70"/>
      <c r="M263" s="79" t="n">
        <v>0</v>
      </c>
      <c r="N263" s="70"/>
      <c r="O263" s="79" t="n">
        <v>0</v>
      </c>
      <c r="P263" s="70"/>
      <c r="Q263" s="79" t="n">
        <v>10306</v>
      </c>
      <c r="R263" s="70"/>
      <c r="S263" s="79" t="n">
        <v>0</v>
      </c>
      <c r="T263" s="70"/>
      <c r="U263" s="79" t="n">
        <v>0</v>
      </c>
    </row>
    <row r="264" customFormat="false" ht="8.25" hidden="false" customHeight="true" outlineLevel="0" collapsed="false">
      <c r="A264" s="91"/>
      <c r="B264" s="66"/>
      <c r="C264" s="66"/>
      <c r="D264" s="70"/>
      <c r="E264" s="70"/>
      <c r="F264" s="70"/>
      <c r="G264" s="70"/>
      <c r="H264" s="70"/>
      <c r="I264" s="70"/>
      <c r="J264" s="70"/>
      <c r="K264" s="70"/>
      <c r="L264" s="70"/>
      <c r="M264" s="70"/>
      <c r="N264" s="70"/>
      <c r="O264" s="70"/>
      <c r="P264" s="70"/>
      <c r="Q264" s="70"/>
      <c r="R264" s="70"/>
      <c r="S264" s="70"/>
      <c r="T264" s="70"/>
      <c r="U264" s="70"/>
    </row>
    <row r="265" customFormat="false" ht="8.25" hidden="false" customHeight="true" outlineLevel="0" collapsed="false">
      <c r="A265" s="66" t="n">
        <v>21</v>
      </c>
      <c r="B265" s="68"/>
      <c r="C265" s="66" t="s">
        <v>250</v>
      </c>
      <c r="D265" s="70"/>
      <c r="E265" s="79" t="n">
        <v>0</v>
      </c>
      <c r="F265" s="70"/>
      <c r="G265" s="79" t="n">
        <v>189153</v>
      </c>
      <c r="H265" s="70"/>
      <c r="I265" s="79" t="n">
        <v>0</v>
      </c>
      <c r="J265" s="70"/>
      <c r="K265" s="79" t="n">
        <v>1705093</v>
      </c>
      <c r="L265" s="70"/>
      <c r="M265" s="79" t="n">
        <v>0</v>
      </c>
      <c r="N265" s="70"/>
      <c r="O265" s="79" t="n">
        <v>0</v>
      </c>
      <c r="P265" s="70"/>
      <c r="Q265" s="79" t="n">
        <v>175172</v>
      </c>
      <c r="R265" s="70"/>
      <c r="S265" s="79" t="n">
        <v>0</v>
      </c>
      <c r="T265" s="70"/>
      <c r="U265" s="79" t="n">
        <v>0</v>
      </c>
    </row>
    <row r="266" customFormat="false" ht="8.25" hidden="false" customHeight="true" outlineLevel="0" collapsed="false">
      <c r="A266" s="66" t="n">
        <v>22</v>
      </c>
      <c r="B266" s="68"/>
      <c r="C266" s="52" t="s">
        <v>202</v>
      </c>
      <c r="D266" s="70"/>
      <c r="E266" s="79" t="n">
        <v>0</v>
      </c>
      <c r="F266" s="70"/>
      <c r="G266" s="79" t="n">
        <v>308556</v>
      </c>
      <c r="H266" s="70"/>
      <c r="I266" s="79" t="n">
        <v>0</v>
      </c>
      <c r="J266" s="70"/>
      <c r="K266" s="79" t="n">
        <v>1071425</v>
      </c>
      <c r="L266" s="70"/>
      <c r="M266" s="79" t="n">
        <v>0</v>
      </c>
      <c r="N266" s="70"/>
      <c r="O266" s="79" t="n">
        <v>0</v>
      </c>
      <c r="P266" s="70"/>
      <c r="Q266" s="79" t="n">
        <v>0</v>
      </c>
      <c r="R266" s="70"/>
      <c r="S266" s="79" t="n">
        <v>915.56</v>
      </c>
      <c r="T266" s="70"/>
      <c r="U266" s="79" t="n">
        <v>0</v>
      </c>
    </row>
    <row r="267" customFormat="false" ht="8.25" hidden="false" customHeight="true" outlineLevel="0" collapsed="false">
      <c r="A267" s="66" t="n">
        <v>23</v>
      </c>
      <c r="B267" s="68"/>
      <c r="C267" s="66" t="s">
        <v>210</v>
      </c>
      <c r="D267" s="70"/>
      <c r="E267" s="79" t="n">
        <v>0</v>
      </c>
      <c r="F267" s="70"/>
      <c r="G267" s="79" t="n">
        <v>581808</v>
      </c>
      <c r="H267" s="70"/>
      <c r="I267" s="79" t="n">
        <v>0</v>
      </c>
      <c r="J267" s="70"/>
      <c r="K267" s="79" t="n">
        <v>2386213</v>
      </c>
      <c r="L267" s="70"/>
      <c r="M267" s="79" t="n">
        <v>0</v>
      </c>
      <c r="N267" s="70"/>
      <c r="O267" s="79" t="n">
        <v>0</v>
      </c>
      <c r="P267" s="70"/>
      <c r="Q267" s="79" t="n">
        <v>461862</v>
      </c>
      <c r="R267" s="70"/>
      <c r="S267" s="79" t="n">
        <v>378.15</v>
      </c>
      <c r="T267" s="70"/>
      <c r="U267" s="79" t="n">
        <v>0</v>
      </c>
    </row>
    <row r="268" customFormat="false" ht="8.25" hidden="false" customHeight="true" outlineLevel="0" collapsed="false">
      <c r="A268" s="66" t="n">
        <v>24</v>
      </c>
      <c r="B268" s="68"/>
      <c r="C268" s="92" t="s">
        <v>251</v>
      </c>
      <c r="D268" s="70"/>
      <c r="E268" s="79" t="n">
        <v>0</v>
      </c>
      <c r="F268" s="70"/>
      <c r="G268" s="79" t="n">
        <v>353755</v>
      </c>
      <c r="H268" s="70"/>
      <c r="I268" s="79" t="n">
        <v>0</v>
      </c>
      <c r="J268" s="70"/>
      <c r="K268" s="79" t="n">
        <v>826364</v>
      </c>
      <c r="L268" s="70"/>
      <c r="M268" s="79" t="n">
        <v>0</v>
      </c>
      <c r="N268" s="70"/>
      <c r="O268" s="79" t="n">
        <v>27331</v>
      </c>
      <c r="P268" s="70"/>
      <c r="Q268" s="79" t="n">
        <v>131345</v>
      </c>
      <c r="R268" s="70"/>
      <c r="S268" s="79" t="n">
        <v>0</v>
      </c>
      <c r="T268" s="70"/>
      <c r="U268" s="79" t="n">
        <v>0</v>
      </c>
    </row>
    <row r="269" customFormat="false" ht="8.25" hidden="false" customHeight="true" outlineLevel="0" collapsed="false">
      <c r="A269" s="66" t="n">
        <v>25</v>
      </c>
      <c r="B269" s="68"/>
      <c r="C269" s="66" t="s">
        <v>252</v>
      </c>
      <c r="D269" s="70"/>
      <c r="E269" s="79" t="n">
        <v>0</v>
      </c>
      <c r="F269" s="70"/>
      <c r="G269" s="79" t="n">
        <v>15893</v>
      </c>
      <c r="H269" s="70"/>
      <c r="I269" s="79" t="n">
        <v>0</v>
      </c>
      <c r="J269" s="70"/>
      <c r="K269" s="79" t="n">
        <v>1015396</v>
      </c>
      <c r="L269" s="70"/>
      <c r="M269" s="79" t="n">
        <v>0</v>
      </c>
      <c r="N269" s="70"/>
      <c r="O269" s="79" t="n">
        <v>0</v>
      </c>
      <c r="P269" s="70"/>
      <c r="Q269" s="79" t="n">
        <v>89842</v>
      </c>
      <c r="R269" s="70"/>
      <c r="S269" s="79" t="n">
        <v>0</v>
      </c>
      <c r="T269" s="70"/>
      <c r="U269" s="79" t="n">
        <v>0</v>
      </c>
    </row>
    <row r="270" customFormat="false" ht="8.25" hidden="false" customHeight="true" outlineLevel="0" collapsed="false">
      <c r="A270" s="91"/>
      <c r="B270" s="66"/>
      <c r="C270" s="66"/>
      <c r="D270" s="70"/>
      <c r="E270" s="70"/>
      <c r="F270" s="70"/>
      <c r="G270" s="70"/>
      <c r="H270" s="70"/>
      <c r="I270" s="70"/>
      <c r="J270" s="70"/>
      <c r="K270" s="70"/>
      <c r="L270" s="70"/>
      <c r="M270" s="70"/>
      <c r="N270" s="70"/>
      <c r="O270" s="70"/>
      <c r="P270" s="70"/>
      <c r="Q270" s="70"/>
      <c r="R270" s="70"/>
      <c r="S270" s="70"/>
      <c r="T270" s="70"/>
      <c r="U270" s="70"/>
    </row>
    <row r="271" customFormat="false" ht="8.25" hidden="false" customHeight="true" outlineLevel="0" collapsed="false">
      <c r="A271" s="66" t="n">
        <v>26</v>
      </c>
      <c r="B271" s="68"/>
      <c r="C271" s="66" t="s">
        <v>253</v>
      </c>
      <c r="D271" s="70"/>
      <c r="E271" s="79" t="n">
        <v>0</v>
      </c>
      <c r="F271" s="70"/>
      <c r="G271" s="79" t="n">
        <v>245240</v>
      </c>
      <c r="H271" s="70"/>
      <c r="I271" s="79" t="n">
        <v>0</v>
      </c>
      <c r="J271" s="70"/>
      <c r="K271" s="79" t="n">
        <v>1553622</v>
      </c>
      <c r="L271" s="70"/>
      <c r="M271" s="79" t="n">
        <v>0</v>
      </c>
      <c r="N271" s="70"/>
      <c r="O271" s="79" t="n">
        <v>0</v>
      </c>
      <c r="P271" s="70"/>
      <c r="Q271" s="79" t="n">
        <v>8779</v>
      </c>
      <c r="R271" s="70"/>
      <c r="S271" s="79" t="n">
        <v>682.44</v>
      </c>
      <c r="T271" s="70"/>
      <c r="U271" s="79" t="n">
        <v>0</v>
      </c>
    </row>
    <row r="272" customFormat="false" ht="8.25" hidden="false" customHeight="true" outlineLevel="0" collapsed="false">
      <c r="A272" s="66" t="n">
        <v>27</v>
      </c>
      <c r="B272" s="68"/>
      <c r="C272" s="66" t="s">
        <v>254</v>
      </c>
      <c r="D272" s="70"/>
      <c r="E272" s="79" t="n">
        <v>0</v>
      </c>
      <c r="F272" s="70"/>
      <c r="G272" s="79" t="n">
        <v>468152</v>
      </c>
      <c r="H272" s="70"/>
      <c r="I272" s="79" t="n">
        <v>0</v>
      </c>
      <c r="J272" s="70"/>
      <c r="K272" s="79" t="n">
        <v>1429389</v>
      </c>
      <c r="L272" s="70"/>
      <c r="M272" s="79" t="n">
        <v>0</v>
      </c>
      <c r="N272" s="70"/>
      <c r="O272" s="79" t="n">
        <v>0</v>
      </c>
      <c r="P272" s="70"/>
      <c r="Q272" s="79" t="n">
        <v>564799</v>
      </c>
      <c r="R272" s="70"/>
      <c r="S272" s="79" t="n">
        <v>3403.54</v>
      </c>
      <c r="T272" s="70"/>
      <c r="U272" s="79" t="n">
        <v>0</v>
      </c>
    </row>
    <row r="273" customFormat="false" ht="8.25" hidden="false" customHeight="true" outlineLevel="0" collapsed="false">
      <c r="A273" s="66" t="n">
        <v>28</v>
      </c>
      <c r="B273" s="68"/>
      <c r="C273" s="66" t="s">
        <v>255</v>
      </c>
      <c r="D273" s="70"/>
      <c r="E273" s="79" t="n">
        <v>0</v>
      </c>
      <c r="F273" s="70"/>
      <c r="G273" s="79" t="n">
        <v>919074</v>
      </c>
      <c r="H273" s="70"/>
      <c r="I273" s="79" t="n">
        <v>0</v>
      </c>
      <c r="J273" s="70"/>
      <c r="K273" s="79" t="n">
        <v>3897056</v>
      </c>
      <c r="L273" s="70"/>
      <c r="M273" s="79" t="n">
        <v>0</v>
      </c>
      <c r="N273" s="70"/>
      <c r="O273" s="79" t="n">
        <v>0</v>
      </c>
      <c r="P273" s="70"/>
      <c r="Q273" s="79" t="n">
        <v>20863</v>
      </c>
      <c r="R273" s="70"/>
      <c r="S273" s="79" t="n">
        <v>0</v>
      </c>
      <c r="T273" s="70"/>
      <c r="U273" s="79" t="n">
        <v>0</v>
      </c>
    </row>
    <row r="274" customFormat="false" ht="8.25" hidden="false" customHeight="true" outlineLevel="0" collapsed="false">
      <c r="A274" s="66" t="n">
        <v>29</v>
      </c>
      <c r="B274" s="68"/>
      <c r="C274" s="66" t="s">
        <v>256</v>
      </c>
      <c r="D274" s="70"/>
      <c r="E274" s="79" t="n">
        <v>0</v>
      </c>
      <c r="F274" s="70"/>
      <c r="G274" s="79" t="n">
        <v>330031</v>
      </c>
      <c r="H274" s="70"/>
      <c r="I274" s="79" t="n">
        <v>0</v>
      </c>
      <c r="J274" s="70"/>
      <c r="K274" s="79" t="n">
        <v>1511095</v>
      </c>
      <c r="L274" s="70"/>
      <c r="M274" s="79" t="n">
        <v>0</v>
      </c>
      <c r="N274" s="70"/>
      <c r="O274" s="79" t="n">
        <v>0</v>
      </c>
      <c r="P274" s="70"/>
      <c r="Q274" s="79" t="n">
        <v>8964</v>
      </c>
      <c r="R274" s="70"/>
      <c r="S274" s="79" t="n">
        <v>2718.89</v>
      </c>
      <c r="T274" s="70"/>
      <c r="U274" s="79" t="n">
        <v>0</v>
      </c>
    </row>
    <row r="275" customFormat="false" ht="8.25" hidden="false" customHeight="true" outlineLevel="0" collapsed="false">
      <c r="A275" s="66" t="n">
        <v>30</v>
      </c>
      <c r="B275" s="68"/>
      <c r="C275" s="66" t="s">
        <v>257</v>
      </c>
      <c r="D275" s="70"/>
      <c r="E275" s="79" t="n">
        <v>0</v>
      </c>
      <c r="F275" s="70"/>
      <c r="G275" s="79" t="n">
        <v>226001</v>
      </c>
      <c r="H275" s="70"/>
      <c r="I275" s="79" t="n">
        <v>0</v>
      </c>
      <c r="J275" s="70"/>
      <c r="K275" s="79" t="n">
        <v>280489</v>
      </c>
      <c r="L275" s="70"/>
      <c r="M275" s="79" t="n">
        <v>0</v>
      </c>
      <c r="N275" s="70"/>
      <c r="O275" s="79" t="n">
        <v>0</v>
      </c>
      <c r="P275" s="70"/>
      <c r="Q275" s="79" t="n">
        <v>6904</v>
      </c>
      <c r="R275" s="70"/>
      <c r="S275" s="79" t="n">
        <v>0</v>
      </c>
      <c r="T275" s="70"/>
      <c r="U275" s="79" t="n">
        <v>0</v>
      </c>
    </row>
    <row r="276" customFormat="false" ht="8.25" hidden="false" customHeight="true" outlineLevel="0" collapsed="false">
      <c r="A276" s="91"/>
      <c r="B276" s="66"/>
      <c r="C276" s="66"/>
      <c r="D276" s="70"/>
      <c r="E276" s="70"/>
      <c r="F276" s="70"/>
      <c r="G276" s="70"/>
      <c r="H276" s="70"/>
      <c r="I276" s="70"/>
      <c r="J276" s="70"/>
      <c r="K276" s="70"/>
      <c r="L276" s="70"/>
      <c r="M276" s="70"/>
      <c r="N276" s="70"/>
      <c r="O276" s="70"/>
      <c r="P276" s="70"/>
      <c r="Q276" s="70"/>
      <c r="R276" s="70"/>
      <c r="S276" s="70"/>
      <c r="T276" s="70"/>
      <c r="U276" s="70"/>
    </row>
    <row r="277" customFormat="false" ht="8.25" hidden="false" customHeight="true" outlineLevel="0" collapsed="false">
      <c r="A277" s="66" t="n">
        <v>31</v>
      </c>
      <c r="B277" s="68"/>
      <c r="C277" s="66" t="s">
        <v>223</v>
      </c>
      <c r="D277" s="70"/>
      <c r="E277" s="79" t="n">
        <v>0</v>
      </c>
      <c r="F277" s="70"/>
      <c r="G277" s="79" t="n">
        <v>189878</v>
      </c>
      <c r="H277" s="70"/>
      <c r="I277" s="79" t="n">
        <v>0</v>
      </c>
      <c r="J277" s="70"/>
      <c r="K277" s="79" t="n">
        <v>1145600</v>
      </c>
      <c r="L277" s="70"/>
      <c r="M277" s="79" t="n">
        <v>0</v>
      </c>
      <c r="N277" s="70"/>
      <c r="O277" s="79" t="n">
        <v>0</v>
      </c>
      <c r="P277" s="70"/>
      <c r="Q277" s="79" t="n">
        <v>30145</v>
      </c>
      <c r="R277" s="70"/>
      <c r="S277" s="79" t="n">
        <v>0</v>
      </c>
      <c r="T277" s="70"/>
      <c r="U277" s="79" t="n">
        <v>0</v>
      </c>
    </row>
    <row r="278" customFormat="false" ht="8.25" hidden="false" customHeight="true" outlineLevel="0" collapsed="false">
      <c r="A278" s="66" t="n">
        <v>32</v>
      </c>
      <c r="B278" s="68"/>
      <c r="C278" s="66" t="s">
        <v>258</v>
      </c>
      <c r="D278" s="70"/>
      <c r="E278" s="79" t="n">
        <v>0</v>
      </c>
      <c r="F278" s="70"/>
      <c r="G278" s="79" t="n">
        <v>1008803</v>
      </c>
      <c r="H278" s="70"/>
      <c r="I278" s="79" t="n">
        <v>0</v>
      </c>
      <c r="J278" s="70"/>
      <c r="K278" s="79" t="n">
        <v>2259523</v>
      </c>
      <c r="L278" s="70"/>
      <c r="M278" s="79" t="n">
        <v>0</v>
      </c>
      <c r="N278" s="70"/>
      <c r="O278" s="79" t="n">
        <v>0</v>
      </c>
      <c r="P278" s="70"/>
      <c r="Q278" s="79" t="n">
        <v>115093</v>
      </c>
      <c r="R278" s="70"/>
      <c r="S278" s="79" t="n">
        <v>1569.15</v>
      </c>
      <c r="T278" s="70"/>
      <c r="U278" s="79" t="n">
        <v>0</v>
      </c>
    </row>
    <row r="279" customFormat="false" ht="8.25" hidden="false" customHeight="true" outlineLevel="0" collapsed="false">
      <c r="A279" s="66" t="n">
        <v>33</v>
      </c>
      <c r="B279" s="68"/>
      <c r="C279" s="66" t="s">
        <v>259</v>
      </c>
      <c r="D279" s="70"/>
      <c r="E279" s="79" t="n">
        <v>0</v>
      </c>
      <c r="F279" s="70"/>
      <c r="G279" s="79" t="n">
        <v>559945</v>
      </c>
      <c r="H279" s="70"/>
      <c r="I279" s="79" t="n">
        <v>0</v>
      </c>
      <c r="J279" s="70"/>
      <c r="K279" s="79" t="n">
        <v>1853786</v>
      </c>
      <c r="L279" s="70"/>
      <c r="M279" s="79" t="n">
        <v>0</v>
      </c>
      <c r="N279" s="70"/>
      <c r="O279" s="79" t="n">
        <v>0</v>
      </c>
      <c r="P279" s="70"/>
      <c r="Q279" s="79" t="n">
        <v>265614</v>
      </c>
      <c r="R279" s="70"/>
      <c r="S279" s="79" t="n">
        <v>0</v>
      </c>
      <c r="T279" s="70"/>
      <c r="U279" s="79" t="n">
        <v>0</v>
      </c>
    </row>
    <row r="280" customFormat="false" ht="8.25" hidden="false" customHeight="true" outlineLevel="0" collapsed="false">
      <c r="A280" s="66" t="n">
        <v>34</v>
      </c>
      <c r="B280" s="68"/>
      <c r="C280" s="66" t="s">
        <v>260</v>
      </c>
      <c r="D280" s="70"/>
      <c r="E280" s="79" t="n">
        <v>0</v>
      </c>
      <c r="F280" s="70"/>
      <c r="G280" s="79" t="n">
        <v>1344816</v>
      </c>
      <c r="H280" s="70"/>
      <c r="I280" s="79" t="n">
        <v>0</v>
      </c>
      <c r="J280" s="70"/>
      <c r="K280" s="79" t="n">
        <v>1648841</v>
      </c>
      <c r="L280" s="70"/>
      <c r="M280" s="79" t="n">
        <v>0</v>
      </c>
      <c r="N280" s="70"/>
      <c r="O280" s="79" t="n">
        <v>0</v>
      </c>
      <c r="P280" s="70"/>
      <c r="Q280" s="79" t="n">
        <v>393976</v>
      </c>
      <c r="R280" s="70"/>
      <c r="S280" s="79" t="n">
        <v>0</v>
      </c>
      <c r="T280" s="70"/>
      <c r="U280" s="79" t="n">
        <v>0</v>
      </c>
    </row>
    <row r="281" customFormat="false" ht="8.25" hidden="false" customHeight="true" outlineLevel="0" collapsed="false">
      <c r="A281" s="66" t="n">
        <v>35</v>
      </c>
      <c r="B281" s="68"/>
      <c r="C281" s="66" t="s">
        <v>261</v>
      </c>
      <c r="D281" s="70"/>
      <c r="E281" s="79" t="n">
        <v>0</v>
      </c>
      <c r="F281" s="70"/>
      <c r="G281" s="79" t="n">
        <v>461471</v>
      </c>
      <c r="H281" s="70"/>
      <c r="I281" s="79" t="n">
        <v>0</v>
      </c>
      <c r="J281" s="70"/>
      <c r="K281" s="79" t="n">
        <v>5188395</v>
      </c>
      <c r="L281" s="70"/>
      <c r="M281" s="79" t="n">
        <v>0</v>
      </c>
      <c r="N281" s="70"/>
      <c r="O281" s="79" t="n">
        <v>0</v>
      </c>
      <c r="P281" s="70"/>
      <c r="Q281" s="79" t="n">
        <v>407283</v>
      </c>
      <c r="R281" s="70"/>
      <c r="S281" s="79" t="n">
        <v>1710.94</v>
      </c>
      <c r="T281" s="70"/>
      <c r="U281" s="79" t="n">
        <v>0</v>
      </c>
    </row>
    <row r="282" customFormat="false" ht="8.25" hidden="false" customHeight="true" outlineLevel="0" collapsed="false">
      <c r="A282" s="66"/>
      <c r="B282" s="68"/>
      <c r="C282" s="66"/>
      <c r="D282" s="70"/>
      <c r="E282" s="79"/>
      <c r="F282" s="70"/>
      <c r="G282" s="79"/>
      <c r="H282" s="70"/>
      <c r="I282" s="79"/>
      <c r="J282" s="70"/>
      <c r="K282" s="79"/>
      <c r="L282" s="70"/>
      <c r="M282" s="79"/>
      <c r="N282" s="70"/>
      <c r="O282" s="79"/>
      <c r="P282" s="70"/>
      <c r="Q282" s="79"/>
      <c r="R282" s="70"/>
      <c r="S282" s="79"/>
      <c r="T282" s="70"/>
      <c r="U282" s="79"/>
    </row>
    <row r="283" customFormat="false" ht="8.25" hidden="false" customHeight="true" outlineLevel="0" collapsed="false">
      <c r="A283" s="66" t="n">
        <v>36</v>
      </c>
      <c r="B283" s="68"/>
      <c r="C283" s="66" t="s">
        <v>227</v>
      </c>
      <c r="D283" s="70"/>
      <c r="E283" s="79" t="n">
        <v>0</v>
      </c>
      <c r="F283" s="70"/>
      <c r="G283" s="79" t="n">
        <v>246987</v>
      </c>
      <c r="H283" s="70"/>
      <c r="I283" s="79" t="n">
        <v>0</v>
      </c>
      <c r="J283" s="70"/>
      <c r="K283" s="79" t="n">
        <v>552353</v>
      </c>
      <c r="L283" s="70"/>
      <c r="M283" s="79" t="n">
        <v>0</v>
      </c>
      <c r="N283" s="70"/>
      <c r="O283" s="79" t="n">
        <v>0</v>
      </c>
      <c r="P283" s="70"/>
      <c r="Q283" s="79" t="n">
        <v>29424</v>
      </c>
      <c r="R283" s="70"/>
      <c r="S283" s="79" t="n">
        <v>0</v>
      </c>
      <c r="T283" s="70"/>
      <c r="U283" s="79" t="n">
        <v>0</v>
      </c>
    </row>
    <row r="284" customFormat="false" ht="8.25" hidden="false" customHeight="true" outlineLevel="0" collapsed="false">
      <c r="A284" s="66" t="n">
        <v>37</v>
      </c>
      <c r="B284" s="68"/>
      <c r="C284" s="66" t="s">
        <v>262</v>
      </c>
      <c r="D284" s="70"/>
      <c r="E284" s="79" t="n">
        <v>0</v>
      </c>
      <c r="F284" s="70"/>
      <c r="G284" s="79" t="n">
        <v>226443</v>
      </c>
      <c r="H284" s="70"/>
      <c r="I284" s="79" t="n">
        <v>0</v>
      </c>
      <c r="J284" s="70"/>
      <c r="K284" s="79" t="n">
        <v>956880</v>
      </c>
      <c r="L284" s="70"/>
      <c r="M284" s="79" t="n">
        <v>0</v>
      </c>
      <c r="N284" s="70"/>
      <c r="O284" s="79" t="n">
        <v>0</v>
      </c>
      <c r="P284" s="70"/>
      <c r="Q284" s="79" t="n">
        <v>11976</v>
      </c>
      <c r="R284" s="70"/>
      <c r="S284" s="79" t="n">
        <v>0</v>
      </c>
      <c r="T284" s="70"/>
      <c r="U284" s="79" t="n">
        <v>0</v>
      </c>
    </row>
    <row r="285" customFormat="false" ht="8.25" hidden="false" customHeight="true" outlineLevel="0" collapsed="false">
      <c r="A285" s="94" t="n">
        <v>38</v>
      </c>
      <c r="B285" s="68"/>
      <c r="C285" s="52" t="s">
        <v>263</v>
      </c>
      <c r="D285" s="70"/>
      <c r="E285" s="84" t="n">
        <v>0</v>
      </c>
      <c r="F285" s="70"/>
      <c r="G285" s="84" t="n">
        <v>525177</v>
      </c>
      <c r="H285" s="70"/>
      <c r="I285" s="84" t="n">
        <v>0</v>
      </c>
      <c r="J285" s="70"/>
      <c r="K285" s="84" t="n">
        <v>2908710</v>
      </c>
      <c r="L285" s="70"/>
      <c r="M285" s="84" t="n">
        <v>8882</v>
      </c>
      <c r="N285" s="70"/>
      <c r="O285" s="84" t="n">
        <v>0</v>
      </c>
      <c r="P285" s="70"/>
      <c r="Q285" s="84" t="n">
        <v>1154126</v>
      </c>
      <c r="R285" s="70"/>
      <c r="S285" s="84" t="n">
        <v>33202.97</v>
      </c>
      <c r="T285" s="70"/>
      <c r="U285" s="84" t="n">
        <v>0</v>
      </c>
    </row>
    <row r="286" customFormat="false" ht="8.25" hidden="false" customHeight="true" outlineLevel="0" collapsed="false">
      <c r="A286" s="70"/>
      <c r="B286" s="70"/>
      <c r="C286" s="55"/>
      <c r="D286" s="70"/>
      <c r="E286" s="104"/>
      <c r="F286" s="70"/>
      <c r="G286" s="104"/>
      <c r="H286" s="70"/>
      <c r="I286" s="104"/>
      <c r="J286" s="70"/>
      <c r="K286" s="104"/>
      <c r="L286" s="70"/>
      <c r="M286" s="104"/>
      <c r="N286" s="70"/>
      <c r="O286" s="104"/>
      <c r="P286" s="70"/>
      <c r="Q286" s="104"/>
      <c r="R286" s="70"/>
      <c r="S286" s="104"/>
      <c r="T286" s="70"/>
      <c r="U286" s="104"/>
    </row>
    <row r="287" customFormat="false" ht="10.5" hidden="false" customHeight="true" outlineLevel="0" collapsed="false">
      <c r="A287" s="65" t="n">
        <f aca="false">A285</f>
        <v>38</v>
      </c>
      <c r="B287" s="70"/>
      <c r="C287" s="63" t="s">
        <v>75</v>
      </c>
      <c r="D287" s="70"/>
      <c r="E287" s="87" t="n">
        <f aca="false">SUM(E241:E285)</f>
        <v>0</v>
      </c>
      <c r="F287" s="70"/>
      <c r="G287" s="87" t="n">
        <f aca="false">SUM(G241:G285)</f>
        <v>25100320</v>
      </c>
      <c r="H287" s="70"/>
      <c r="I287" s="87" t="n">
        <f aca="false">SUM(I241:I285)</f>
        <v>0</v>
      </c>
      <c r="J287" s="70"/>
      <c r="K287" s="87" t="n">
        <f aca="false">SUM(K241:K285)</f>
        <v>76952752</v>
      </c>
      <c r="L287" s="70"/>
      <c r="M287" s="87" t="n">
        <f aca="false">SUM(M241:M285)</f>
        <v>51882</v>
      </c>
      <c r="N287" s="70"/>
      <c r="O287" s="87" t="n">
        <f aca="false">SUM(O241:O285)</f>
        <v>27331</v>
      </c>
      <c r="P287" s="70"/>
      <c r="Q287" s="87" t="n">
        <f aca="false">SUM(Q241:Q285)</f>
        <v>9994120</v>
      </c>
      <c r="R287" s="70"/>
      <c r="S287" s="87" t="n">
        <f aca="false">SUM(S241:S285)</f>
        <v>164265.04</v>
      </c>
      <c r="T287" s="70"/>
      <c r="U287" s="87" t="n">
        <f aca="false">SUM(U241:U285)</f>
        <v>0</v>
      </c>
    </row>
    <row r="288" customFormat="false" ht="9.75" hidden="false" customHeight="true" outlineLevel="0" collapsed="false">
      <c r="A288" s="70"/>
      <c r="B288" s="70"/>
      <c r="C288" s="55"/>
      <c r="D288" s="70"/>
      <c r="E288" s="70"/>
      <c r="F288" s="70"/>
      <c r="G288" s="70"/>
      <c r="H288" s="70"/>
      <c r="I288" s="70"/>
      <c r="J288" s="70"/>
      <c r="K288" s="70"/>
      <c r="L288" s="70"/>
      <c r="M288" s="70"/>
      <c r="N288" s="70"/>
      <c r="O288" s="70"/>
      <c r="P288" s="70"/>
      <c r="Q288" s="70"/>
      <c r="R288" s="70"/>
      <c r="S288" s="70"/>
      <c r="T288" s="70"/>
      <c r="U288" s="70"/>
    </row>
    <row r="289" customFormat="false" ht="12" hidden="false" customHeight="false" outlineLevel="0" collapsed="false">
      <c r="A289" s="95" t="n">
        <f aca="false">(A60+A219+A287)</f>
        <v>171</v>
      </c>
      <c r="B289" s="70"/>
      <c r="C289" s="63" t="s">
        <v>264</v>
      </c>
      <c r="D289" s="70"/>
      <c r="E289" s="96" t="n">
        <f aca="false">(E60+E219+E287)</f>
        <v>5610858</v>
      </c>
      <c r="F289" s="70"/>
      <c r="G289" s="96" t="n">
        <f aca="false">(G60+G219+G287)</f>
        <v>1477454589</v>
      </c>
      <c r="H289" s="70"/>
      <c r="I289" s="96" t="n">
        <f aca="false">(I60+I219+I287)</f>
        <v>451418782</v>
      </c>
      <c r="J289" s="70"/>
      <c r="K289" s="96" t="n">
        <f aca="false">(K60+K219+K287)</f>
        <v>8368017046</v>
      </c>
      <c r="L289" s="70"/>
      <c r="M289" s="96" t="n">
        <f aca="false">(M60+M219+M287)</f>
        <v>4432953</v>
      </c>
      <c r="N289" s="70"/>
      <c r="O289" s="96" t="n">
        <f aca="false">(O60+O219+O287)</f>
        <v>23000628</v>
      </c>
      <c r="P289" s="70"/>
      <c r="Q289" s="96" t="n">
        <f aca="false">(Q60+Q219+Q287)</f>
        <v>2104513059</v>
      </c>
      <c r="R289" s="70"/>
      <c r="S289" s="96" t="n">
        <f aca="false">(S60+S219+S287)</f>
        <v>944292338.72</v>
      </c>
      <c r="T289" s="70"/>
      <c r="U289" s="96" t="n">
        <f aca="false">(U60+U219+U287)</f>
        <v>92079836.59</v>
      </c>
    </row>
    <row r="290" customFormat="false" ht="9.75" hidden="false" customHeight="true" outlineLevel="0" collapsed="false">
      <c r="A290" s="70"/>
      <c r="B290" s="70"/>
      <c r="C290" s="55"/>
      <c r="D290" s="70"/>
      <c r="E290" s="70"/>
      <c r="F290" s="70"/>
      <c r="G290" s="70"/>
      <c r="H290" s="70"/>
      <c r="I290" s="70"/>
      <c r="J290" s="70"/>
      <c r="K290" s="70"/>
      <c r="L290" s="70"/>
      <c r="M290" s="70"/>
      <c r="N290" s="70"/>
      <c r="O290" s="70"/>
      <c r="P290" s="70"/>
      <c r="Q290" s="70"/>
      <c r="R290" s="70"/>
      <c r="S290" s="70"/>
      <c r="T290" s="70"/>
      <c r="U290" s="70"/>
    </row>
    <row r="291" customFormat="false" ht="8.25" hidden="false" customHeight="true" outlineLevel="0" collapsed="false">
      <c r="A291" s="70"/>
      <c r="B291" s="70"/>
      <c r="C291" s="55"/>
      <c r="D291" s="70"/>
      <c r="E291" s="70"/>
      <c r="F291" s="70"/>
      <c r="G291" s="70"/>
      <c r="H291" s="70"/>
      <c r="I291" s="70"/>
      <c r="J291" s="70"/>
      <c r="K291" s="70"/>
      <c r="L291" s="70"/>
      <c r="M291" s="70"/>
      <c r="N291" s="70"/>
      <c r="O291" s="70"/>
      <c r="P291" s="70"/>
      <c r="Q291" s="70"/>
      <c r="R291" s="70"/>
      <c r="S291" s="70"/>
      <c r="T291" s="70"/>
      <c r="U291" s="70"/>
    </row>
    <row r="292" customFormat="false" ht="10.5" hidden="false" customHeight="true" outlineLevel="0" collapsed="false">
      <c r="A292" s="70"/>
      <c r="B292" s="70"/>
      <c r="C292" s="98" t="s">
        <v>265</v>
      </c>
      <c r="D292" s="70"/>
      <c r="E292" s="70"/>
      <c r="F292" s="70"/>
      <c r="G292" s="70"/>
      <c r="H292" s="70"/>
      <c r="I292" s="70"/>
      <c r="J292" s="70"/>
      <c r="K292" s="70"/>
      <c r="L292" s="70"/>
      <c r="M292" s="70"/>
      <c r="N292" s="70"/>
      <c r="O292" s="70"/>
      <c r="P292" s="70"/>
      <c r="Q292" s="70"/>
      <c r="R292" s="70"/>
      <c r="S292" s="70"/>
      <c r="T292" s="70"/>
      <c r="U292" s="70"/>
    </row>
    <row r="293" customFormat="false" ht="3" hidden="false" customHeight="true" outlineLevel="0" collapsed="false">
      <c r="A293" s="70"/>
      <c r="B293" s="70"/>
      <c r="C293" s="55"/>
      <c r="D293" s="70"/>
      <c r="E293" s="70"/>
      <c r="F293" s="70"/>
      <c r="G293" s="70"/>
      <c r="H293" s="70"/>
      <c r="I293" s="70"/>
      <c r="J293" s="70"/>
      <c r="K293" s="70"/>
      <c r="L293" s="70"/>
      <c r="M293" s="70"/>
      <c r="N293" s="70"/>
      <c r="O293" s="70"/>
      <c r="P293" s="70"/>
      <c r="Q293" s="70"/>
      <c r="R293" s="70"/>
      <c r="S293" s="70"/>
      <c r="T293" s="70"/>
      <c r="U293" s="70"/>
    </row>
    <row r="294" customFormat="false" ht="8.25" hidden="false" customHeight="true" outlineLevel="0" collapsed="false">
      <c r="A294" s="70"/>
      <c r="B294" s="70"/>
      <c r="C294" s="55"/>
      <c r="D294" s="70"/>
      <c r="E294" s="70"/>
      <c r="F294" s="70"/>
      <c r="G294" s="70"/>
      <c r="H294" s="70"/>
      <c r="I294" s="70"/>
      <c r="J294" s="70"/>
      <c r="K294" s="70"/>
      <c r="L294" s="70"/>
      <c r="M294" s="70"/>
      <c r="N294" s="70"/>
      <c r="O294" s="70"/>
      <c r="P294" s="70"/>
      <c r="Q294" s="70"/>
      <c r="R294" s="70"/>
      <c r="S294" s="70"/>
      <c r="T294" s="70"/>
      <c r="U294" s="70"/>
    </row>
    <row r="295" customFormat="false" ht="8.25" hidden="false" customHeight="true" outlineLevel="0" collapsed="false">
      <c r="A295" s="70"/>
      <c r="B295" s="70"/>
      <c r="C295" s="55"/>
      <c r="D295" s="70"/>
      <c r="E295" s="70"/>
      <c r="F295" s="70"/>
      <c r="G295" s="70"/>
      <c r="H295" s="70"/>
      <c r="I295" s="70"/>
      <c r="J295" s="70"/>
      <c r="K295" s="70"/>
      <c r="L295" s="70"/>
      <c r="M295" s="70"/>
      <c r="N295" s="70"/>
      <c r="O295" s="70"/>
      <c r="P295" s="70"/>
      <c r="Q295" s="70"/>
      <c r="R295" s="70"/>
      <c r="S295" s="70"/>
      <c r="T295" s="70"/>
      <c r="U295" s="70"/>
    </row>
    <row r="296" customFormat="false" ht="8.25" hidden="false" customHeight="true" outlineLevel="0" collapsed="false">
      <c r="A296" s="70"/>
      <c r="B296" s="70"/>
      <c r="C296" s="55"/>
      <c r="D296" s="70"/>
      <c r="E296" s="70"/>
      <c r="F296" s="70"/>
      <c r="G296" s="70"/>
      <c r="H296" s="70"/>
      <c r="I296" s="70"/>
      <c r="J296" s="70"/>
      <c r="K296" s="70"/>
      <c r="L296" s="70"/>
      <c r="M296" s="70"/>
      <c r="N296" s="70"/>
      <c r="O296" s="70"/>
      <c r="P296" s="70"/>
      <c r="Q296" s="70"/>
      <c r="R296" s="70"/>
      <c r="S296" s="70"/>
      <c r="T296" s="70"/>
      <c r="U296" s="70"/>
    </row>
    <row r="297" customFormat="false" ht="8.25" hidden="false" customHeight="true" outlineLevel="0" collapsed="false">
      <c r="A297" s="70"/>
      <c r="B297" s="70"/>
      <c r="C297" s="55"/>
      <c r="D297" s="70"/>
      <c r="E297" s="70"/>
      <c r="F297" s="70"/>
      <c r="G297" s="70"/>
      <c r="H297" s="70"/>
      <c r="I297" s="70"/>
      <c r="J297" s="70"/>
      <c r="K297" s="70"/>
      <c r="L297" s="70"/>
      <c r="M297" s="70"/>
      <c r="N297" s="70"/>
      <c r="O297" s="70"/>
      <c r="P297" s="70"/>
      <c r="Q297" s="70"/>
      <c r="R297" s="70"/>
      <c r="S297" s="70"/>
      <c r="T297" s="70"/>
      <c r="U297" s="70"/>
    </row>
    <row r="298" customFormat="false" ht="8.25" hidden="false" customHeight="true" outlineLevel="0" collapsed="false">
      <c r="A298" s="70"/>
      <c r="B298" s="70"/>
      <c r="C298" s="55"/>
      <c r="D298" s="70"/>
      <c r="E298" s="70"/>
      <c r="F298" s="70"/>
      <c r="G298" s="70"/>
      <c r="H298" s="70"/>
      <c r="I298" s="70"/>
      <c r="J298" s="70"/>
      <c r="K298" s="70"/>
      <c r="L298" s="70"/>
      <c r="M298" s="70"/>
      <c r="N298" s="70"/>
      <c r="O298" s="70"/>
      <c r="P298" s="70"/>
      <c r="Q298" s="70"/>
      <c r="R298" s="70"/>
      <c r="S298" s="70"/>
      <c r="T298" s="70"/>
      <c r="U298" s="70"/>
    </row>
    <row r="299" customFormat="false" ht="8.25" hidden="false" customHeight="true" outlineLevel="0" collapsed="false">
      <c r="A299" s="70"/>
      <c r="B299" s="70"/>
      <c r="C299" s="55"/>
      <c r="D299" s="70"/>
      <c r="E299" s="70"/>
      <c r="F299" s="70"/>
      <c r="G299" s="70"/>
      <c r="H299" s="70"/>
      <c r="I299" s="70"/>
      <c r="J299" s="70"/>
      <c r="K299" s="70"/>
      <c r="L299" s="70"/>
      <c r="M299" s="70"/>
      <c r="N299" s="70"/>
      <c r="O299" s="70"/>
      <c r="P299" s="70"/>
      <c r="Q299" s="70"/>
      <c r="R299" s="70"/>
      <c r="S299" s="70"/>
      <c r="T299" s="70"/>
      <c r="U299" s="70"/>
    </row>
    <row r="300" customFormat="false" ht="6.75" hidden="true" customHeight="true" outlineLevel="0" collapsed="false">
      <c r="A300" s="70"/>
      <c r="B300" s="70"/>
      <c r="C300" s="55"/>
      <c r="D300" s="70"/>
      <c r="E300" s="70"/>
      <c r="F300" s="70"/>
      <c r="G300" s="70"/>
      <c r="H300" s="70"/>
      <c r="I300" s="70"/>
      <c r="J300" s="70"/>
      <c r="K300" s="70"/>
      <c r="L300" s="70"/>
      <c r="M300" s="70"/>
      <c r="N300" s="70"/>
      <c r="O300" s="70"/>
      <c r="P300" s="70"/>
      <c r="Q300" s="70"/>
      <c r="R300" s="70"/>
      <c r="S300" s="70"/>
      <c r="T300" s="70"/>
      <c r="U300" s="70"/>
    </row>
    <row r="301" customFormat="false" ht="8.25" hidden="true" customHeight="true" outlineLevel="0" collapsed="false">
      <c r="A301" s="70"/>
      <c r="B301" s="70"/>
      <c r="C301" s="55"/>
      <c r="D301" s="70"/>
      <c r="E301" s="70"/>
      <c r="F301" s="70"/>
      <c r="G301" s="70"/>
      <c r="H301" s="70"/>
      <c r="I301" s="70"/>
      <c r="J301" s="70"/>
      <c r="K301" s="70"/>
      <c r="L301" s="70"/>
      <c r="M301" s="70"/>
      <c r="N301" s="70"/>
      <c r="O301" s="70"/>
      <c r="P301" s="70"/>
      <c r="Q301" s="70"/>
      <c r="R301" s="70"/>
      <c r="S301" s="70"/>
      <c r="T301" s="70"/>
      <c r="U301" s="70"/>
    </row>
    <row r="302" customFormat="false" ht="8.25" hidden="true" customHeight="true" outlineLevel="0" collapsed="false">
      <c r="A302" s="70"/>
      <c r="B302" s="70"/>
      <c r="C302" s="55"/>
      <c r="D302" s="70"/>
      <c r="E302" s="70"/>
      <c r="F302" s="70"/>
      <c r="G302" s="70"/>
      <c r="H302" s="70"/>
      <c r="I302" s="70"/>
      <c r="J302" s="70"/>
      <c r="K302" s="70"/>
      <c r="L302" s="70"/>
      <c r="M302" s="70"/>
      <c r="N302" s="70"/>
      <c r="O302" s="70"/>
      <c r="P302" s="70"/>
      <c r="Q302" s="70"/>
      <c r="R302" s="70"/>
      <c r="S302" s="70"/>
      <c r="T302" s="70"/>
      <c r="U302" s="70"/>
    </row>
    <row r="303" customFormat="false" ht="7.5" hidden="false" customHeight="true" outlineLevel="0" collapsed="false">
      <c r="A303" s="70"/>
      <c r="B303" s="70"/>
      <c r="C303" s="55"/>
      <c r="D303" s="70"/>
      <c r="E303" s="70"/>
      <c r="F303" s="70"/>
      <c r="G303" s="70"/>
      <c r="H303" s="70"/>
      <c r="I303" s="70"/>
      <c r="J303" s="70"/>
      <c r="K303" s="70"/>
      <c r="L303" s="70"/>
      <c r="M303" s="70"/>
      <c r="N303" s="70"/>
      <c r="O303" s="70"/>
      <c r="P303" s="70"/>
      <c r="Q303" s="70"/>
      <c r="R303" s="70"/>
      <c r="S303" s="70"/>
      <c r="T303" s="70"/>
      <c r="U303" s="70"/>
    </row>
    <row r="304" customFormat="false" ht="9.75" hidden="false" customHeight="true" outlineLevel="0" collapsed="false">
      <c r="A304" s="70"/>
      <c r="B304" s="70"/>
      <c r="C304" s="55"/>
      <c r="D304" s="70"/>
      <c r="E304" s="70"/>
      <c r="F304" s="70"/>
      <c r="G304" s="70"/>
      <c r="H304" s="70"/>
      <c r="I304" s="70"/>
      <c r="J304" s="70"/>
      <c r="K304" s="70"/>
      <c r="L304" s="70"/>
      <c r="M304" s="70"/>
      <c r="N304" s="70"/>
      <c r="O304" s="70"/>
      <c r="P304" s="70"/>
      <c r="Q304" s="70"/>
      <c r="R304" s="70"/>
      <c r="S304" s="70"/>
      <c r="T304" s="70"/>
      <c r="U304" s="70"/>
    </row>
    <row r="305" s="53" customFormat="true" ht="10.5" hidden="false" customHeight="true" outlineLevel="0" collapsed="false">
      <c r="A305" s="54"/>
      <c r="B305" s="54"/>
      <c r="C305" s="54"/>
      <c r="D305" s="54"/>
      <c r="E305" s="54"/>
      <c r="F305" s="54"/>
      <c r="G305" s="54"/>
      <c r="H305" s="54"/>
      <c r="I305" s="54"/>
      <c r="J305" s="54"/>
      <c r="K305" s="54"/>
      <c r="L305" s="54"/>
      <c r="M305" s="54"/>
      <c r="N305" s="54"/>
      <c r="O305" s="54"/>
      <c r="P305" s="54"/>
      <c r="Q305" s="54"/>
      <c r="R305" s="54"/>
      <c r="S305" s="54"/>
      <c r="T305" s="54"/>
      <c r="U305" s="54"/>
      <c r="W305" s="57" t="s">
        <v>325</v>
      </c>
    </row>
  </sheetData>
  <mergeCells count="32">
    <mergeCell ref="D1:R1"/>
    <mergeCell ref="D2:R2"/>
    <mergeCell ref="D3:R3"/>
    <mergeCell ref="S6:U6"/>
    <mergeCell ref="S7:U7"/>
    <mergeCell ref="E8:K8"/>
    <mergeCell ref="M8:Q8"/>
    <mergeCell ref="S8:U8"/>
    <mergeCell ref="D76:R76"/>
    <mergeCell ref="D77:R77"/>
    <mergeCell ref="D78:R78"/>
    <mergeCell ref="S81:U81"/>
    <mergeCell ref="S82:U82"/>
    <mergeCell ref="E83:K83"/>
    <mergeCell ref="M83:Q83"/>
    <mergeCell ref="S83:U83"/>
    <mergeCell ref="D152:R152"/>
    <mergeCell ref="D153:R153"/>
    <mergeCell ref="D154:R154"/>
    <mergeCell ref="S157:U157"/>
    <mergeCell ref="S158:U158"/>
    <mergeCell ref="E159:K159"/>
    <mergeCell ref="M159:Q159"/>
    <mergeCell ref="S159:U159"/>
    <mergeCell ref="D228:R228"/>
    <mergeCell ref="D229:R229"/>
    <mergeCell ref="D230:R230"/>
    <mergeCell ref="S233:U233"/>
    <mergeCell ref="S234:U234"/>
    <mergeCell ref="E235:K235"/>
    <mergeCell ref="M235:Q235"/>
    <mergeCell ref="S235:U235"/>
  </mergeCells>
  <printOptions headings="false" gridLines="false" gridLinesSet="true" horizontalCentered="false" verticalCentered="false"/>
  <pageMargins left="3.75" right="0.25" top="0.5" bottom="0.3" header="0.511811023622047" footer="0.511811023622047"/>
  <pageSetup paperSize="3" scale="100" fitToWidth="1" fitToHeight="1" pageOrder="downThenOver"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30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52" width="5.86"/>
    <col collapsed="false" customWidth="true" hidden="false" outlineLevel="0" max="2" min="2" style="52" width="2.42"/>
    <col collapsed="false" customWidth="true" hidden="false" outlineLevel="0" max="3" min="3" style="52" width="19.57"/>
    <col collapsed="false" customWidth="true" hidden="false" outlineLevel="0" max="4" min="4" style="52" width="1.58"/>
    <col collapsed="false" customWidth="true" hidden="false" outlineLevel="0" max="5" min="5" style="52" width="14.43"/>
    <col collapsed="false" customWidth="true" hidden="false" outlineLevel="0" max="6" min="6" style="52" width="2.42"/>
    <col collapsed="false" customWidth="true" hidden="false" outlineLevel="0" max="7" min="7" style="52" width="14.43"/>
    <col collapsed="false" customWidth="true" hidden="false" outlineLevel="0" max="8" min="8" style="52" width="2.42"/>
    <col collapsed="false" customWidth="true" hidden="false" outlineLevel="0" max="9" min="9" style="52" width="14.43"/>
    <col collapsed="false" customWidth="true" hidden="false" outlineLevel="0" max="10" min="10" style="52" width="2.42"/>
    <col collapsed="false" customWidth="true" hidden="false" outlineLevel="0" max="11" min="11" style="52" width="14.43"/>
    <col collapsed="false" customWidth="true" hidden="false" outlineLevel="0" max="12" min="12" style="52" width="2.42"/>
    <col collapsed="false" customWidth="true" hidden="false" outlineLevel="0" max="13" min="13" style="52" width="14.43"/>
    <col collapsed="false" customWidth="true" hidden="false" outlineLevel="0" max="14" min="14" style="52" width="2.42"/>
    <col collapsed="false" customWidth="true" hidden="false" outlineLevel="0" max="15" min="15" style="52" width="14.43"/>
    <col collapsed="false" customWidth="true" hidden="false" outlineLevel="0" max="16" min="16" style="52" width="2.42"/>
    <col collapsed="false" customWidth="true" hidden="false" outlineLevel="0" max="17" min="17" style="52" width="14.43"/>
    <col collapsed="false" customWidth="true" hidden="false" outlineLevel="0" max="18" min="18" style="52" width="2.42"/>
    <col collapsed="false" customWidth="true" hidden="false" outlineLevel="0" max="19" min="19" style="52" width="12.29"/>
    <col collapsed="false" customWidth="true" hidden="false" outlineLevel="0" max="20" min="20" style="52" width="1.85"/>
    <col collapsed="false" customWidth="false" hidden="false" outlineLevel="0" max="21" min="21" style="52" width="12.71"/>
    <col collapsed="false" customWidth="true" hidden="false" outlineLevel="0" max="23" min="22" style="52" width="1.58"/>
    <col collapsed="false" customWidth="true" hidden="false" outlineLevel="0" max="24" min="24" style="52" width="13.7"/>
    <col collapsed="false" customWidth="true" hidden="false" outlineLevel="0" max="25" min="25" style="52" width="2.42"/>
    <col collapsed="false" customWidth="true" hidden="false" outlineLevel="0" max="26" min="26" style="52" width="12.14"/>
    <col collapsed="false" customWidth="true" hidden="false" outlineLevel="0" max="27" min="27" style="52" width="3.29"/>
    <col collapsed="false" customWidth="true" hidden="false" outlineLevel="0" max="28" min="28" style="52" width="11.86"/>
    <col collapsed="false" customWidth="true" hidden="false" outlineLevel="0" max="29" min="29" style="52" width="3.29"/>
    <col collapsed="false" customWidth="true" hidden="false" outlineLevel="0" max="30" min="30" style="52" width="11.71"/>
    <col collapsed="false" customWidth="true" hidden="false" outlineLevel="0" max="31" min="31" style="52" width="3.29"/>
    <col collapsed="false" customWidth="true" hidden="false" outlineLevel="0" max="32" min="32" style="52" width="14.01"/>
    <col collapsed="false" customWidth="true" hidden="false" outlineLevel="0" max="33" min="33" style="52" width="2.42"/>
    <col collapsed="false" customWidth="false" hidden="false" outlineLevel="0" max="34" min="34" style="52" width="12.71"/>
    <col collapsed="false" customWidth="true" hidden="false" outlineLevel="0" max="35" min="35" style="52" width="2.42"/>
    <col collapsed="false" customWidth="false" hidden="false" outlineLevel="0" max="36" min="36" style="52" width="12.71"/>
    <col collapsed="false" customWidth="true" hidden="false" outlineLevel="0" max="37" min="37" style="52" width="3.29"/>
    <col collapsed="false" customWidth="true" hidden="false" outlineLevel="0" max="38" min="38" style="52" width="5.01"/>
    <col collapsed="false" customWidth="true" hidden="false" outlineLevel="0" max="39" min="39" style="52" width="9.71"/>
    <col collapsed="false" customWidth="true" hidden="true" outlineLevel="0" max="40" min="40" style="52" width="11.52"/>
    <col collapsed="false" customWidth="false" hidden="false" outlineLevel="0" max="256" min="41" style="52" width="12.71"/>
    <col collapsed="false" customWidth="true" hidden="false" outlineLevel="0" max="257" min="257" style="52" width="5.86"/>
    <col collapsed="false" customWidth="true" hidden="false" outlineLevel="0" max="258" min="258" style="52" width="2.42"/>
    <col collapsed="false" customWidth="true" hidden="false" outlineLevel="0" max="259" min="259" style="52" width="19.57"/>
    <col collapsed="false" customWidth="true" hidden="false" outlineLevel="0" max="260" min="260" style="52" width="1.58"/>
    <col collapsed="false" customWidth="true" hidden="false" outlineLevel="0" max="261" min="261" style="52" width="14.43"/>
    <col collapsed="false" customWidth="true" hidden="false" outlineLevel="0" max="262" min="262" style="52" width="2.42"/>
    <col collapsed="false" customWidth="true" hidden="false" outlineLevel="0" max="263" min="263" style="52" width="14.43"/>
    <col collapsed="false" customWidth="true" hidden="false" outlineLevel="0" max="264" min="264" style="52" width="2.42"/>
    <col collapsed="false" customWidth="true" hidden="false" outlineLevel="0" max="265" min="265" style="52" width="14.43"/>
    <col collapsed="false" customWidth="true" hidden="false" outlineLevel="0" max="266" min="266" style="52" width="2.42"/>
    <col collapsed="false" customWidth="true" hidden="false" outlineLevel="0" max="267" min="267" style="52" width="14.43"/>
    <col collapsed="false" customWidth="true" hidden="false" outlineLevel="0" max="268" min="268" style="52" width="2.42"/>
    <col collapsed="false" customWidth="true" hidden="false" outlineLevel="0" max="269" min="269" style="52" width="14.43"/>
    <col collapsed="false" customWidth="true" hidden="false" outlineLevel="0" max="270" min="270" style="52" width="2.42"/>
    <col collapsed="false" customWidth="true" hidden="false" outlineLevel="0" max="271" min="271" style="52" width="14.43"/>
    <col collapsed="false" customWidth="true" hidden="false" outlineLevel="0" max="272" min="272" style="52" width="2.42"/>
    <col collapsed="false" customWidth="true" hidden="false" outlineLevel="0" max="273" min="273" style="52" width="14.43"/>
    <col collapsed="false" customWidth="true" hidden="false" outlineLevel="0" max="274" min="274" style="52" width="2.42"/>
    <col collapsed="false" customWidth="true" hidden="false" outlineLevel="0" max="275" min="275" style="52" width="12.29"/>
    <col collapsed="false" customWidth="true" hidden="false" outlineLevel="0" max="276" min="276" style="52" width="1.85"/>
    <col collapsed="false" customWidth="false" hidden="false" outlineLevel="0" max="277" min="277" style="52" width="12.71"/>
    <col collapsed="false" customWidth="true" hidden="false" outlineLevel="0" max="279" min="278" style="52" width="1.58"/>
    <col collapsed="false" customWidth="true" hidden="false" outlineLevel="0" max="280" min="280" style="52" width="13.7"/>
    <col collapsed="false" customWidth="true" hidden="false" outlineLevel="0" max="281" min="281" style="52" width="2.42"/>
    <col collapsed="false" customWidth="true" hidden="false" outlineLevel="0" max="282" min="282" style="52" width="12.14"/>
    <col collapsed="false" customWidth="true" hidden="false" outlineLevel="0" max="283" min="283" style="52" width="3.29"/>
    <col collapsed="false" customWidth="true" hidden="false" outlineLevel="0" max="284" min="284" style="52" width="11.86"/>
    <col collapsed="false" customWidth="true" hidden="false" outlineLevel="0" max="285" min="285" style="52" width="3.29"/>
    <col collapsed="false" customWidth="true" hidden="false" outlineLevel="0" max="286" min="286" style="52" width="11.71"/>
    <col collapsed="false" customWidth="true" hidden="false" outlineLevel="0" max="287" min="287" style="52" width="3.29"/>
    <col collapsed="false" customWidth="true" hidden="false" outlineLevel="0" max="288" min="288" style="52" width="14.01"/>
    <col collapsed="false" customWidth="true" hidden="false" outlineLevel="0" max="289" min="289" style="52" width="2.42"/>
    <col collapsed="false" customWidth="false" hidden="false" outlineLevel="0" max="290" min="290" style="52" width="12.71"/>
    <col collapsed="false" customWidth="true" hidden="false" outlineLevel="0" max="291" min="291" style="52" width="2.42"/>
    <col collapsed="false" customWidth="false" hidden="false" outlineLevel="0" max="292" min="292" style="52" width="12.71"/>
    <col collapsed="false" customWidth="true" hidden="false" outlineLevel="0" max="293" min="293" style="52" width="3.29"/>
    <col collapsed="false" customWidth="true" hidden="false" outlineLevel="0" max="294" min="294" style="52" width="5.01"/>
    <col collapsed="false" customWidth="true" hidden="false" outlineLevel="0" max="295" min="295" style="52" width="9.71"/>
    <col collapsed="false" customWidth="false" hidden="false" outlineLevel="0" max="512" min="296" style="52" width="12.71"/>
    <col collapsed="false" customWidth="true" hidden="false" outlineLevel="0" max="513" min="513" style="52" width="5.86"/>
    <col collapsed="false" customWidth="true" hidden="false" outlineLevel="0" max="514" min="514" style="52" width="2.42"/>
    <col collapsed="false" customWidth="true" hidden="false" outlineLevel="0" max="515" min="515" style="52" width="19.57"/>
    <col collapsed="false" customWidth="true" hidden="false" outlineLevel="0" max="516" min="516" style="52" width="1.58"/>
    <col collapsed="false" customWidth="true" hidden="false" outlineLevel="0" max="517" min="517" style="52" width="14.43"/>
    <col collapsed="false" customWidth="true" hidden="false" outlineLevel="0" max="518" min="518" style="52" width="2.42"/>
    <col collapsed="false" customWidth="true" hidden="false" outlineLevel="0" max="519" min="519" style="52" width="14.43"/>
    <col collapsed="false" customWidth="true" hidden="false" outlineLevel="0" max="520" min="520" style="52" width="2.42"/>
    <col collapsed="false" customWidth="true" hidden="false" outlineLevel="0" max="521" min="521" style="52" width="14.43"/>
    <col collapsed="false" customWidth="true" hidden="false" outlineLevel="0" max="522" min="522" style="52" width="2.42"/>
    <col collapsed="false" customWidth="true" hidden="false" outlineLevel="0" max="523" min="523" style="52" width="14.43"/>
    <col collapsed="false" customWidth="true" hidden="false" outlineLevel="0" max="524" min="524" style="52" width="2.42"/>
    <col collapsed="false" customWidth="true" hidden="false" outlineLevel="0" max="525" min="525" style="52" width="14.43"/>
    <col collapsed="false" customWidth="true" hidden="false" outlineLevel="0" max="526" min="526" style="52" width="2.42"/>
    <col collapsed="false" customWidth="true" hidden="false" outlineLevel="0" max="527" min="527" style="52" width="14.43"/>
    <col collapsed="false" customWidth="true" hidden="false" outlineLevel="0" max="528" min="528" style="52" width="2.42"/>
    <col collapsed="false" customWidth="true" hidden="false" outlineLevel="0" max="529" min="529" style="52" width="14.43"/>
    <col collapsed="false" customWidth="true" hidden="false" outlineLevel="0" max="530" min="530" style="52" width="2.42"/>
    <col collapsed="false" customWidth="true" hidden="false" outlineLevel="0" max="531" min="531" style="52" width="12.29"/>
    <col collapsed="false" customWidth="true" hidden="false" outlineLevel="0" max="532" min="532" style="52" width="1.85"/>
    <col collapsed="false" customWidth="false" hidden="false" outlineLevel="0" max="533" min="533" style="52" width="12.71"/>
    <col collapsed="false" customWidth="true" hidden="false" outlineLevel="0" max="535" min="534" style="52" width="1.58"/>
    <col collapsed="false" customWidth="true" hidden="false" outlineLevel="0" max="536" min="536" style="52" width="13.7"/>
    <col collapsed="false" customWidth="true" hidden="false" outlineLevel="0" max="537" min="537" style="52" width="2.42"/>
    <col collapsed="false" customWidth="true" hidden="false" outlineLevel="0" max="538" min="538" style="52" width="12.14"/>
    <col collapsed="false" customWidth="true" hidden="false" outlineLevel="0" max="539" min="539" style="52" width="3.29"/>
    <col collapsed="false" customWidth="true" hidden="false" outlineLevel="0" max="540" min="540" style="52" width="11.86"/>
    <col collapsed="false" customWidth="true" hidden="false" outlineLevel="0" max="541" min="541" style="52" width="3.29"/>
    <col collapsed="false" customWidth="true" hidden="false" outlineLevel="0" max="542" min="542" style="52" width="11.71"/>
    <col collapsed="false" customWidth="true" hidden="false" outlineLevel="0" max="543" min="543" style="52" width="3.29"/>
    <col collapsed="false" customWidth="true" hidden="false" outlineLevel="0" max="544" min="544" style="52" width="14.01"/>
    <col collapsed="false" customWidth="true" hidden="false" outlineLevel="0" max="545" min="545" style="52" width="2.42"/>
    <col collapsed="false" customWidth="false" hidden="false" outlineLevel="0" max="546" min="546" style="52" width="12.71"/>
    <col collapsed="false" customWidth="true" hidden="false" outlineLevel="0" max="547" min="547" style="52" width="2.42"/>
    <col collapsed="false" customWidth="false" hidden="false" outlineLevel="0" max="548" min="548" style="52" width="12.71"/>
    <col collapsed="false" customWidth="true" hidden="false" outlineLevel="0" max="549" min="549" style="52" width="3.29"/>
    <col collapsed="false" customWidth="true" hidden="false" outlineLevel="0" max="550" min="550" style="52" width="5.01"/>
    <col collapsed="false" customWidth="true" hidden="false" outlineLevel="0" max="551" min="551" style="52" width="9.71"/>
    <col collapsed="false" customWidth="false" hidden="false" outlineLevel="0" max="768" min="552" style="52" width="12.71"/>
    <col collapsed="false" customWidth="true" hidden="false" outlineLevel="0" max="769" min="769" style="52" width="5.86"/>
    <col collapsed="false" customWidth="true" hidden="false" outlineLevel="0" max="770" min="770" style="52" width="2.42"/>
    <col collapsed="false" customWidth="true" hidden="false" outlineLevel="0" max="771" min="771" style="52" width="19.57"/>
    <col collapsed="false" customWidth="true" hidden="false" outlineLevel="0" max="772" min="772" style="52" width="1.58"/>
    <col collapsed="false" customWidth="true" hidden="false" outlineLevel="0" max="773" min="773" style="52" width="14.43"/>
    <col collapsed="false" customWidth="true" hidden="false" outlineLevel="0" max="774" min="774" style="52" width="2.42"/>
    <col collapsed="false" customWidth="true" hidden="false" outlineLevel="0" max="775" min="775" style="52" width="14.43"/>
    <col collapsed="false" customWidth="true" hidden="false" outlineLevel="0" max="776" min="776" style="52" width="2.42"/>
    <col collapsed="false" customWidth="true" hidden="false" outlineLevel="0" max="777" min="777" style="52" width="14.43"/>
    <col collapsed="false" customWidth="true" hidden="false" outlineLevel="0" max="778" min="778" style="52" width="2.42"/>
    <col collapsed="false" customWidth="true" hidden="false" outlineLevel="0" max="779" min="779" style="52" width="14.43"/>
    <col collapsed="false" customWidth="true" hidden="false" outlineLevel="0" max="780" min="780" style="52" width="2.42"/>
    <col collapsed="false" customWidth="true" hidden="false" outlineLevel="0" max="781" min="781" style="52" width="14.43"/>
    <col collapsed="false" customWidth="true" hidden="false" outlineLevel="0" max="782" min="782" style="52" width="2.42"/>
    <col collapsed="false" customWidth="true" hidden="false" outlineLevel="0" max="783" min="783" style="52" width="14.43"/>
    <col collapsed="false" customWidth="true" hidden="false" outlineLevel="0" max="784" min="784" style="52" width="2.42"/>
    <col collapsed="false" customWidth="true" hidden="false" outlineLevel="0" max="785" min="785" style="52" width="14.43"/>
    <col collapsed="false" customWidth="true" hidden="false" outlineLevel="0" max="786" min="786" style="52" width="2.42"/>
    <col collapsed="false" customWidth="true" hidden="false" outlineLevel="0" max="787" min="787" style="52" width="12.29"/>
    <col collapsed="false" customWidth="true" hidden="false" outlineLevel="0" max="788" min="788" style="52" width="1.85"/>
    <col collapsed="false" customWidth="false" hidden="false" outlineLevel="0" max="789" min="789" style="52" width="12.71"/>
    <col collapsed="false" customWidth="true" hidden="false" outlineLevel="0" max="791" min="790" style="52" width="1.58"/>
    <col collapsed="false" customWidth="true" hidden="false" outlineLevel="0" max="792" min="792" style="52" width="13.7"/>
    <col collapsed="false" customWidth="true" hidden="false" outlineLevel="0" max="793" min="793" style="52" width="2.42"/>
    <col collapsed="false" customWidth="true" hidden="false" outlineLevel="0" max="794" min="794" style="52" width="12.14"/>
    <col collapsed="false" customWidth="true" hidden="false" outlineLevel="0" max="795" min="795" style="52" width="3.29"/>
    <col collapsed="false" customWidth="true" hidden="false" outlineLevel="0" max="796" min="796" style="52" width="11.86"/>
    <col collapsed="false" customWidth="true" hidden="false" outlineLevel="0" max="797" min="797" style="52" width="3.29"/>
    <col collapsed="false" customWidth="true" hidden="false" outlineLevel="0" max="798" min="798" style="52" width="11.71"/>
    <col collapsed="false" customWidth="true" hidden="false" outlineLevel="0" max="799" min="799" style="52" width="3.29"/>
    <col collapsed="false" customWidth="true" hidden="false" outlineLevel="0" max="800" min="800" style="52" width="14.01"/>
    <col collapsed="false" customWidth="true" hidden="false" outlineLevel="0" max="801" min="801" style="52" width="2.42"/>
    <col collapsed="false" customWidth="false" hidden="false" outlineLevel="0" max="802" min="802" style="52" width="12.71"/>
    <col collapsed="false" customWidth="true" hidden="false" outlineLevel="0" max="803" min="803" style="52" width="2.42"/>
    <col collapsed="false" customWidth="false" hidden="false" outlineLevel="0" max="804" min="804" style="52" width="12.71"/>
    <col collapsed="false" customWidth="true" hidden="false" outlineLevel="0" max="805" min="805" style="52" width="3.29"/>
    <col collapsed="false" customWidth="true" hidden="false" outlineLevel="0" max="806" min="806" style="52" width="5.01"/>
    <col collapsed="false" customWidth="true" hidden="false" outlineLevel="0" max="807" min="807" style="52" width="9.71"/>
    <col collapsed="false" customWidth="false" hidden="false" outlineLevel="0" max="1024" min="808" style="52" width="12.71"/>
  </cols>
  <sheetData>
    <row r="1" s="53" customFormat="true" ht="10.5" hidden="false" customHeight="true" outlineLevel="0" collapsed="false">
      <c r="A1" s="54"/>
      <c r="B1" s="54"/>
      <c r="C1" s="55"/>
      <c r="D1" s="54"/>
      <c r="E1" s="54"/>
      <c r="F1" s="54"/>
      <c r="G1" s="54"/>
      <c r="H1" s="54"/>
      <c r="I1" s="54"/>
      <c r="J1" s="54"/>
      <c r="K1" s="54"/>
      <c r="L1" s="54"/>
      <c r="M1" s="54"/>
      <c r="N1" s="54"/>
      <c r="O1" s="54"/>
      <c r="P1" s="54"/>
      <c r="Q1" s="54"/>
      <c r="R1" s="54"/>
      <c r="S1" s="54"/>
      <c r="T1" s="54"/>
      <c r="U1" s="57" t="s">
        <v>52</v>
      </c>
      <c r="V1" s="54"/>
      <c r="W1" s="54"/>
      <c r="X1" s="58" t="s">
        <v>53</v>
      </c>
      <c r="Y1" s="54"/>
      <c r="AA1" s="58"/>
      <c r="AB1" s="58"/>
      <c r="AC1" s="58"/>
      <c r="AD1" s="105"/>
      <c r="AE1" s="54"/>
      <c r="AF1" s="54"/>
      <c r="AG1" s="54"/>
      <c r="AH1" s="54"/>
      <c r="AI1" s="54"/>
      <c r="AJ1" s="54"/>
      <c r="AK1" s="54"/>
      <c r="AL1" s="57" t="s">
        <v>326</v>
      </c>
      <c r="AM1" s="57"/>
      <c r="AN1" s="54"/>
    </row>
    <row r="2" s="53" customFormat="true" ht="10.5" hidden="false" customHeight="true" outlineLevel="0" collapsed="false">
      <c r="A2" s="59"/>
      <c r="B2" s="54"/>
      <c r="C2" s="55"/>
      <c r="D2" s="54"/>
      <c r="E2" s="54"/>
      <c r="F2" s="54"/>
      <c r="G2" s="54"/>
      <c r="H2" s="54"/>
      <c r="I2" s="54"/>
      <c r="J2" s="54"/>
      <c r="K2" s="54"/>
      <c r="L2" s="54"/>
      <c r="M2" s="54"/>
      <c r="N2" s="54"/>
      <c r="O2" s="54"/>
      <c r="P2" s="54"/>
      <c r="Q2" s="54"/>
      <c r="R2" s="54"/>
      <c r="S2" s="54"/>
      <c r="T2" s="54"/>
      <c r="U2" s="57" t="s">
        <v>267</v>
      </c>
      <c r="V2" s="54"/>
      <c r="W2" s="54"/>
      <c r="X2" s="58" t="s">
        <v>268</v>
      </c>
      <c r="Y2" s="54"/>
      <c r="AA2" s="58"/>
      <c r="AB2" s="58"/>
      <c r="AC2" s="58"/>
      <c r="AD2" s="105"/>
      <c r="AE2" s="54"/>
      <c r="AF2" s="54"/>
      <c r="AG2" s="54"/>
      <c r="AH2" s="54"/>
      <c r="AI2" s="54"/>
      <c r="AJ2" s="54"/>
      <c r="AK2" s="54"/>
      <c r="AL2" s="57" t="s">
        <v>327</v>
      </c>
      <c r="AM2" s="57"/>
      <c r="AN2" s="54"/>
    </row>
    <row r="3" s="53" customFormat="true" ht="10.5" hidden="false" customHeight="true" outlineLevel="0" collapsed="false">
      <c r="A3" s="60"/>
      <c r="B3" s="54"/>
      <c r="C3" s="55"/>
      <c r="D3" s="54"/>
      <c r="E3" s="54"/>
      <c r="F3" s="54"/>
      <c r="G3" s="54"/>
      <c r="H3" s="54"/>
      <c r="I3" s="54"/>
      <c r="J3" s="54"/>
      <c r="K3" s="54"/>
      <c r="L3" s="54"/>
      <c r="M3" s="54"/>
      <c r="N3" s="54"/>
      <c r="O3" s="54"/>
      <c r="P3" s="54"/>
      <c r="Q3" s="54"/>
      <c r="R3" s="54"/>
      <c r="S3" s="54"/>
      <c r="T3" s="54"/>
      <c r="U3" s="57" t="s">
        <v>58</v>
      </c>
      <c r="V3" s="54"/>
      <c r="W3" s="54"/>
      <c r="X3" s="58" t="s">
        <v>59</v>
      </c>
      <c r="Y3" s="54"/>
      <c r="AA3" s="58"/>
      <c r="AB3" s="58"/>
      <c r="AC3" s="58"/>
      <c r="AD3" s="105"/>
      <c r="AE3" s="54"/>
      <c r="AG3" s="54"/>
      <c r="AH3" s="54"/>
      <c r="AI3" s="54"/>
      <c r="AJ3" s="54"/>
      <c r="AK3" s="54"/>
      <c r="AL3" s="54"/>
      <c r="AM3" s="54"/>
      <c r="AN3" s="54"/>
    </row>
    <row r="4" customFormat="false" ht="9" hidden="false" customHeight="true" outlineLevel="0" collapsed="false">
      <c r="A4" s="55"/>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G4" s="55"/>
      <c r="AH4" s="55"/>
      <c r="AI4" s="55"/>
      <c r="AJ4" s="55"/>
      <c r="AK4" s="55"/>
      <c r="AL4" s="55"/>
      <c r="AM4" s="55"/>
      <c r="AN4" s="55"/>
    </row>
    <row r="5" customFormat="false" ht="9" hidden="false" customHeight="true" outlineLevel="0" collapsed="false">
      <c r="A5" s="55"/>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row>
    <row r="6" customFormat="false" ht="9" hidden="false" customHeight="true" outlineLevel="0" collapsed="false">
      <c r="A6" s="55"/>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row>
    <row r="7" customFormat="false" ht="9" hidden="false" customHeight="true" outlineLevel="0" collapsed="false">
      <c r="A7" s="55"/>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82"/>
      <c r="AE7" s="55"/>
      <c r="AF7" s="55"/>
      <c r="AG7" s="55"/>
      <c r="AH7" s="55"/>
      <c r="AI7" s="55"/>
      <c r="AJ7" s="55"/>
      <c r="AK7" s="55"/>
      <c r="AL7" s="55"/>
      <c r="AM7" s="55"/>
      <c r="AN7" s="55"/>
    </row>
    <row r="8" customFormat="false" ht="9" hidden="false" customHeight="true" outlineLevel="0" collapsed="false">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61"/>
      <c r="AE8" s="55"/>
      <c r="AF8" s="62" t="s">
        <v>75</v>
      </c>
      <c r="AG8" s="62"/>
      <c r="AH8" s="62"/>
      <c r="AI8" s="62"/>
      <c r="AJ8" s="62"/>
      <c r="AK8" s="55"/>
      <c r="AL8" s="55"/>
      <c r="AM8" s="55"/>
      <c r="AN8" s="55"/>
    </row>
    <row r="9" customFormat="false" ht="9" hidden="false" customHeight="true" outlineLevel="0" collapsed="false">
      <c r="A9" s="55"/>
      <c r="B9" s="55"/>
      <c r="C9" s="55"/>
      <c r="D9" s="55"/>
      <c r="E9" s="55"/>
      <c r="F9" s="55"/>
      <c r="G9" s="55"/>
      <c r="H9" s="55"/>
      <c r="I9" s="55"/>
      <c r="J9" s="55"/>
      <c r="K9" s="55"/>
      <c r="L9" s="55"/>
      <c r="M9" s="63"/>
      <c r="N9" s="55"/>
      <c r="O9" s="55"/>
      <c r="P9" s="55"/>
      <c r="Q9" s="55"/>
      <c r="R9" s="55"/>
      <c r="S9" s="55"/>
      <c r="T9" s="55"/>
      <c r="U9" s="55"/>
      <c r="V9" s="55"/>
      <c r="W9" s="55"/>
      <c r="X9" s="55"/>
      <c r="Y9" s="55"/>
      <c r="Z9" s="55"/>
      <c r="AA9" s="55"/>
      <c r="AB9" s="55"/>
      <c r="AC9" s="55"/>
      <c r="AD9" s="82"/>
      <c r="AE9" s="55"/>
      <c r="AF9" s="55"/>
      <c r="AG9" s="55"/>
      <c r="AH9" s="55"/>
      <c r="AI9" s="55"/>
      <c r="AJ9" s="63"/>
      <c r="AK9" s="55"/>
      <c r="AL9" s="55"/>
      <c r="AM9" s="55"/>
      <c r="AN9" s="55"/>
    </row>
    <row r="10" customFormat="false" ht="9" hidden="false" customHeight="true" outlineLevel="0" collapsed="false">
      <c r="A10" s="55"/>
      <c r="B10" s="55"/>
      <c r="C10" s="55"/>
      <c r="D10" s="55"/>
      <c r="E10" s="63" t="s">
        <v>328</v>
      </c>
      <c r="F10" s="55"/>
      <c r="G10" s="63" t="s">
        <v>329</v>
      </c>
      <c r="H10" s="55"/>
      <c r="I10" s="63" t="s">
        <v>330</v>
      </c>
      <c r="J10" s="55"/>
      <c r="K10" s="63" t="s">
        <v>331</v>
      </c>
      <c r="L10" s="55"/>
      <c r="M10" s="63" t="s">
        <v>332</v>
      </c>
      <c r="N10" s="55"/>
      <c r="O10" s="63" t="s">
        <v>333</v>
      </c>
      <c r="P10" s="55"/>
      <c r="Q10" s="63" t="s">
        <v>334</v>
      </c>
      <c r="R10" s="55"/>
      <c r="S10" s="55"/>
      <c r="T10" s="55"/>
      <c r="U10" s="63"/>
      <c r="V10" s="55"/>
      <c r="W10" s="55"/>
      <c r="X10" s="63" t="s">
        <v>335</v>
      </c>
      <c r="Y10" s="55"/>
      <c r="Z10" s="63" t="s">
        <v>336</v>
      </c>
      <c r="AA10" s="63"/>
      <c r="AB10" s="63" t="s">
        <v>337</v>
      </c>
      <c r="AC10" s="63"/>
      <c r="AD10" s="63" t="s">
        <v>338</v>
      </c>
      <c r="AE10" s="55"/>
      <c r="AF10" s="55"/>
      <c r="AG10" s="55"/>
      <c r="AH10" s="63" t="s">
        <v>73</v>
      </c>
      <c r="AI10" s="55"/>
      <c r="AJ10" s="63" t="s">
        <v>74</v>
      </c>
      <c r="AK10" s="55"/>
      <c r="AL10" s="55"/>
      <c r="AM10" s="55"/>
      <c r="AN10" s="55"/>
    </row>
    <row r="11" customFormat="false" ht="9" hidden="false" customHeight="true" outlineLevel="0" collapsed="false">
      <c r="A11" s="62" t="s">
        <v>81</v>
      </c>
      <c r="B11" s="55"/>
      <c r="C11" s="62" t="s">
        <v>83</v>
      </c>
      <c r="D11" s="55"/>
      <c r="E11" s="62" t="s">
        <v>339</v>
      </c>
      <c r="F11" s="55"/>
      <c r="G11" s="62" t="s">
        <v>340</v>
      </c>
      <c r="H11" s="55"/>
      <c r="I11" s="62" t="s">
        <v>341</v>
      </c>
      <c r="J11" s="55"/>
      <c r="K11" s="62" t="s">
        <v>341</v>
      </c>
      <c r="L11" s="55"/>
      <c r="M11" s="62" t="s">
        <v>341</v>
      </c>
      <c r="N11" s="55"/>
      <c r="O11" s="62" t="s">
        <v>342</v>
      </c>
      <c r="P11" s="55"/>
      <c r="Q11" s="62" t="s">
        <v>343</v>
      </c>
      <c r="R11" s="55"/>
      <c r="S11" s="62" t="s">
        <v>344</v>
      </c>
      <c r="T11" s="55"/>
      <c r="U11" s="62" t="s">
        <v>345</v>
      </c>
      <c r="V11" s="55"/>
      <c r="W11" s="55"/>
      <c r="X11" s="62" t="s">
        <v>346</v>
      </c>
      <c r="Y11" s="55"/>
      <c r="Z11" s="62" t="s">
        <v>347</v>
      </c>
      <c r="AA11" s="61"/>
      <c r="AB11" s="62" t="s">
        <v>348</v>
      </c>
      <c r="AC11" s="61"/>
      <c r="AD11" s="62" t="s">
        <v>349</v>
      </c>
      <c r="AE11" s="55"/>
      <c r="AF11" s="62" t="s">
        <v>84</v>
      </c>
      <c r="AG11" s="55"/>
      <c r="AH11" s="62" t="s">
        <v>85</v>
      </c>
      <c r="AI11" s="55"/>
      <c r="AJ11" s="62" t="s">
        <v>90</v>
      </c>
      <c r="AK11" s="55"/>
      <c r="AL11" s="62" t="s">
        <v>81</v>
      </c>
      <c r="AM11" s="61"/>
      <c r="AN11" s="55"/>
    </row>
    <row r="12" customFormat="false" ht="8.25" hidden="false" customHeight="true" outlineLevel="0" collapsed="false">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row>
    <row r="13" customFormat="false" ht="8.25" hidden="false" customHeight="true" outlineLevel="0" collapsed="false">
      <c r="A13" s="55"/>
      <c r="B13" s="55" t="s">
        <v>94</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row>
    <row r="14" customFormat="false" ht="8.25" hidden="false" customHeight="true" outlineLevel="0" collapsed="false">
      <c r="A14" s="55" t="n">
        <v>1</v>
      </c>
      <c r="B14" s="70"/>
      <c r="C14" s="66" t="s">
        <v>95</v>
      </c>
      <c r="D14" s="70"/>
      <c r="E14" s="72" t="n">
        <v>32360983</v>
      </c>
      <c r="F14" s="70"/>
      <c r="G14" s="72" t="n">
        <v>12286676</v>
      </c>
      <c r="H14" s="70"/>
      <c r="I14" s="72" t="n">
        <v>33751756</v>
      </c>
      <c r="J14" s="70"/>
      <c r="K14" s="72" t="n">
        <v>0</v>
      </c>
      <c r="L14" s="70"/>
      <c r="M14" s="72" t="n">
        <v>3661152</v>
      </c>
      <c r="N14" s="70"/>
      <c r="O14" s="72" t="n">
        <v>3391507</v>
      </c>
      <c r="P14" s="70"/>
      <c r="Q14" s="72" t="n">
        <v>5024141</v>
      </c>
      <c r="R14" s="70"/>
      <c r="S14" s="72" t="n">
        <v>3021243</v>
      </c>
      <c r="T14" s="70"/>
      <c r="U14" s="72" t="n">
        <v>709640</v>
      </c>
      <c r="V14" s="70"/>
      <c r="W14" s="70"/>
      <c r="X14" s="72" t="n">
        <v>13542901</v>
      </c>
      <c r="Y14" s="70"/>
      <c r="Z14" s="72" t="n">
        <v>18878758</v>
      </c>
      <c r="AA14" s="72"/>
      <c r="AB14" s="72" t="n">
        <v>0</v>
      </c>
      <c r="AC14" s="72"/>
      <c r="AD14" s="72" t="n">
        <v>820886</v>
      </c>
      <c r="AE14" s="70"/>
      <c r="AF14" s="72" t="n">
        <f aca="false">SUM(E14:AD14)</f>
        <v>127449643</v>
      </c>
      <c r="AG14" s="106"/>
      <c r="AH14" s="74" t="n">
        <f aca="false">AF14/AN14</f>
        <v>799.23771509557</v>
      </c>
      <c r="AI14" s="70"/>
      <c r="AJ14" s="75" t="n">
        <f aca="false">IF(AH$60,AH14/AH$60*100,0)</f>
        <v>128.561780164968</v>
      </c>
      <c r="AK14" s="104"/>
      <c r="AL14" s="55" t="n">
        <v>1</v>
      </c>
      <c r="AM14" s="55"/>
      <c r="AN14" s="104" t="n">
        <v>159464</v>
      </c>
    </row>
    <row r="15" customFormat="false" ht="8.25" hidden="false" customHeight="true" outlineLevel="0" collapsed="false">
      <c r="A15" s="55" t="n">
        <v>2</v>
      </c>
      <c r="B15" s="70"/>
      <c r="C15" s="66" t="s">
        <v>97</v>
      </c>
      <c r="D15" s="70"/>
      <c r="E15" s="79" t="n">
        <v>3861683</v>
      </c>
      <c r="F15" s="70"/>
      <c r="G15" s="79" t="n">
        <v>226822</v>
      </c>
      <c r="H15" s="70"/>
      <c r="I15" s="79" t="n">
        <v>1181072</v>
      </c>
      <c r="J15" s="70"/>
      <c r="K15" s="79" t="n">
        <v>0</v>
      </c>
      <c r="L15" s="70"/>
      <c r="M15" s="79" t="n">
        <v>246335</v>
      </c>
      <c r="N15" s="70"/>
      <c r="O15" s="79" t="n">
        <v>345315</v>
      </c>
      <c r="P15" s="70"/>
      <c r="Q15" s="79" t="n">
        <v>156898</v>
      </c>
      <c r="R15" s="70"/>
      <c r="S15" s="79" t="n">
        <v>530684</v>
      </c>
      <c r="T15" s="70"/>
      <c r="U15" s="79" t="n">
        <v>112905</v>
      </c>
      <c r="V15" s="70"/>
      <c r="W15" s="70"/>
      <c r="X15" s="79" t="n">
        <v>1252539</v>
      </c>
      <c r="Y15" s="70"/>
      <c r="Z15" s="79" t="n">
        <v>5743673</v>
      </c>
      <c r="AA15" s="79"/>
      <c r="AB15" s="79" t="n">
        <v>0</v>
      </c>
      <c r="AC15" s="79"/>
      <c r="AD15" s="79" t="n">
        <v>0</v>
      </c>
      <c r="AE15" s="70"/>
      <c r="AF15" s="79" t="n">
        <f aca="false">SUM(E15:AD15)</f>
        <v>13657926</v>
      </c>
      <c r="AG15" s="70"/>
      <c r="AH15" s="75" t="n">
        <f aca="false">AF15/AN15</f>
        <v>772.988058180995</v>
      </c>
      <c r="AI15" s="70"/>
      <c r="AJ15" s="75" t="n">
        <f aca="false">IF(AH$60,AH15/AH$60*100,0)</f>
        <v>124.339378546629</v>
      </c>
      <c r="AK15" s="104"/>
      <c r="AL15" s="55" t="n">
        <v>2</v>
      </c>
      <c r="AM15" s="55"/>
      <c r="AN15" s="104" t="n">
        <v>17669</v>
      </c>
    </row>
    <row r="16" customFormat="false" ht="8.25" hidden="false" customHeight="true" outlineLevel="0" collapsed="false">
      <c r="A16" s="55" t="n">
        <v>3</v>
      </c>
      <c r="B16" s="70"/>
      <c r="C16" s="66" t="s">
        <v>98</v>
      </c>
      <c r="D16" s="70"/>
      <c r="E16" s="79" t="n">
        <v>377061</v>
      </c>
      <c r="F16" s="70"/>
      <c r="G16" s="79" t="n">
        <v>369562</v>
      </c>
      <c r="H16" s="70"/>
      <c r="I16" s="79" t="n">
        <v>184093</v>
      </c>
      <c r="J16" s="70"/>
      <c r="K16" s="79" t="n">
        <v>0</v>
      </c>
      <c r="L16" s="70"/>
      <c r="M16" s="79" t="n">
        <v>168992</v>
      </c>
      <c r="N16" s="70"/>
      <c r="O16" s="79" t="n">
        <v>48715</v>
      </c>
      <c r="P16" s="70"/>
      <c r="Q16" s="79" t="n">
        <v>26039</v>
      </c>
      <c r="R16" s="70"/>
      <c r="S16" s="79" t="n">
        <v>0</v>
      </c>
      <c r="T16" s="70"/>
      <c r="U16" s="79" t="n">
        <v>0</v>
      </c>
      <c r="V16" s="70"/>
      <c r="W16" s="70"/>
      <c r="X16" s="79" t="n">
        <v>20133</v>
      </c>
      <c r="Y16" s="70"/>
      <c r="Z16" s="79" t="n">
        <v>319870</v>
      </c>
      <c r="AA16" s="79"/>
      <c r="AB16" s="79" t="n">
        <v>0</v>
      </c>
      <c r="AC16" s="79"/>
      <c r="AD16" s="79" t="n">
        <v>0</v>
      </c>
      <c r="AE16" s="70"/>
      <c r="AF16" s="79" t="n">
        <f aca="false">SUM(E16:AD16)</f>
        <v>1514465</v>
      </c>
      <c r="AG16" s="70"/>
      <c r="AH16" s="75" t="n">
        <f aca="false">AF16/AN16</f>
        <v>232.922946785604</v>
      </c>
      <c r="AI16" s="70"/>
      <c r="AJ16" s="75" t="n">
        <f aca="false">IF(AH$60,AH16/AH$60*100,0)</f>
        <v>37.4669364501232</v>
      </c>
      <c r="AK16" s="104"/>
      <c r="AL16" s="55" t="n">
        <v>3</v>
      </c>
      <c r="AM16" s="55"/>
      <c r="AN16" s="104" t="n">
        <v>6502</v>
      </c>
    </row>
    <row r="17" customFormat="false" ht="8.25" hidden="false" customHeight="true" outlineLevel="0" collapsed="false">
      <c r="A17" s="55" t="n">
        <v>4</v>
      </c>
      <c r="B17" s="70"/>
      <c r="C17" s="66" t="s">
        <v>99</v>
      </c>
      <c r="D17" s="70"/>
      <c r="E17" s="79" t="n">
        <v>11670485</v>
      </c>
      <c r="F17" s="70"/>
      <c r="G17" s="79" t="n">
        <v>4540179</v>
      </c>
      <c r="H17" s="70"/>
      <c r="I17" s="79" t="n">
        <v>7918093</v>
      </c>
      <c r="J17" s="70"/>
      <c r="K17" s="79" t="n">
        <v>0</v>
      </c>
      <c r="L17" s="70"/>
      <c r="M17" s="79" t="n">
        <v>896636</v>
      </c>
      <c r="N17" s="70"/>
      <c r="O17" s="79" t="n">
        <v>1226609</v>
      </c>
      <c r="P17" s="70"/>
      <c r="Q17" s="79" t="n">
        <v>277327</v>
      </c>
      <c r="R17" s="70"/>
      <c r="S17" s="79" t="n">
        <v>748878</v>
      </c>
      <c r="T17" s="70"/>
      <c r="U17" s="79" t="n">
        <v>0</v>
      </c>
      <c r="V17" s="70"/>
      <c r="W17" s="70"/>
      <c r="X17" s="79" t="n">
        <v>4846549</v>
      </c>
      <c r="Y17" s="70"/>
      <c r="Z17" s="79" t="n">
        <v>11746648</v>
      </c>
      <c r="AA17" s="79"/>
      <c r="AB17" s="79" t="n">
        <v>0</v>
      </c>
      <c r="AC17" s="79"/>
      <c r="AD17" s="79" t="n">
        <v>3500</v>
      </c>
      <c r="AE17" s="70"/>
      <c r="AF17" s="79" t="n">
        <f aca="false">SUM(E17:AD17)</f>
        <v>43874904</v>
      </c>
      <c r="AG17" s="70"/>
      <c r="AH17" s="75" t="n">
        <f aca="false">AF17/AN17</f>
        <v>894.110655988262</v>
      </c>
      <c r="AI17" s="70"/>
      <c r="AJ17" s="75" t="n">
        <f aca="false">IF(AH$60,AH17/AH$60*100,0)</f>
        <v>143.822614257603</v>
      </c>
      <c r="AK17" s="104"/>
      <c r="AL17" s="55" t="n">
        <v>4</v>
      </c>
      <c r="AM17" s="55"/>
      <c r="AN17" s="104" t="n">
        <v>49071</v>
      </c>
    </row>
    <row r="18" customFormat="false" ht="8.25" hidden="false" customHeight="true" outlineLevel="0" collapsed="false">
      <c r="A18" s="55" t="n">
        <v>5</v>
      </c>
      <c r="B18" s="70"/>
      <c r="C18" s="66" t="s">
        <v>100</v>
      </c>
      <c r="D18" s="70"/>
      <c r="E18" s="79" t="n">
        <v>39192394</v>
      </c>
      <c r="F18" s="70"/>
      <c r="G18" s="79" t="n">
        <v>10631194</v>
      </c>
      <c r="H18" s="70"/>
      <c r="I18" s="79" t="n">
        <v>26124990</v>
      </c>
      <c r="J18" s="70"/>
      <c r="K18" s="79" t="n">
        <v>0</v>
      </c>
      <c r="L18" s="70"/>
      <c r="M18" s="79" t="n">
        <v>6343665</v>
      </c>
      <c r="N18" s="70"/>
      <c r="O18" s="79" t="n">
        <v>1439784</v>
      </c>
      <c r="P18" s="70"/>
      <c r="Q18" s="79" t="n">
        <v>3286793</v>
      </c>
      <c r="R18" s="70"/>
      <c r="S18" s="79" t="n">
        <v>4415339</v>
      </c>
      <c r="T18" s="70"/>
      <c r="U18" s="79" t="n">
        <v>937434</v>
      </c>
      <c r="V18" s="70"/>
      <c r="W18" s="70"/>
      <c r="X18" s="79" t="n">
        <v>5252492</v>
      </c>
      <c r="Y18" s="70"/>
      <c r="Z18" s="79" t="n">
        <v>26264302</v>
      </c>
      <c r="AA18" s="79"/>
      <c r="AB18" s="79" t="n">
        <v>0</v>
      </c>
      <c r="AC18" s="79"/>
      <c r="AD18" s="79" t="n">
        <v>2361415</v>
      </c>
      <c r="AE18" s="70"/>
      <c r="AF18" s="79" t="n">
        <f aca="false">SUM(E18:AD18)</f>
        <v>126249802</v>
      </c>
      <c r="AG18" s="70"/>
      <c r="AH18" s="75" t="n">
        <f aca="false">AF18/AN18</f>
        <v>524.979944695095</v>
      </c>
      <c r="AI18" s="70"/>
      <c r="AJ18" s="75" t="n">
        <f aca="false">IF(AH$60,AH18/AH$60*100,0)</f>
        <v>84.4459101042765</v>
      </c>
      <c r="AK18" s="104"/>
      <c r="AL18" s="55" t="n">
        <v>5</v>
      </c>
      <c r="AM18" s="55"/>
      <c r="AN18" s="104" t="n">
        <v>240485</v>
      </c>
    </row>
    <row r="19" customFormat="false" ht="8.25" hidden="false" customHeight="true" outlineLevel="0" collapsed="false">
      <c r="A19" s="81"/>
      <c r="B19" s="70"/>
      <c r="C19" s="66"/>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103"/>
      <c r="AI19" s="70"/>
      <c r="AJ19" s="103"/>
      <c r="AK19" s="70"/>
      <c r="AL19" s="81"/>
      <c r="AM19" s="81"/>
      <c r="AN19" s="70"/>
    </row>
    <row r="20" customFormat="false" ht="8.25" hidden="false" customHeight="true" outlineLevel="0" collapsed="false">
      <c r="A20" s="55" t="n">
        <v>6</v>
      </c>
      <c r="B20" s="70"/>
      <c r="C20" s="66" t="s">
        <v>101</v>
      </c>
      <c r="D20" s="70"/>
      <c r="E20" s="79" t="n">
        <v>7567072</v>
      </c>
      <c r="F20" s="70"/>
      <c r="G20" s="79" t="n">
        <v>959147</v>
      </c>
      <c r="H20" s="70"/>
      <c r="I20" s="79" t="n">
        <v>2684636</v>
      </c>
      <c r="J20" s="70"/>
      <c r="K20" s="79" t="n">
        <v>0</v>
      </c>
      <c r="L20" s="70"/>
      <c r="M20" s="79" t="n">
        <v>510019</v>
      </c>
      <c r="N20" s="70"/>
      <c r="O20" s="79" t="n">
        <v>393488</v>
      </c>
      <c r="P20" s="70"/>
      <c r="Q20" s="79" t="n">
        <v>2716</v>
      </c>
      <c r="R20" s="70"/>
      <c r="S20" s="79" t="n">
        <v>0</v>
      </c>
      <c r="T20" s="70"/>
      <c r="U20" s="79" t="n">
        <v>0</v>
      </c>
      <c r="V20" s="70"/>
      <c r="W20" s="70"/>
      <c r="X20" s="79" t="n">
        <v>1210380</v>
      </c>
      <c r="Y20" s="70"/>
      <c r="Z20" s="79" t="n">
        <v>6602794</v>
      </c>
      <c r="AA20" s="79"/>
      <c r="AB20" s="79" t="n">
        <v>0</v>
      </c>
      <c r="AC20" s="79"/>
      <c r="AD20" s="79" t="n">
        <v>0</v>
      </c>
      <c r="AE20" s="70"/>
      <c r="AF20" s="79" t="n">
        <f aca="false">SUM(E20:AD20)</f>
        <v>19930252</v>
      </c>
      <c r="AG20" s="70"/>
      <c r="AH20" s="75" t="n">
        <f aca="false">AF20/AN20</f>
        <v>1151.23914048059</v>
      </c>
      <c r="AI20" s="70"/>
      <c r="AJ20" s="75" t="n">
        <f aca="false">IF(AH$60,AH20/AH$60*100,0)</f>
        <v>185.183144514238</v>
      </c>
      <c r="AK20" s="104"/>
      <c r="AL20" s="55" t="n">
        <v>6</v>
      </c>
      <c r="AM20" s="55"/>
      <c r="AN20" s="104" t="n">
        <v>17312</v>
      </c>
    </row>
    <row r="21" customFormat="false" ht="8.25" hidden="false" customHeight="true" outlineLevel="0" collapsed="false">
      <c r="A21" s="55" t="n">
        <v>7</v>
      </c>
      <c r="B21" s="70"/>
      <c r="C21" s="66" t="s">
        <v>102</v>
      </c>
      <c r="D21" s="70"/>
      <c r="E21" s="79" t="n">
        <v>1244112</v>
      </c>
      <c r="F21" s="70"/>
      <c r="G21" s="79" t="n">
        <v>412346</v>
      </c>
      <c r="H21" s="70"/>
      <c r="I21" s="79" t="n">
        <v>521918</v>
      </c>
      <c r="J21" s="70"/>
      <c r="K21" s="79" t="n">
        <v>21778</v>
      </c>
      <c r="L21" s="70"/>
      <c r="M21" s="79" t="n">
        <v>139780</v>
      </c>
      <c r="N21" s="70"/>
      <c r="O21" s="79" t="n">
        <v>197966</v>
      </c>
      <c r="P21" s="70"/>
      <c r="Q21" s="79" t="n">
        <v>23126</v>
      </c>
      <c r="R21" s="70"/>
      <c r="S21" s="79" t="n">
        <v>124644</v>
      </c>
      <c r="T21" s="70"/>
      <c r="U21" s="79" t="n">
        <v>0</v>
      </c>
      <c r="V21" s="70"/>
      <c r="W21" s="70"/>
      <c r="X21" s="79" t="n">
        <v>18636</v>
      </c>
      <c r="Y21" s="70"/>
      <c r="Z21" s="79" t="n">
        <v>1063404</v>
      </c>
      <c r="AA21" s="79"/>
      <c r="AB21" s="79" t="n">
        <v>0</v>
      </c>
      <c r="AC21" s="79"/>
      <c r="AD21" s="79" t="n">
        <v>22075</v>
      </c>
      <c r="AE21" s="70"/>
      <c r="AF21" s="79" t="n">
        <f aca="false">SUM(E21:AD21)</f>
        <v>3789785</v>
      </c>
      <c r="AG21" s="70"/>
      <c r="AH21" s="75" t="n">
        <f aca="false">AF21/AN21</f>
        <v>635.336965632858</v>
      </c>
      <c r="AI21" s="70"/>
      <c r="AJ21" s="75" t="n">
        <f aca="false">IF(AH$60,AH21/AH$60*100,0)</f>
        <v>102.197443593615</v>
      </c>
      <c r="AK21" s="104"/>
      <c r="AL21" s="55" t="n">
        <v>7</v>
      </c>
      <c r="AM21" s="55"/>
      <c r="AN21" s="104" t="n">
        <v>5965</v>
      </c>
    </row>
    <row r="22" customFormat="false" ht="8.25" hidden="false" customHeight="true" outlineLevel="0" collapsed="false">
      <c r="A22" s="55" t="n">
        <v>8</v>
      </c>
      <c r="B22" s="70"/>
      <c r="C22" s="66" t="s">
        <v>103</v>
      </c>
      <c r="D22" s="70"/>
      <c r="E22" s="79" t="n">
        <v>8765046</v>
      </c>
      <c r="F22" s="70"/>
      <c r="G22" s="79" t="n">
        <v>960635</v>
      </c>
      <c r="H22" s="70"/>
      <c r="I22" s="79" t="n">
        <v>5207831</v>
      </c>
      <c r="J22" s="70"/>
      <c r="K22" s="79" t="n">
        <v>0</v>
      </c>
      <c r="L22" s="70"/>
      <c r="M22" s="79" t="n">
        <v>1387959</v>
      </c>
      <c r="N22" s="70"/>
      <c r="O22" s="79" t="n">
        <v>812842</v>
      </c>
      <c r="P22" s="70"/>
      <c r="Q22" s="79" t="n">
        <v>208734</v>
      </c>
      <c r="R22" s="70"/>
      <c r="S22" s="79" t="n">
        <v>0</v>
      </c>
      <c r="T22" s="70"/>
      <c r="U22" s="79" t="n">
        <v>0</v>
      </c>
      <c r="V22" s="70"/>
      <c r="W22" s="70"/>
      <c r="X22" s="79" t="n">
        <v>875101</v>
      </c>
      <c r="Y22" s="70"/>
      <c r="Z22" s="79" t="n">
        <v>7474082</v>
      </c>
      <c r="AA22" s="79"/>
      <c r="AB22" s="79" t="n">
        <v>0</v>
      </c>
      <c r="AC22" s="79"/>
      <c r="AD22" s="79" t="n">
        <v>0</v>
      </c>
      <c r="AE22" s="70"/>
      <c r="AF22" s="79" t="n">
        <f aca="false">SUM(E22:AD22)</f>
        <v>25692230</v>
      </c>
      <c r="AG22" s="70"/>
      <c r="AH22" s="75" t="n">
        <f aca="false">AF22/AN22</f>
        <v>612.20077680082</v>
      </c>
      <c r="AI22" s="70"/>
      <c r="AJ22" s="75" t="n">
        <f aca="false">IF(AH$60,AH22/AH$60*100,0)</f>
        <v>98.4758604321847</v>
      </c>
      <c r="AK22" s="104"/>
      <c r="AL22" s="55" t="n">
        <v>8</v>
      </c>
      <c r="AM22" s="55"/>
      <c r="AN22" s="104" t="n">
        <v>41967</v>
      </c>
    </row>
    <row r="23" customFormat="false" ht="8.25" hidden="false" customHeight="true" outlineLevel="0" collapsed="false">
      <c r="A23" s="55" t="n">
        <v>9</v>
      </c>
      <c r="B23" s="70"/>
      <c r="C23" s="66" t="s">
        <v>104</v>
      </c>
      <c r="D23" s="70"/>
      <c r="E23" s="79" t="n">
        <v>1945590</v>
      </c>
      <c r="F23" s="70"/>
      <c r="G23" s="79" t="n">
        <v>394261</v>
      </c>
      <c r="H23" s="70"/>
      <c r="I23" s="79" t="n">
        <v>772731</v>
      </c>
      <c r="J23" s="70"/>
      <c r="K23" s="79" t="n">
        <v>0</v>
      </c>
      <c r="L23" s="70"/>
      <c r="M23" s="79" t="n">
        <v>91247</v>
      </c>
      <c r="N23" s="70"/>
      <c r="O23" s="79" t="n">
        <v>177859</v>
      </c>
      <c r="P23" s="70"/>
      <c r="Q23" s="79" t="n">
        <v>23700</v>
      </c>
      <c r="R23" s="70"/>
      <c r="S23" s="79" t="n">
        <v>0</v>
      </c>
      <c r="T23" s="70"/>
      <c r="U23" s="79" t="n">
        <v>0</v>
      </c>
      <c r="V23" s="70"/>
      <c r="W23" s="70"/>
      <c r="X23" s="79" t="n">
        <v>1389063</v>
      </c>
      <c r="Y23" s="70"/>
      <c r="Z23" s="79" t="n">
        <v>2116550</v>
      </c>
      <c r="AA23" s="79"/>
      <c r="AB23" s="79" t="n">
        <v>0</v>
      </c>
      <c r="AC23" s="79"/>
      <c r="AD23" s="79" t="n">
        <v>251874</v>
      </c>
      <c r="AE23" s="70"/>
      <c r="AF23" s="79" t="n">
        <f aca="false">SUM(E23:AD23)</f>
        <v>7162875</v>
      </c>
      <c r="AG23" s="70"/>
      <c r="AH23" s="75" t="n">
        <f aca="false">AF23/AN23</f>
        <v>1197.20457964232</v>
      </c>
      <c r="AI23" s="70"/>
      <c r="AJ23" s="75" t="n">
        <f aca="false">IF(AH$60,AH23/AH$60*100,0)</f>
        <v>192.576938091647</v>
      </c>
      <c r="AK23" s="104"/>
      <c r="AL23" s="55" t="n">
        <v>9</v>
      </c>
      <c r="AM23" s="55"/>
      <c r="AN23" s="104" t="n">
        <v>5983</v>
      </c>
    </row>
    <row r="24" customFormat="false" ht="8.25" hidden="false" customHeight="true" outlineLevel="0" collapsed="false">
      <c r="A24" s="55" t="n">
        <v>10</v>
      </c>
      <c r="B24" s="70"/>
      <c r="C24" s="66" t="s">
        <v>105</v>
      </c>
      <c r="D24" s="70"/>
      <c r="E24" s="79" t="n">
        <v>11378574</v>
      </c>
      <c r="F24" s="70"/>
      <c r="G24" s="79" t="n">
        <v>1524189</v>
      </c>
      <c r="H24" s="70"/>
      <c r="I24" s="79" t="n">
        <v>8698368</v>
      </c>
      <c r="J24" s="70"/>
      <c r="K24" s="79" t="n">
        <v>0</v>
      </c>
      <c r="L24" s="70"/>
      <c r="M24" s="79" t="n">
        <v>733769</v>
      </c>
      <c r="N24" s="70"/>
      <c r="O24" s="79" t="n">
        <v>2121336</v>
      </c>
      <c r="P24" s="70"/>
      <c r="Q24" s="79" t="n">
        <v>420295</v>
      </c>
      <c r="R24" s="70"/>
      <c r="S24" s="79" t="n">
        <v>807025</v>
      </c>
      <c r="T24" s="70"/>
      <c r="U24" s="79" t="n">
        <v>0</v>
      </c>
      <c r="V24" s="70"/>
      <c r="W24" s="70"/>
      <c r="X24" s="79" t="n">
        <v>709334</v>
      </c>
      <c r="Y24" s="70"/>
      <c r="Z24" s="79" t="n">
        <v>5972064</v>
      </c>
      <c r="AA24" s="79"/>
      <c r="AB24" s="79" t="n">
        <v>0</v>
      </c>
      <c r="AC24" s="79"/>
      <c r="AD24" s="79" t="n">
        <v>0</v>
      </c>
      <c r="AE24" s="70"/>
      <c r="AF24" s="79" t="n">
        <f aca="false">SUM(E24:AD24)</f>
        <v>32364954</v>
      </c>
      <c r="AG24" s="70"/>
      <c r="AH24" s="75" t="n">
        <f aca="false">AF24/AN24</f>
        <v>1391.62204927549</v>
      </c>
      <c r="AI24" s="70"/>
      <c r="AJ24" s="75" t="n">
        <f aca="false">IF(AH$60,AH24/AH$60*100,0)</f>
        <v>223.8500568636</v>
      </c>
      <c r="AK24" s="104"/>
      <c r="AL24" s="55" t="n">
        <v>10</v>
      </c>
      <c r="AM24" s="55"/>
      <c r="AN24" s="104" t="n">
        <v>23257</v>
      </c>
    </row>
    <row r="25" customFormat="false" ht="8.25" hidden="false" customHeight="true" outlineLevel="0" collapsed="false">
      <c r="A25" s="81"/>
      <c r="B25" s="70"/>
      <c r="C25" s="66"/>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103"/>
      <c r="AI25" s="70"/>
      <c r="AJ25" s="103"/>
      <c r="AK25" s="70"/>
      <c r="AL25" s="81"/>
      <c r="AM25" s="81"/>
      <c r="AN25" s="70"/>
    </row>
    <row r="26" customFormat="false" ht="8.25" hidden="false" customHeight="true" outlineLevel="0" collapsed="false">
      <c r="A26" s="55" t="n">
        <v>11</v>
      </c>
      <c r="B26" s="70"/>
      <c r="C26" s="66" t="s">
        <v>106</v>
      </c>
      <c r="D26" s="70"/>
      <c r="E26" s="79" t="n">
        <v>4603600</v>
      </c>
      <c r="F26" s="70"/>
      <c r="G26" s="79" t="n">
        <v>1338011</v>
      </c>
      <c r="H26" s="70"/>
      <c r="I26" s="79" t="n">
        <v>4104102</v>
      </c>
      <c r="J26" s="70"/>
      <c r="K26" s="79" t="n">
        <v>61315</v>
      </c>
      <c r="L26" s="70"/>
      <c r="M26" s="79" t="n">
        <v>347080</v>
      </c>
      <c r="N26" s="70"/>
      <c r="O26" s="79" t="n">
        <v>379903</v>
      </c>
      <c r="P26" s="70"/>
      <c r="Q26" s="79" t="n">
        <v>476791</v>
      </c>
      <c r="R26" s="70"/>
      <c r="S26" s="79" t="n">
        <v>368969</v>
      </c>
      <c r="T26" s="70"/>
      <c r="U26" s="79" t="n">
        <v>15192</v>
      </c>
      <c r="V26" s="70"/>
      <c r="W26" s="70"/>
      <c r="X26" s="79" t="n">
        <v>463107</v>
      </c>
      <c r="Y26" s="70"/>
      <c r="Z26" s="79" t="n">
        <v>3162094</v>
      </c>
      <c r="AA26" s="79"/>
      <c r="AB26" s="79" t="n">
        <v>0</v>
      </c>
      <c r="AC26" s="79"/>
      <c r="AD26" s="79" t="n">
        <v>9912</v>
      </c>
      <c r="AE26" s="70"/>
      <c r="AF26" s="79" t="n">
        <f aca="false">SUM(E26:AD26)</f>
        <v>15330076</v>
      </c>
      <c r="AG26" s="70"/>
      <c r="AH26" s="75" t="n">
        <f aca="false">AF26/AN26</f>
        <v>1085.46880974297</v>
      </c>
      <c r="AI26" s="70"/>
      <c r="AJ26" s="75" t="n">
        <f aca="false">IF(AH$60,AH26/AH$60*100,0)</f>
        <v>174.603625252368</v>
      </c>
      <c r="AK26" s="104"/>
      <c r="AL26" s="55" t="n">
        <v>11</v>
      </c>
      <c r="AM26" s="55"/>
      <c r="AN26" s="104" t="n">
        <v>14123</v>
      </c>
    </row>
    <row r="27" customFormat="false" ht="8.25" hidden="false" customHeight="true" outlineLevel="0" collapsed="false">
      <c r="A27" s="55" t="n">
        <v>12</v>
      </c>
      <c r="B27" s="70"/>
      <c r="C27" s="66" t="s">
        <v>107</v>
      </c>
      <c r="D27" s="70"/>
      <c r="E27" s="79" t="n">
        <v>1799419</v>
      </c>
      <c r="F27" s="70"/>
      <c r="G27" s="79" t="n">
        <v>533907</v>
      </c>
      <c r="H27" s="70"/>
      <c r="I27" s="79" t="n">
        <v>959132</v>
      </c>
      <c r="J27" s="70"/>
      <c r="K27" s="79" t="n">
        <v>0</v>
      </c>
      <c r="L27" s="70"/>
      <c r="M27" s="79" t="n">
        <v>185505</v>
      </c>
      <c r="N27" s="70"/>
      <c r="O27" s="79" t="n">
        <v>56930</v>
      </c>
      <c r="P27" s="70"/>
      <c r="Q27" s="79" t="n">
        <v>49729</v>
      </c>
      <c r="R27" s="70"/>
      <c r="S27" s="79" t="n">
        <v>316662</v>
      </c>
      <c r="T27" s="70"/>
      <c r="U27" s="79" t="n">
        <v>0</v>
      </c>
      <c r="V27" s="70"/>
      <c r="W27" s="70"/>
      <c r="X27" s="79" t="n">
        <v>141317</v>
      </c>
      <c r="Y27" s="70"/>
      <c r="Z27" s="79" t="n">
        <v>1498567</v>
      </c>
      <c r="AA27" s="79"/>
      <c r="AB27" s="79" t="n">
        <v>0</v>
      </c>
      <c r="AC27" s="79"/>
      <c r="AD27" s="79" t="n">
        <v>36255</v>
      </c>
      <c r="AE27" s="70"/>
      <c r="AF27" s="79" t="n">
        <f aca="false">SUM(E27:AD27)</f>
        <v>5577423</v>
      </c>
      <c r="AG27" s="70"/>
      <c r="AH27" s="75" t="n">
        <f aca="false">AF27/AN27</f>
        <v>648.763871117832</v>
      </c>
      <c r="AI27" s="70"/>
      <c r="AJ27" s="75" t="n">
        <f aca="false">IF(AH$60,AH27/AH$60*100,0)</f>
        <v>104.357235153312</v>
      </c>
      <c r="AK27" s="104"/>
      <c r="AL27" s="55" t="n">
        <v>12</v>
      </c>
      <c r="AM27" s="55"/>
      <c r="AN27" s="104" t="n">
        <v>8597</v>
      </c>
    </row>
    <row r="28" customFormat="false" ht="8.25" hidden="false" customHeight="true" outlineLevel="0" collapsed="false">
      <c r="A28" s="55" t="n">
        <v>13</v>
      </c>
      <c r="B28" s="70"/>
      <c r="C28" s="66" t="s">
        <v>108</v>
      </c>
      <c r="D28" s="70"/>
      <c r="E28" s="79" t="n">
        <v>11376302</v>
      </c>
      <c r="F28" s="70"/>
      <c r="G28" s="79" t="n">
        <v>1808256</v>
      </c>
      <c r="H28" s="70"/>
      <c r="I28" s="79" t="n">
        <v>6320104</v>
      </c>
      <c r="J28" s="70"/>
      <c r="K28" s="79" t="n">
        <v>0</v>
      </c>
      <c r="L28" s="70"/>
      <c r="M28" s="79" t="n">
        <v>486096</v>
      </c>
      <c r="N28" s="70"/>
      <c r="O28" s="79" t="n">
        <v>862442</v>
      </c>
      <c r="P28" s="70"/>
      <c r="Q28" s="79" t="n">
        <v>567144</v>
      </c>
      <c r="R28" s="70"/>
      <c r="S28" s="79" t="n">
        <v>509819</v>
      </c>
      <c r="T28" s="70"/>
      <c r="U28" s="79" t="n">
        <v>462665</v>
      </c>
      <c r="V28" s="70"/>
      <c r="W28" s="70"/>
      <c r="X28" s="79" t="n">
        <v>1524371</v>
      </c>
      <c r="Y28" s="70"/>
      <c r="Z28" s="79" t="n">
        <v>11141603</v>
      </c>
      <c r="AA28" s="79"/>
      <c r="AB28" s="79" t="n">
        <v>0</v>
      </c>
      <c r="AC28" s="79"/>
      <c r="AD28" s="79" t="n">
        <v>220442</v>
      </c>
      <c r="AE28" s="70"/>
      <c r="AF28" s="79" t="n">
        <f aca="false">SUM(E28:AD28)</f>
        <v>35279244</v>
      </c>
      <c r="AG28" s="70"/>
      <c r="AH28" s="75" t="n">
        <f aca="false">AF28/AN28</f>
        <v>1305.42993524514</v>
      </c>
      <c r="AI28" s="70"/>
      <c r="AJ28" s="75" t="n">
        <f aca="false">IF(AH$60,AH28/AH$60*100,0)</f>
        <v>209.985581493344</v>
      </c>
      <c r="AK28" s="104"/>
      <c r="AL28" s="55" t="n">
        <v>13</v>
      </c>
      <c r="AM28" s="55"/>
      <c r="AN28" s="104" t="n">
        <v>27025</v>
      </c>
    </row>
    <row r="29" customFormat="false" ht="8.25" hidden="false" customHeight="true" outlineLevel="0" collapsed="false">
      <c r="A29" s="55" t="n">
        <v>14</v>
      </c>
      <c r="B29" s="70"/>
      <c r="C29" s="66" t="s">
        <v>109</v>
      </c>
      <c r="D29" s="70"/>
      <c r="E29" s="79" t="n">
        <v>2210086</v>
      </c>
      <c r="F29" s="70"/>
      <c r="G29" s="79" t="n">
        <v>179709</v>
      </c>
      <c r="H29" s="70"/>
      <c r="I29" s="79" t="n">
        <v>1036478</v>
      </c>
      <c r="J29" s="70"/>
      <c r="K29" s="79" t="n">
        <v>0</v>
      </c>
      <c r="L29" s="70"/>
      <c r="M29" s="79" t="n">
        <v>90779</v>
      </c>
      <c r="N29" s="70"/>
      <c r="O29" s="79" t="n">
        <v>155171</v>
      </c>
      <c r="P29" s="70"/>
      <c r="Q29" s="79" t="n">
        <v>0</v>
      </c>
      <c r="R29" s="70"/>
      <c r="S29" s="79" t="n">
        <v>0</v>
      </c>
      <c r="T29" s="70"/>
      <c r="U29" s="79" t="n">
        <v>17880</v>
      </c>
      <c r="V29" s="70"/>
      <c r="W29" s="70"/>
      <c r="X29" s="79" t="n">
        <v>161289</v>
      </c>
      <c r="Y29" s="70"/>
      <c r="Z29" s="79" t="n">
        <v>2112273</v>
      </c>
      <c r="AA29" s="79"/>
      <c r="AB29" s="79" t="n">
        <v>0</v>
      </c>
      <c r="AC29" s="79"/>
      <c r="AD29" s="79" t="n">
        <v>46623</v>
      </c>
      <c r="AE29" s="70"/>
      <c r="AF29" s="79" t="n">
        <f aca="false">SUM(E29:AD29)</f>
        <v>6010288</v>
      </c>
      <c r="AG29" s="70"/>
      <c r="AH29" s="75" t="n">
        <f aca="false">AF29/AN29</f>
        <v>880.11246156099</v>
      </c>
      <c r="AI29" s="70"/>
      <c r="AJ29" s="75" t="n">
        <f aca="false">IF(AH$60,AH29/AH$60*100,0)</f>
        <v>141.57092773096</v>
      </c>
      <c r="AK29" s="104"/>
      <c r="AL29" s="55" t="n">
        <v>14</v>
      </c>
      <c r="AM29" s="55"/>
      <c r="AN29" s="104" t="n">
        <v>6829</v>
      </c>
    </row>
    <row r="30" customFormat="false" ht="8.25" hidden="false" customHeight="true" outlineLevel="0" collapsed="false">
      <c r="A30" s="55" t="n">
        <v>15</v>
      </c>
      <c r="B30" s="70"/>
      <c r="C30" s="66" t="s">
        <v>110</v>
      </c>
      <c r="D30" s="70"/>
      <c r="E30" s="79" t="n">
        <v>14979420</v>
      </c>
      <c r="F30" s="70"/>
      <c r="G30" s="79" t="n">
        <v>4977998</v>
      </c>
      <c r="H30" s="70"/>
      <c r="I30" s="79" t="n">
        <v>12304137</v>
      </c>
      <c r="J30" s="70"/>
      <c r="K30" s="79" t="n">
        <v>0</v>
      </c>
      <c r="L30" s="70"/>
      <c r="M30" s="79" t="n">
        <v>4429225</v>
      </c>
      <c r="N30" s="70"/>
      <c r="O30" s="79" t="n">
        <v>569308</v>
      </c>
      <c r="P30" s="70"/>
      <c r="Q30" s="79" t="n">
        <v>658218</v>
      </c>
      <c r="R30" s="70"/>
      <c r="S30" s="79" t="n">
        <v>4427289</v>
      </c>
      <c r="T30" s="70"/>
      <c r="U30" s="79" t="n">
        <v>1049502</v>
      </c>
      <c r="V30" s="70"/>
      <c r="W30" s="70"/>
      <c r="X30" s="79" t="n">
        <v>3722662</v>
      </c>
      <c r="Y30" s="70"/>
      <c r="Z30" s="79" t="n">
        <v>20369050</v>
      </c>
      <c r="AA30" s="79"/>
      <c r="AB30" s="79" t="n">
        <v>0</v>
      </c>
      <c r="AC30" s="79"/>
      <c r="AD30" s="79" t="n">
        <v>102217</v>
      </c>
      <c r="AE30" s="70"/>
      <c r="AF30" s="79" t="n">
        <f aca="false">SUM(E30:AD30)</f>
        <v>67589026</v>
      </c>
      <c r="AG30" s="70"/>
      <c r="AH30" s="75" t="n">
        <f aca="false">AF30/AN30</f>
        <v>491.585154045326</v>
      </c>
      <c r="AI30" s="70"/>
      <c r="AJ30" s="75" t="n">
        <f aca="false">IF(AH$60,AH30/AH$60*100,0)</f>
        <v>79.0741744453088</v>
      </c>
      <c r="AK30" s="104"/>
      <c r="AL30" s="55" t="n">
        <v>15</v>
      </c>
      <c r="AM30" s="55"/>
      <c r="AN30" s="104" t="n">
        <v>137492</v>
      </c>
    </row>
    <row r="31" customFormat="false" ht="8.25" hidden="false" customHeight="true" outlineLevel="0" collapsed="false">
      <c r="A31" s="81"/>
      <c r="B31" s="70"/>
      <c r="C31" s="66"/>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103"/>
      <c r="AI31" s="70"/>
      <c r="AJ31" s="103"/>
      <c r="AK31" s="70"/>
      <c r="AL31" s="81"/>
      <c r="AM31" s="81"/>
      <c r="AN31" s="70"/>
    </row>
    <row r="32" customFormat="false" ht="8.25" hidden="false" customHeight="true" outlineLevel="0" collapsed="false">
      <c r="A32" s="55" t="n">
        <v>16</v>
      </c>
      <c r="B32" s="70"/>
      <c r="C32" s="66" t="s">
        <v>111</v>
      </c>
      <c r="D32" s="70"/>
      <c r="E32" s="79" t="n">
        <v>13207791</v>
      </c>
      <c r="F32" s="70"/>
      <c r="G32" s="79" t="n">
        <v>1139113</v>
      </c>
      <c r="H32" s="70"/>
      <c r="I32" s="79" t="n">
        <v>6689192</v>
      </c>
      <c r="J32" s="70"/>
      <c r="K32" s="79" t="n">
        <v>0</v>
      </c>
      <c r="L32" s="70"/>
      <c r="M32" s="79" t="n">
        <v>1166441</v>
      </c>
      <c r="N32" s="70"/>
      <c r="O32" s="79" t="n">
        <v>761882</v>
      </c>
      <c r="P32" s="70"/>
      <c r="Q32" s="79" t="n">
        <v>442184</v>
      </c>
      <c r="R32" s="70"/>
      <c r="S32" s="79" t="n">
        <v>569850</v>
      </c>
      <c r="T32" s="70"/>
      <c r="U32" s="79" t="n">
        <v>175755</v>
      </c>
      <c r="V32" s="70"/>
      <c r="W32" s="70"/>
      <c r="X32" s="79" t="n">
        <v>2625363</v>
      </c>
      <c r="Y32" s="70"/>
      <c r="Z32" s="79" t="n">
        <v>12257672</v>
      </c>
      <c r="AA32" s="79"/>
      <c r="AB32" s="79" t="n">
        <v>0</v>
      </c>
      <c r="AC32" s="79"/>
      <c r="AD32" s="79" t="n">
        <v>202825</v>
      </c>
      <c r="AE32" s="70"/>
      <c r="AF32" s="79" t="n">
        <f aca="false">SUM(E32:AD32)</f>
        <v>39238068</v>
      </c>
      <c r="AG32" s="70"/>
      <c r="AH32" s="75" t="n">
        <f aca="false">AF32/AN32</f>
        <v>723.629167896135</v>
      </c>
      <c r="AI32" s="70"/>
      <c r="AJ32" s="75" t="n">
        <f aca="false">IF(AH$60,AH32/AH$60*100,0)</f>
        <v>116.399729701065</v>
      </c>
      <c r="AK32" s="104"/>
      <c r="AL32" s="55" t="n">
        <v>16</v>
      </c>
      <c r="AM32" s="55"/>
      <c r="AN32" s="104" t="n">
        <v>54224</v>
      </c>
    </row>
    <row r="33" customFormat="false" ht="8.25" hidden="false" customHeight="true" outlineLevel="0" collapsed="false">
      <c r="A33" s="55" t="n">
        <v>17</v>
      </c>
      <c r="B33" s="70"/>
      <c r="C33" s="66" t="s">
        <v>112</v>
      </c>
      <c r="D33" s="70"/>
      <c r="E33" s="79" t="n">
        <v>2076135</v>
      </c>
      <c r="F33" s="70"/>
      <c r="G33" s="79" t="n">
        <v>1150898</v>
      </c>
      <c r="H33" s="70"/>
      <c r="I33" s="79" t="n">
        <v>1715614</v>
      </c>
      <c r="J33" s="70"/>
      <c r="K33" s="79" t="n">
        <v>0</v>
      </c>
      <c r="L33" s="70"/>
      <c r="M33" s="79" t="n">
        <v>323179</v>
      </c>
      <c r="N33" s="70"/>
      <c r="O33" s="79" t="n">
        <v>0</v>
      </c>
      <c r="P33" s="70"/>
      <c r="Q33" s="79" t="n">
        <v>55814</v>
      </c>
      <c r="R33" s="70"/>
      <c r="S33" s="79" t="n">
        <v>0</v>
      </c>
      <c r="T33" s="70"/>
      <c r="U33" s="79" t="n">
        <v>0</v>
      </c>
      <c r="V33" s="70"/>
      <c r="W33" s="70"/>
      <c r="X33" s="79" t="n">
        <v>846557</v>
      </c>
      <c r="Y33" s="70"/>
      <c r="Z33" s="79" t="n">
        <v>1881443</v>
      </c>
      <c r="AA33" s="79"/>
      <c r="AB33" s="79" t="n">
        <v>0</v>
      </c>
      <c r="AC33" s="79"/>
      <c r="AD33" s="79" t="n">
        <v>0</v>
      </c>
      <c r="AE33" s="70"/>
      <c r="AF33" s="79" t="n">
        <f aca="false">SUM(E33:AD33)</f>
        <v>8049640</v>
      </c>
      <c r="AG33" s="70"/>
      <c r="AH33" s="75" t="n">
        <f aca="false">AF33/AN33</f>
        <v>351.49731452775</v>
      </c>
      <c r="AI33" s="70"/>
      <c r="AJ33" s="75" t="n">
        <f aca="false">IF(AH$60,AH33/AH$60*100,0)</f>
        <v>56.5402753466028</v>
      </c>
      <c r="AK33" s="104"/>
      <c r="AL33" s="55" t="n">
        <v>17</v>
      </c>
      <c r="AM33" s="55"/>
      <c r="AN33" s="104" t="n">
        <v>22901</v>
      </c>
    </row>
    <row r="34" customFormat="false" ht="8.25" hidden="false" customHeight="true" outlineLevel="0" collapsed="false">
      <c r="A34" s="55" t="n">
        <v>18</v>
      </c>
      <c r="B34" s="70"/>
      <c r="C34" s="66" t="s">
        <v>113</v>
      </c>
      <c r="D34" s="70"/>
      <c r="E34" s="79" t="n">
        <v>1014689</v>
      </c>
      <c r="F34" s="70"/>
      <c r="G34" s="79" t="n">
        <v>308358</v>
      </c>
      <c r="H34" s="70"/>
      <c r="I34" s="79" t="n">
        <v>697889</v>
      </c>
      <c r="J34" s="70"/>
      <c r="K34" s="79" t="n">
        <v>0</v>
      </c>
      <c r="L34" s="70"/>
      <c r="M34" s="79" t="n">
        <v>1000</v>
      </c>
      <c r="N34" s="70"/>
      <c r="O34" s="79" t="n">
        <v>120778</v>
      </c>
      <c r="P34" s="70"/>
      <c r="Q34" s="79" t="n">
        <v>57619</v>
      </c>
      <c r="R34" s="70"/>
      <c r="S34" s="79" t="n">
        <v>0</v>
      </c>
      <c r="T34" s="70"/>
      <c r="U34" s="79" t="n">
        <v>0</v>
      </c>
      <c r="V34" s="70"/>
      <c r="W34" s="70"/>
      <c r="X34" s="79" t="n">
        <v>534588</v>
      </c>
      <c r="Y34" s="70"/>
      <c r="Z34" s="79" t="n">
        <v>1462273</v>
      </c>
      <c r="AA34" s="79"/>
      <c r="AB34" s="79" t="n">
        <v>0</v>
      </c>
      <c r="AC34" s="79"/>
      <c r="AD34" s="79" t="n">
        <v>25562</v>
      </c>
      <c r="AE34" s="70"/>
      <c r="AF34" s="79" t="n">
        <f aca="false">SUM(E34:AD34)</f>
        <v>4222756</v>
      </c>
      <c r="AG34" s="70"/>
      <c r="AH34" s="75" t="n">
        <f aca="false">AF34/AN34</f>
        <v>578.38049582249</v>
      </c>
      <c r="AI34" s="70"/>
      <c r="AJ34" s="75" t="n">
        <f aca="false">IF(AH$60,AH34/AH$60*100,0)</f>
        <v>93.0356823147976</v>
      </c>
      <c r="AK34" s="104"/>
      <c r="AL34" s="55" t="n">
        <v>18</v>
      </c>
      <c r="AM34" s="55"/>
      <c r="AN34" s="104" t="n">
        <v>7301</v>
      </c>
    </row>
    <row r="35" customFormat="false" ht="8.25" hidden="false" customHeight="true" outlineLevel="0" collapsed="false">
      <c r="A35" s="55" t="n">
        <v>19</v>
      </c>
      <c r="B35" s="70"/>
      <c r="C35" s="66" t="s">
        <v>114</v>
      </c>
      <c r="D35" s="70"/>
      <c r="E35" s="79" t="n">
        <v>15351347</v>
      </c>
      <c r="F35" s="70"/>
      <c r="G35" s="79" t="n">
        <v>4569906</v>
      </c>
      <c r="H35" s="70"/>
      <c r="I35" s="79" t="n">
        <v>9361744</v>
      </c>
      <c r="J35" s="70"/>
      <c r="K35" s="79" t="n">
        <v>500</v>
      </c>
      <c r="L35" s="70"/>
      <c r="M35" s="79" t="n">
        <v>1764571</v>
      </c>
      <c r="N35" s="70"/>
      <c r="O35" s="79" t="n">
        <v>834986</v>
      </c>
      <c r="P35" s="70"/>
      <c r="Q35" s="79" t="n">
        <v>614673</v>
      </c>
      <c r="R35" s="70"/>
      <c r="S35" s="79" t="n">
        <v>903846</v>
      </c>
      <c r="T35" s="70"/>
      <c r="U35" s="79" t="n">
        <v>763841</v>
      </c>
      <c r="V35" s="70"/>
      <c r="W35" s="70"/>
      <c r="X35" s="79" t="n">
        <v>2227528</v>
      </c>
      <c r="Y35" s="70"/>
      <c r="Z35" s="79" t="n">
        <v>14447549</v>
      </c>
      <c r="AA35" s="79"/>
      <c r="AB35" s="79" t="n">
        <v>0</v>
      </c>
      <c r="AC35" s="79"/>
      <c r="AD35" s="79" t="n">
        <v>0</v>
      </c>
      <c r="AE35" s="70"/>
      <c r="AF35" s="79" t="n">
        <f aca="false">SUM(E35:AD35)</f>
        <v>50840491</v>
      </c>
      <c r="AG35" s="70"/>
      <c r="AH35" s="75" t="n">
        <f aca="false">AF35/AN35</f>
        <v>639.253762683733</v>
      </c>
      <c r="AI35" s="70"/>
      <c r="AJ35" s="75" t="n">
        <f aca="false">IF(AH$60,AH35/AH$60*100,0)</f>
        <v>102.827481931264</v>
      </c>
      <c r="AK35" s="104"/>
      <c r="AL35" s="55" t="n">
        <v>19</v>
      </c>
      <c r="AM35" s="55"/>
      <c r="AN35" s="104" t="n">
        <v>79531</v>
      </c>
    </row>
    <row r="36" customFormat="false" ht="8.25" hidden="false" customHeight="true" outlineLevel="0" collapsed="false">
      <c r="A36" s="55" t="n">
        <v>20</v>
      </c>
      <c r="B36" s="70"/>
      <c r="C36" s="66" t="s">
        <v>115</v>
      </c>
      <c r="D36" s="70"/>
      <c r="E36" s="79" t="n">
        <v>8489012</v>
      </c>
      <c r="F36" s="70"/>
      <c r="G36" s="79" t="n">
        <v>609485</v>
      </c>
      <c r="H36" s="70"/>
      <c r="I36" s="79" t="n">
        <v>3549629</v>
      </c>
      <c r="J36" s="70"/>
      <c r="K36" s="79" t="n">
        <v>0</v>
      </c>
      <c r="L36" s="70"/>
      <c r="M36" s="79" t="n">
        <v>909664</v>
      </c>
      <c r="N36" s="70"/>
      <c r="O36" s="79" t="n">
        <v>639783</v>
      </c>
      <c r="P36" s="70"/>
      <c r="Q36" s="79" t="n">
        <v>601633</v>
      </c>
      <c r="R36" s="70"/>
      <c r="S36" s="79" t="n">
        <v>779646</v>
      </c>
      <c r="T36" s="70"/>
      <c r="U36" s="79" t="n">
        <v>0</v>
      </c>
      <c r="V36" s="70"/>
      <c r="W36" s="70"/>
      <c r="X36" s="79" t="n">
        <v>166189</v>
      </c>
      <c r="Y36" s="70"/>
      <c r="Z36" s="79" t="n">
        <v>3944186</v>
      </c>
      <c r="AA36" s="79"/>
      <c r="AB36" s="79" t="n">
        <v>0</v>
      </c>
      <c r="AC36" s="79"/>
      <c r="AD36" s="79" t="n">
        <v>328722</v>
      </c>
      <c r="AE36" s="70"/>
      <c r="AF36" s="79" t="n">
        <f aca="false">SUM(E36:AD36)</f>
        <v>20017949</v>
      </c>
      <c r="AG36" s="70"/>
      <c r="AH36" s="75" t="n">
        <f aca="false">AF36/AN36</f>
        <v>481.015691080354</v>
      </c>
      <c r="AI36" s="70"/>
      <c r="AJ36" s="75" t="n">
        <f aca="false">IF(AH$60,AH36/AH$60*100,0)</f>
        <v>77.3740182233241</v>
      </c>
      <c r="AK36" s="104"/>
      <c r="AL36" s="55" t="n">
        <v>20</v>
      </c>
      <c r="AM36" s="55"/>
      <c r="AN36" s="104" t="n">
        <v>41616</v>
      </c>
    </row>
    <row r="37" customFormat="false" ht="8.25" hidden="false" customHeight="true" outlineLevel="0" collapsed="false">
      <c r="A37" s="81"/>
      <c r="B37" s="70"/>
      <c r="C37" s="66"/>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104"/>
      <c r="AG37" s="70"/>
      <c r="AH37" s="103"/>
      <c r="AI37" s="70"/>
      <c r="AJ37" s="103"/>
      <c r="AK37" s="70"/>
      <c r="AL37" s="81"/>
      <c r="AM37" s="81"/>
      <c r="AN37" s="70"/>
    </row>
    <row r="38" customFormat="false" ht="8.25" hidden="false" customHeight="true" outlineLevel="0" collapsed="false">
      <c r="A38" s="55" t="n">
        <v>21</v>
      </c>
      <c r="B38" s="70"/>
      <c r="C38" s="66" t="s">
        <v>116</v>
      </c>
      <c r="D38" s="70"/>
      <c r="E38" s="79" t="n">
        <v>2072275</v>
      </c>
      <c r="F38" s="70"/>
      <c r="G38" s="79" t="n">
        <v>847784</v>
      </c>
      <c r="H38" s="70"/>
      <c r="I38" s="79" t="n">
        <v>1257248</v>
      </c>
      <c r="J38" s="70"/>
      <c r="K38" s="79" t="n">
        <v>25306</v>
      </c>
      <c r="L38" s="70"/>
      <c r="M38" s="79" t="n">
        <v>414229</v>
      </c>
      <c r="N38" s="70"/>
      <c r="O38" s="79" t="n">
        <v>39069</v>
      </c>
      <c r="P38" s="70"/>
      <c r="Q38" s="79" t="n">
        <v>157564</v>
      </c>
      <c r="R38" s="70"/>
      <c r="S38" s="79" t="n">
        <v>297600</v>
      </c>
      <c r="T38" s="70"/>
      <c r="U38" s="79" t="n">
        <v>0</v>
      </c>
      <c r="V38" s="70"/>
      <c r="W38" s="70"/>
      <c r="X38" s="79" t="n">
        <v>0</v>
      </c>
      <c r="Y38" s="70"/>
      <c r="Z38" s="79" t="n">
        <v>431086</v>
      </c>
      <c r="AA38" s="79"/>
      <c r="AB38" s="79" t="n">
        <v>0</v>
      </c>
      <c r="AC38" s="79"/>
      <c r="AD38" s="79" t="n">
        <v>0</v>
      </c>
      <c r="AE38" s="70"/>
      <c r="AF38" s="79" t="n">
        <f aca="false">SUM(E38:AD38)</f>
        <v>5542161</v>
      </c>
      <c r="AG38" s="70"/>
      <c r="AH38" s="75" t="n">
        <f aca="false">AF38/AN38</f>
        <v>350.725287938236</v>
      </c>
      <c r="AI38" s="70"/>
      <c r="AJ38" s="75" t="n">
        <f aca="false">IF(AH$60,AH38/AH$60*100,0)</f>
        <v>56.4160906255767</v>
      </c>
      <c r="AK38" s="104"/>
      <c r="AL38" s="55" t="n">
        <v>21</v>
      </c>
      <c r="AM38" s="55"/>
      <c r="AN38" s="104" t="n">
        <v>15802</v>
      </c>
    </row>
    <row r="39" customFormat="false" ht="8.25" hidden="false" customHeight="true" outlineLevel="0" collapsed="false">
      <c r="A39" s="55" t="n">
        <v>22</v>
      </c>
      <c r="B39" s="70"/>
      <c r="C39" s="66" t="s">
        <v>117</v>
      </c>
      <c r="D39" s="70"/>
      <c r="E39" s="79" t="n">
        <v>2046701</v>
      </c>
      <c r="F39" s="70"/>
      <c r="G39" s="79" t="n">
        <v>640608</v>
      </c>
      <c r="H39" s="70"/>
      <c r="I39" s="79" t="n">
        <v>1770305</v>
      </c>
      <c r="J39" s="70"/>
      <c r="K39" s="79" t="n">
        <v>20000</v>
      </c>
      <c r="L39" s="70"/>
      <c r="M39" s="79" t="n">
        <v>320188</v>
      </c>
      <c r="N39" s="70"/>
      <c r="O39" s="79" t="n">
        <v>312672</v>
      </c>
      <c r="P39" s="70"/>
      <c r="Q39" s="79" t="n">
        <v>111547</v>
      </c>
      <c r="R39" s="70"/>
      <c r="S39" s="79" t="n">
        <v>142023</v>
      </c>
      <c r="T39" s="70"/>
      <c r="U39" s="79" t="n">
        <v>0</v>
      </c>
      <c r="V39" s="70"/>
      <c r="W39" s="70"/>
      <c r="X39" s="79" t="n">
        <v>18577</v>
      </c>
      <c r="Y39" s="70"/>
      <c r="Z39" s="79" t="n">
        <v>1738415</v>
      </c>
      <c r="AA39" s="79"/>
      <c r="AB39" s="79" t="n">
        <v>0</v>
      </c>
      <c r="AC39" s="79"/>
      <c r="AD39" s="79" t="n">
        <v>339</v>
      </c>
      <c r="AE39" s="70"/>
      <c r="AF39" s="79" t="n">
        <f aca="false">SUM(E39:AD39)</f>
        <v>7121375</v>
      </c>
      <c r="AG39" s="70"/>
      <c r="AH39" s="75" t="n">
        <f aca="false">AF39/AN39</f>
        <v>525.795555227407</v>
      </c>
      <c r="AI39" s="70"/>
      <c r="AJ39" s="75" t="n">
        <f aca="false">IF(AH$60,AH39/AH$60*100,0)</f>
        <v>84.5771055420979</v>
      </c>
      <c r="AK39" s="104"/>
      <c r="AL39" s="55" t="n">
        <v>22</v>
      </c>
      <c r="AM39" s="55"/>
      <c r="AN39" s="104" t="n">
        <v>13544</v>
      </c>
    </row>
    <row r="40" customFormat="false" ht="8.25" hidden="false" customHeight="true" outlineLevel="0" collapsed="false">
      <c r="A40" s="55" t="n">
        <v>23</v>
      </c>
      <c r="B40" s="70"/>
      <c r="C40" s="66" t="s">
        <v>118</v>
      </c>
      <c r="D40" s="70"/>
      <c r="E40" s="79" t="n">
        <v>24553589</v>
      </c>
      <c r="F40" s="70"/>
      <c r="G40" s="79" t="n">
        <v>6765366</v>
      </c>
      <c r="H40" s="70"/>
      <c r="I40" s="79" t="n">
        <v>16762176</v>
      </c>
      <c r="J40" s="70"/>
      <c r="K40" s="79" t="n">
        <v>0</v>
      </c>
      <c r="L40" s="70"/>
      <c r="M40" s="79" t="n">
        <v>4131204</v>
      </c>
      <c r="N40" s="70"/>
      <c r="O40" s="79" t="n">
        <v>1012668</v>
      </c>
      <c r="P40" s="70"/>
      <c r="Q40" s="79" t="n">
        <v>1598418</v>
      </c>
      <c r="R40" s="70"/>
      <c r="S40" s="79" t="n">
        <v>4925919</v>
      </c>
      <c r="T40" s="70"/>
      <c r="U40" s="79" t="n">
        <v>980953</v>
      </c>
      <c r="V40" s="70"/>
      <c r="W40" s="70"/>
      <c r="X40" s="79" t="n">
        <v>4278009</v>
      </c>
      <c r="Y40" s="70"/>
      <c r="Z40" s="79" t="n">
        <v>25757894</v>
      </c>
      <c r="AA40" s="79"/>
      <c r="AB40" s="79" t="n">
        <v>0</v>
      </c>
      <c r="AC40" s="79"/>
      <c r="AD40" s="79" t="n">
        <v>966778</v>
      </c>
      <c r="AE40" s="70"/>
      <c r="AF40" s="79" t="n">
        <f aca="false">SUM(E40:AD40)</f>
        <v>91732974</v>
      </c>
      <c r="AG40" s="70"/>
      <c r="AH40" s="75" t="n">
        <f aca="false">AF40/AN40</f>
        <v>500.676647490967</v>
      </c>
      <c r="AI40" s="70"/>
      <c r="AJ40" s="75" t="n">
        <f aca="false">IF(AH$60,AH40/AH$60*100,0)</f>
        <v>80.5365911451889</v>
      </c>
      <c r="AK40" s="104"/>
      <c r="AL40" s="55" t="n">
        <v>23</v>
      </c>
      <c r="AM40" s="55"/>
      <c r="AN40" s="104" t="n">
        <v>183218</v>
      </c>
    </row>
    <row r="41" customFormat="false" ht="8.25" hidden="false" customHeight="true" outlineLevel="0" collapsed="false">
      <c r="A41" s="55" t="n">
        <v>24</v>
      </c>
      <c r="B41" s="70"/>
      <c r="C41" s="66" t="s">
        <v>119</v>
      </c>
      <c r="D41" s="70"/>
      <c r="E41" s="79" t="n">
        <v>31185273</v>
      </c>
      <c r="F41" s="70"/>
      <c r="G41" s="79" t="n">
        <v>20785537</v>
      </c>
      <c r="H41" s="70"/>
      <c r="I41" s="79" t="n">
        <v>30557116</v>
      </c>
      <c r="J41" s="70"/>
      <c r="K41" s="79" t="n">
        <v>429426</v>
      </c>
      <c r="L41" s="70"/>
      <c r="M41" s="79" t="n">
        <v>4719638</v>
      </c>
      <c r="N41" s="70"/>
      <c r="O41" s="79" t="n">
        <v>2619491</v>
      </c>
      <c r="P41" s="70"/>
      <c r="Q41" s="79" t="n">
        <v>2225144</v>
      </c>
      <c r="R41" s="70"/>
      <c r="S41" s="79" t="n">
        <v>7859982</v>
      </c>
      <c r="T41" s="70"/>
      <c r="U41" s="79" t="n">
        <v>3960369</v>
      </c>
      <c r="V41" s="70"/>
      <c r="W41" s="70"/>
      <c r="X41" s="79" t="n">
        <v>9449999</v>
      </c>
      <c r="Y41" s="70"/>
      <c r="Z41" s="79" t="n">
        <v>34933514</v>
      </c>
      <c r="AA41" s="79"/>
      <c r="AB41" s="79" t="n">
        <v>0</v>
      </c>
      <c r="AC41" s="79"/>
      <c r="AD41" s="79" t="n">
        <v>146754</v>
      </c>
      <c r="AE41" s="70"/>
      <c r="AF41" s="79" t="n">
        <f aca="false">SUM(E41:AD41)</f>
        <v>148872243</v>
      </c>
      <c r="AG41" s="70"/>
      <c r="AH41" s="75" t="n">
        <f aca="false">AF41/AN41</f>
        <v>602.509411664717</v>
      </c>
      <c r="AI41" s="70"/>
      <c r="AJ41" s="75" t="n">
        <f aca="false">IF(AH$60,AH41/AH$60*100,0)</f>
        <v>96.9169510731875</v>
      </c>
      <c r="AK41" s="104"/>
      <c r="AL41" s="55" t="n">
        <v>24</v>
      </c>
      <c r="AM41" s="55"/>
      <c r="AN41" s="104" t="n">
        <v>247087</v>
      </c>
    </row>
    <row r="42" customFormat="false" ht="8.25" hidden="false" customHeight="true" outlineLevel="0" collapsed="false">
      <c r="A42" s="55" t="n">
        <v>25</v>
      </c>
      <c r="B42" s="70"/>
      <c r="C42" s="66" t="s">
        <v>120</v>
      </c>
      <c r="D42" s="70"/>
      <c r="E42" s="79" t="n">
        <v>1541644</v>
      </c>
      <c r="F42" s="70"/>
      <c r="G42" s="79" t="n">
        <v>129066</v>
      </c>
      <c r="H42" s="70"/>
      <c r="I42" s="79" t="n">
        <v>750675</v>
      </c>
      <c r="J42" s="70"/>
      <c r="K42" s="79" t="n">
        <v>0</v>
      </c>
      <c r="L42" s="70"/>
      <c r="M42" s="79" t="n">
        <v>85648</v>
      </c>
      <c r="N42" s="70"/>
      <c r="O42" s="79" t="n">
        <v>42171</v>
      </c>
      <c r="P42" s="70"/>
      <c r="Q42" s="79" t="n">
        <v>37040</v>
      </c>
      <c r="R42" s="70"/>
      <c r="S42" s="79" t="n">
        <v>186845</v>
      </c>
      <c r="T42" s="70"/>
      <c r="U42" s="79" t="n">
        <v>0</v>
      </c>
      <c r="V42" s="70"/>
      <c r="W42" s="70"/>
      <c r="X42" s="79" t="n">
        <v>161925</v>
      </c>
      <c r="Y42" s="70"/>
      <c r="Z42" s="79" t="n">
        <v>1401747</v>
      </c>
      <c r="AA42" s="79"/>
      <c r="AB42" s="79" t="n">
        <v>24366</v>
      </c>
      <c r="AC42" s="79"/>
      <c r="AD42" s="79" t="n">
        <v>0</v>
      </c>
      <c r="AE42" s="70"/>
      <c r="AF42" s="79" t="n">
        <f aca="false">SUM(E42:AD42)</f>
        <v>4361127</v>
      </c>
      <c r="AG42" s="70"/>
      <c r="AH42" s="75" t="n">
        <f aca="false">AF42/AN42</f>
        <v>1130.70443349754</v>
      </c>
      <c r="AI42" s="70"/>
      <c r="AJ42" s="75" t="n">
        <f aca="false">IF(AH$60,AH42/AH$60*100,0)</f>
        <v>181.880024009481</v>
      </c>
      <c r="AK42" s="104"/>
      <c r="AL42" s="55" t="n">
        <v>25</v>
      </c>
      <c r="AM42" s="55"/>
      <c r="AN42" s="104" t="n">
        <v>3857</v>
      </c>
    </row>
    <row r="43" customFormat="false" ht="8.25" hidden="false" customHeight="true" outlineLevel="0" collapsed="false">
      <c r="A43" s="81"/>
      <c r="B43" s="70"/>
      <c r="C43" s="66"/>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104"/>
      <c r="AG43" s="70"/>
      <c r="AH43" s="103"/>
      <c r="AI43" s="70"/>
      <c r="AJ43" s="103"/>
      <c r="AK43" s="70"/>
      <c r="AL43" s="81"/>
      <c r="AM43" s="81"/>
      <c r="AN43" s="70"/>
    </row>
    <row r="44" customFormat="false" ht="8.25" hidden="false" customHeight="true" outlineLevel="0" collapsed="false">
      <c r="A44" s="55" t="n">
        <v>26</v>
      </c>
      <c r="B44" s="70"/>
      <c r="C44" s="66" t="s">
        <v>121</v>
      </c>
      <c r="D44" s="70"/>
      <c r="E44" s="79" t="n">
        <v>3663381</v>
      </c>
      <c r="F44" s="70"/>
      <c r="G44" s="79" t="n">
        <v>1758638</v>
      </c>
      <c r="H44" s="70"/>
      <c r="I44" s="79" t="n">
        <v>2912639</v>
      </c>
      <c r="J44" s="70"/>
      <c r="K44" s="79" t="n">
        <v>0</v>
      </c>
      <c r="L44" s="70"/>
      <c r="M44" s="79" t="n">
        <v>372125</v>
      </c>
      <c r="N44" s="70"/>
      <c r="O44" s="79" t="n">
        <v>185959</v>
      </c>
      <c r="P44" s="70"/>
      <c r="Q44" s="79" t="n">
        <v>250616</v>
      </c>
      <c r="R44" s="70"/>
      <c r="S44" s="79" t="n">
        <v>1056029</v>
      </c>
      <c r="T44" s="70"/>
      <c r="U44" s="79" t="n">
        <v>7189</v>
      </c>
      <c r="V44" s="70"/>
      <c r="W44" s="70"/>
      <c r="X44" s="79" t="n">
        <v>436032</v>
      </c>
      <c r="Y44" s="70"/>
      <c r="Z44" s="79" t="n">
        <v>2843808</v>
      </c>
      <c r="AA44" s="79"/>
      <c r="AB44" s="79" t="n">
        <v>0</v>
      </c>
      <c r="AC44" s="79"/>
      <c r="AD44" s="79" t="n">
        <v>0</v>
      </c>
      <c r="AE44" s="70"/>
      <c r="AF44" s="79" t="n">
        <f aca="false">SUM(E44:AD44)</f>
        <v>13486416</v>
      </c>
      <c r="AG44" s="70"/>
      <c r="AH44" s="75" t="n">
        <f aca="false">AF44/AN44</f>
        <v>421.213567368355</v>
      </c>
      <c r="AI44" s="70"/>
      <c r="AJ44" s="75" t="n">
        <f aca="false">IF(AH$60,AH44/AH$60*100,0)</f>
        <v>67.7545178708654</v>
      </c>
      <c r="AK44" s="104"/>
      <c r="AL44" s="55" t="n">
        <v>26</v>
      </c>
      <c r="AM44" s="55"/>
      <c r="AN44" s="104" t="n">
        <v>32018</v>
      </c>
    </row>
    <row r="45" customFormat="false" ht="8.25" hidden="false" customHeight="true" outlineLevel="0" collapsed="false">
      <c r="A45" s="55" t="n">
        <v>27</v>
      </c>
      <c r="B45" s="70"/>
      <c r="C45" s="66" t="s">
        <v>122</v>
      </c>
      <c r="D45" s="70"/>
      <c r="E45" s="79" t="n">
        <v>634736</v>
      </c>
      <c r="F45" s="70"/>
      <c r="G45" s="79" t="n">
        <v>307677</v>
      </c>
      <c r="H45" s="70"/>
      <c r="I45" s="79" t="n">
        <v>435698</v>
      </c>
      <c r="J45" s="70"/>
      <c r="K45" s="79" t="n">
        <v>559</v>
      </c>
      <c r="L45" s="70"/>
      <c r="M45" s="79" t="n">
        <v>0</v>
      </c>
      <c r="N45" s="70"/>
      <c r="O45" s="79" t="n">
        <v>40129</v>
      </c>
      <c r="P45" s="70"/>
      <c r="Q45" s="79" t="n">
        <v>229695</v>
      </c>
      <c r="R45" s="70"/>
      <c r="S45" s="79" t="n">
        <v>102758</v>
      </c>
      <c r="T45" s="70"/>
      <c r="U45" s="79" t="n">
        <v>0</v>
      </c>
      <c r="V45" s="70"/>
      <c r="W45" s="70"/>
      <c r="X45" s="79" t="n">
        <v>0</v>
      </c>
      <c r="Y45" s="70"/>
      <c r="Z45" s="79" t="n">
        <v>735971</v>
      </c>
      <c r="AA45" s="79"/>
      <c r="AB45" s="79" t="n">
        <v>0</v>
      </c>
      <c r="AC45" s="79"/>
      <c r="AD45" s="79" t="n">
        <v>80247</v>
      </c>
      <c r="AE45" s="70"/>
      <c r="AF45" s="79" t="n">
        <f aca="false">SUM(E45:AD45)</f>
        <v>2567470</v>
      </c>
      <c r="AG45" s="70"/>
      <c r="AH45" s="75" t="n">
        <f aca="false">AF45/AN45</f>
        <v>208.958248555384</v>
      </c>
      <c r="AI45" s="70"/>
      <c r="AJ45" s="75" t="n">
        <f aca="false">IF(AH$60,AH45/AH$60*100,0)</f>
        <v>33.6120829973867</v>
      </c>
      <c r="AK45" s="104"/>
      <c r="AL45" s="55" t="n">
        <v>27</v>
      </c>
      <c r="AM45" s="55"/>
      <c r="AN45" s="104" t="n">
        <v>12287</v>
      </c>
    </row>
    <row r="46" customFormat="false" ht="8.25" hidden="false" customHeight="true" outlineLevel="0" collapsed="false">
      <c r="A46" s="55" t="n">
        <v>28</v>
      </c>
      <c r="B46" s="70"/>
      <c r="C46" s="66" t="s">
        <v>123</v>
      </c>
      <c r="D46" s="70"/>
      <c r="E46" s="79" t="n">
        <v>7316344</v>
      </c>
      <c r="F46" s="70"/>
      <c r="G46" s="79" t="n">
        <v>8019365</v>
      </c>
      <c r="H46" s="70"/>
      <c r="I46" s="79" t="n">
        <v>6412530</v>
      </c>
      <c r="J46" s="70"/>
      <c r="K46" s="79" t="n">
        <v>0</v>
      </c>
      <c r="L46" s="70"/>
      <c r="M46" s="79" t="n">
        <v>2568673</v>
      </c>
      <c r="N46" s="70"/>
      <c r="O46" s="79" t="n">
        <v>530767</v>
      </c>
      <c r="P46" s="70"/>
      <c r="Q46" s="79" t="n">
        <v>1034155</v>
      </c>
      <c r="R46" s="70"/>
      <c r="S46" s="79" t="n">
        <v>3451881</v>
      </c>
      <c r="T46" s="70"/>
      <c r="U46" s="79" t="n">
        <v>253864</v>
      </c>
      <c r="V46" s="70"/>
      <c r="W46" s="70"/>
      <c r="X46" s="79" t="n">
        <v>749806</v>
      </c>
      <c r="Y46" s="70"/>
      <c r="Z46" s="79" t="n">
        <v>8094174</v>
      </c>
      <c r="AA46" s="79"/>
      <c r="AB46" s="79" t="n">
        <v>0</v>
      </c>
      <c r="AC46" s="79"/>
      <c r="AD46" s="79" t="n">
        <v>23760</v>
      </c>
      <c r="AE46" s="70"/>
      <c r="AF46" s="79" t="n">
        <f aca="false">SUM(E46:AD46)</f>
        <v>38455319</v>
      </c>
      <c r="AG46" s="70"/>
      <c r="AH46" s="75" t="n">
        <f aca="false">AF46/AN46</f>
        <v>399.830721883155</v>
      </c>
      <c r="AI46" s="70"/>
      <c r="AJ46" s="75" t="n">
        <f aca="false">IF(AH$60,AH46/AH$60*100,0)</f>
        <v>64.3149696255213</v>
      </c>
      <c r="AK46" s="104"/>
      <c r="AL46" s="55" t="n">
        <v>28</v>
      </c>
      <c r="AM46" s="55"/>
      <c r="AN46" s="104" t="n">
        <v>96179</v>
      </c>
    </row>
    <row r="47" customFormat="false" ht="8.25" hidden="false" customHeight="true" outlineLevel="0" collapsed="false">
      <c r="A47" s="55" t="n">
        <v>29</v>
      </c>
      <c r="B47" s="70"/>
      <c r="C47" s="66" t="s">
        <v>124</v>
      </c>
      <c r="D47" s="70"/>
      <c r="E47" s="79" t="n">
        <v>903394</v>
      </c>
      <c r="F47" s="70"/>
      <c r="G47" s="79" t="n">
        <v>529829</v>
      </c>
      <c r="H47" s="70"/>
      <c r="I47" s="79" t="n">
        <v>448825</v>
      </c>
      <c r="J47" s="70"/>
      <c r="K47" s="79" t="n">
        <v>46000</v>
      </c>
      <c r="L47" s="70"/>
      <c r="M47" s="79" t="n">
        <v>194901</v>
      </c>
      <c r="N47" s="70"/>
      <c r="O47" s="79" t="n">
        <v>190098</v>
      </c>
      <c r="P47" s="70"/>
      <c r="Q47" s="79" t="n">
        <v>102628</v>
      </c>
      <c r="R47" s="70"/>
      <c r="S47" s="79" t="n">
        <v>63864</v>
      </c>
      <c r="T47" s="70"/>
      <c r="U47" s="79" t="n">
        <v>0</v>
      </c>
      <c r="V47" s="70"/>
      <c r="W47" s="70"/>
      <c r="X47" s="79" t="n">
        <v>165274</v>
      </c>
      <c r="Y47" s="70"/>
      <c r="Z47" s="79" t="n">
        <v>1084990</v>
      </c>
      <c r="AA47" s="79"/>
      <c r="AB47" s="79" t="n">
        <v>0</v>
      </c>
      <c r="AC47" s="79"/>
      <c r="AD47" s="79" t="n">
        <v>0</v>
      </c>
      <c r="AE47" s="70"/>
      <c r="AF47" s="79" t="n">
        <f aca="false">SUM(E47:AD47)</f>
        <v>3729803</v>
      </c>
      <c r="AG47" s="70"/>
      <c r="AH47" s="75" t="n">
        <f aca="false">AF47/AN47</f>
        <v>216.496575342466</v>
      </c>
      <c r="AI47" s="70"/>
      <c r="AJ47" s="75" t="n">
        <f aca="false">IF(AH$60,AH47/AH$60*100,0)</f>
        <v>34.8246643019321</v>
      </c>
      <c r="AK47" s="104"/>
      <c r="AL47" s="55" t="n">
        <v>29</v>
      </c>
      <c r="AM47" s="55"/>
      <c r="AN47" s="104" t="n">
        <v>17228</v>
      </c>
    </row>
    <row r="48" customFormat="false" ht="8.25" hidden="false" customHeight="true" outlineLevel="0" collapsed="false">
      <c r="A48" s="55" t="n">
        <v>30</v>
      </c>
      <c r="B48" s="70"/>
      <c r="C48" s="66" t="s">
        <v>125</v>
      </c>
      <c r="D48" s="70"/>
      <c r="E48" s="79" t="n">
        <v>34176816</v>
      </c>
      <c r="F48" s="70"/>
      <c r="G48" s="79" t="n">
        <v>18455308</v>
      </c>
      <c r="H48" s="70"/>
      <c r="I48" s="79" t="n">
        <v>29662822</v>
      </c>
      <c r="J48" s="70"/>
      <c r="K48" s="79" t="n">
        <v>0</v>
      </c>
      <c r="L48" s="70"/>
      <c r="M48" s="79" t="n">
        <v>6031998</v>
      </c>
      <c r="N48" s="70"/>
      <c r="O48" s="79" t="n">
        <v>8364990</v>
      </c>
      <c r="P48" s="70"/>
      <c r="Q48" s="79" t="n">
        <v>86467</v>
      </c>
      <c r="R48" s="70"/>
      <c r="S48" s="79" t="n">
        <v>0</v>
      </c>
      <c r="T48" s="70"/>
      <c r="U48" s="79" t="n">
        <v>3287979</v>
      </c>
      <c r="V48" s="70"/>
      <c r="W48" s="70"/>
      <c r="X48" s="79" t="n">
        <v>8042016</v>
      </c>
      <c r="Y48" s="70"/>
      <c r="Z48" s="79" t="n">
        <v>35605363</v>
      </c>
      <c r="AA48" s="79"/>
      <c r="AB48" s="79" t="n">
        <v>0</v>
      </c>
      <c r="AC48" s="79"/>
      <c r="AD48" s="79" t="n">
        <v>610811</v>
      </c>
      <c r="AE48" s="70"/>
      <c r="AF48" s="79" t="n">
        <f aca="false">SUM(E48:AD48)</f>
        <v>144324570</v>
      </c>
      <c r="AG48" s="70"/>
      <c r="AH48" s="75" t="n">
        <f aca="false">AF48/AN48</f>
        <v>651.052061764985</v>
      </c>
      <c r="AI48" s="70"/>
      <c r="AJ48" s="75" t="n">
        <f aca="false">IF(AH$60,AH48/AH$60*100,0)</f>
        <v>104.725303197898</v>
      </c>
      <c r="AK48" s="104"/>
      <c r="AL48" s="55" t="n">
        <v>30</v>
      </c>
      <c r="AM48" s="55"/>
      <c r="AN48" s="104" t="n">
        <v>221679</v>
      </c>
    </row>
    <row r="49" customFormat="false" ht="8.25" hidden="false" customHeight="true" outlineLevel="0" collapsed="false">
      <c r="A49" s="81"/>
      <c r="B49" s="70"/>
      <c r="C49" s="66"/>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103"/>
      <c r="AI49" s="70"/>
      <c r="AJ49" s="103"/>
      <c r="AK49" s="70"/>
      <c r="AL49" s="81"/>
      <c r="AM49" s="81"/>
      <c r="AN49" s="70"/>
    </row>
    <row r="50" customFormat="false" ht="8.25" hidden="false" customHeight="true" outlineLevel="0" collapsed="false">
      <c r="A50" s="55" t="n">
        <v>31</v>
      </c>
      <c r="B50" s="70"/>
      <c r="C50" s="66" t="s">
        <v>126</v>
      </c>
      <c r="D50" s="70"/>
      <c r="E50" s="79" t="n">
        <v>19696458</v>
      </c>
      <c r="F50" s="70"/>
      <c r="G50" s="79" t="n">
        <v>9270713</v>
      </c>
      <c r="H50" s="70"/>
      <c r="I50" s="79" t="n">
        <v>13388278</v>
      </c>
      <c r="J50" s="70"/>
      <c r="K50" s="79" t="n">
        <v>449488</v>
      </c>
      <c r="L50" s="70"/>
      <c r="M50" s="79" t="n">
        <v>2765343</v>
      </c>
      <c r="N50" s="70"/>
      <c r="O50" s="79" t="n">
        <v>1600050</v>
      </c>
      <c r="P50" s="70"/>
      <c r="Q50" s="79" t="n">
        <v>1017518</v>
      </c>
      <c r="R50" s="70"/>
      <c r="S50" s="79" t="n">
        <v>2267939</v>
      </c>
      <c r="T50" s="70"/>
      <c r="U50" s="79" t="n">
        <v>447622</v>
      </c>
      <c r="V50" s="70"/>
      <c r="W50" s="70"/>
      <c r="X50" s="79" t="n">
        <v>4317618</v>
      </c>
      <c r="Y50" s="70"/>
      <c r="Z50" s="79" t="n">
        <v>15996898</v>
      </c>
      <c r="AA50" s="79"/>
      <c r="AB50" s="79" t="n">
        <v>0</v>
      </c>
      <c r="AC50" s="79"/>
      <c r="AD50" s="79" t="n">
        <v>694494</v>
      </c>
      <c r="AE50" s="70"/>
      <c r="AF50" s="79" t="n">
        <f aca="false">SUM(E50:AD50)</f>
        <v>71912419</v>
      </c>
      <c r="AG50" s="70"/>
      <c r="AH50" s="75" t="n">
        <f aca="false">AF50/AN50</f>
        <v>721.69341857011</v>
      </c>
      <c r="AI50" s="70"/>
      <c r="AJ50" s="75" t="n">
        <f aca="false">IF(AH$60,AH50/AH$60*100,0)</f>
        <v>116.088353780477</v>
      </c>
      <c r="AK50" s="104"/>
      <c r="AL50" s="55" t="n">
        <v>31</v>
      </c>
      <c r="AM50" s="55"/>
      <c r="AN50" s="104" t="n">
        <v>99644</v>
      </c>
    </row>
    <row r="51" customFormat="false" ht="8.25" hidden="false" customHeight="true" outlineLevel="0" collapsed="false">
      <c r="A51" s="55" t="n">
        <v>32</v>
      </c>
      <c r="B51" s="70"/>
      <c r="C51" s="66" t="s">
        <v>127</v>
      </c>
      <c r="D51" s="70"/>
      <c r="E51" s="79" t="n">
        <v>7174034</v>
      </c>
      <c r="F51" s="70"/>
      <c r="G51" s="79" t="n">
        <v>1182963</v>
      </c>
      <c r="H51" s="70"/>
      <c r="I51" s="79" t="n">
        <v>5320865</v>
      </c>
      <c r="J51" s="70"/>
      <c r="K51" s="79" t="n">
        <v>152461</v>
      </c>
      <c r="L51" s="70"/>
      <c r="M51" s="79" t="n">
        <v>603041</v>
      </c>
      <c r="N51" s="70"/>
      <c r="O51" s="79" t="n">
        <v>426799</v>
      </c>
      <c r="P51" s="70"/>
      <c r="Q51" s="79" t="n">
        <v>269005</v>
      </c>
      <c r="R51" s="70"/>
      <c r="S51" s="79" t="n">
        <v>791715</v>
      </c>
      <c r="T51" s="70"/>
      <c r="U51" s="79" t="n">
        <v>308650</v>
      </c>
      <c r="V51" s="70"/>
      <c r="W51" s="70"/>
      <c r="X51" s="79" t="n">
        <v>1201759</v>
      </c>
      <c r="Y51" s="70"/>
      <c r="Z51" s="79" t="n">
        <v>4718631</v>
      </c>
      <c r="AA51" s="79"/>
      <c r="AB51" s="79" t="n">
        <v>0</v>
      </c>
      <c r="AC51" s="79"/>
      <c r="AD51" s="79" t="n">
        <v>154634</v>
      </c>
      <c r="AE51" s="70"/>
      <c r="AF51" s="79" t="n">
        <f aca="false">SUM(E51:AD51)</f>
        <v>22304557</v>
      </c>
      <c r="AG51" s="70"/>
      <c r="AH51" s="75" t="n">
        <f aca="false">AF51/AN51</f>
        <v>875.512521588946</v>
      </c>
      <c r="AI51" s="70"/>
      <c r="AJ51" s="75" t="n">
        <f aca="false">IF(AH$60,AH51/AH$60*100,0)</f>
        <v>140.831002098963</v>
      </c>
      <c r="AK51" s="104"/>
      <c r="AL51" s="55" t="n">
        <v>32</v>
      </c>
      <c r="AM51" s="55"/>
      <c r="AN51" s="104" t="n">
        <v>25476</v>
      </c>
    </row>
    <row r="52" customFormat="false" ht="8.25" hidden="false" customHeight="true" outlineLevel="0" collapsed="false">
      <c r="A52" s="55" t="n">
        <v>33</v>
      </c>
      <c r="B52" s="70"/>
      <c r="C52" s="66" t="s">
        <v>128</v>
      </c>
      <c r="D52" s="70"/>
      <c r="E52" s="79" t="n">
        <v>4039658</v>
      </c>
      <c r="F52" s="70"/>
      <c r="G52" s="79" t="n">
        <v>1144504</v>
      </c>
      <c r="H52" s="70"/>
      <c r="I52" s="79" t="n">
        <v>2111282</v>
      </c>
      <c r="J52" s="70"/>
      <c r="K52" s="79" t="n">
        <v>0</v>
      </c>
      <c r="L52" s="70"/>
      <c r="M52" s="79" t="n">
        <v>0</v>
      </c>
      <c r="N52" s="70"/>
      <c r="O52" s="79" t="n">
        <v>397620</v>
      </c>
      <c r="P52" s="70"/>
      <c r="Q52" s="79" t="n">
        <v>201313</v>
      </c>
      <c r="R52" s="70"/>
      <c r="S52" s="79" t="n">
        <v>401684</v>
      </c>
      <c r="T52" s="70"/>
      <c r="U52" s="79" t="n">
        <v>0</v>
      </c>
      <c r="V52" s="70"/>
      <c r="W52" s="70"/>
      <c r="X52" s="79" t="n">
        <v>640843</v>
      </c>
      <c r="Y52" s="70"/>
      <c r="Z52" s="79" t="n">
        <v>3391337</v>
      </c>
      <c r="AA52" s="79"/>
      <c r="AB52" s="79" t="n">
        <v>0</v>
      </c>
      <c r="AC52" s="79"/>
      <c r="AD52" s="79" t="n">
        <v>26035</v>
      </c>
      <c r="AE52" s="70"/>
      <c r="AF52" s="79" t="n">
        <f aca="false">SUM(E52:AD52)</f>
        <v>12354276</v>
      </c>
      <c r="AG52" s="70"/>
      <c r="AH52" s="75" t="n">
        <f aca="false">AF52/AN52</f>
        <v>505.225371120108</v>
      </c>
      <c r="AI52" s="70"/>
      <c r="AJ52" s="75" t="n">
        <f aca="false">IF(AH$60,AH52/AH$60*100,0)</f>
        <v>81.2682783468756</v>
      </c>
      <c r="AK52" s="104"/>
      <c r="AL52" s="55" t="n">
        <v>33</v>
      </c>
      <c r="AM52" s="55"/>
      <c r="AN52" s="104" t="n">
        <v>24453</v>
      </c>
    </row>
    <row r="53" customFormat="false" ht="8.25" hidden="false" customHeight="true" outlineLevel="0" collapsed="false">
      <c r="A53" s="55" t="n">
        <v>34</v>
      </c>
      <c r="B53" s="70"/>
      <c r="C53" s="66" t="s">
        <v>129</v>
      </c>
      <c r="D53" s="70"/>
      <c r="E53" s="79" t="n">
        <v>10399254</v>
      </c>
      <c r="F53" s="70"/>
      <c r="G53" s="79" t="n">
        <v>4447778</v>
      </c>
      <c r="H53" s="70"/>
      <c r="I53" s="79" t="n">
        <v>6891756</v>
      </c>
      <c r="J53" s="70"/>
      <c r="K53" s="79" t="n">
        <v>0</v>
      </c>
      <c r="L53" s="70"/>
      <c r="M53" s="79" t="n">
        <v>2436079</v>
      </c>
      <c r="N53" s="70"/>
      <c r="O53" s="79" t="n">
        <v>629727</v>
      </c>
      <c r="P53" s="70"/>
      <c r="Q53" s="79" t="n">
        <v>1477475</v>
      </c>
      <c r="R53" s="70"/>
      <c r="S53" s="79" t="n">
        <v>2069356</v>
      </c>
      <c r="T53" s="70"/>
      <c r="U53" s="79" t="n">
        <v>365757</v>
      </c>
      <c r="V53" s="70"/>
      <c r="W53" s="70"/>
      <c r="X53" s="79" t="n">
        <v>1706709</v>
      </c>
      <c r="Y53" s="70"/>
      <c r="Z53" s="79" t="n">
        <v>9437117</v>
      </c>
      <c r="AA53" s="79"/>
      <c r="AB53" s="79" t="n">
        <v>0</v>
      </c>
      <c r="AC53" s="79"/>
      <c r="AD53" s="79" t="n">
        <v>126972</v>
      </c>
      <c r="AE53" s="70"/>
      <c r="AF53" s="79" t="n">
        <f aca="false">SUM(E53:AD53)</f>
        <v>39987980</v>
      </c>
      <c r="AG53" s="70"/>
      <c r="AH53" s="75" t="n">
        <f aca="false">AF53/AN53</f>
        <v>435.969342142561</v>
      </c>
      <c r="AI53" s="70"/>
      <c r="AJ53" s="75" t="n">
        <f aca="false">IF(AH$60,AH53/AH$60*100,0)</f>
        <v>70.128065360999</v>
      </c>
      <c r="AK53" s="104"/>
      <c r="AL53" s="55" t="n">
        <v>34</v>
      </c>
      <c r="AM53" s="55"/>
      <c r="AN53" s="104" t="n">
        <v>91722</v>
      </c>
    </row>
    <row r="54" customFormat="false" ht="8.25" hidden="false" customHeight="true" outlineLevel="0" collapsed="false">
      <c r="A54" s="55" t="n">
        <v>35</v>
      </c>
      <c r="B54" s="70"/>
      <c r="C54" s="66" t="s">
        <v>130</v>
      </c>
      <c r="D54" s="70"/>
      <c r="E54" s="79" t="n">
        <v>62614614</v>
      </c>
      <c r="F54" s="70"/>
      <c r="G54" s="79" t="n">
        <v>25341725</v>
      </c>
      <c r="H54" s="70"/>
      <c r="I54" s="79" t="n">
        <v>47009977</v>
      </c>
      <c r="J54" s="70"/>
      <c r="K54" s="79" t="n">
        <v>0</v>
      </c>
      <c r="L54" s="70"/>
      <c r="M54" s="79" t="n">
        <v>11189995</v>
      </c>
      <c r="N54" s="70"/>
      <c r="O54" s="79" t="n">
        <v>3100922</v>
      </c>
      <c r="P54" s="70"/>
      <c r="Q54" s="79" t="n">
        <v>102618</v>
      </c>
      <c r="R54" s="70"/>
      <c r="S54" s="79" t="n">
        <v>11906282</v>
      </c>
      <c r="T54" s="70"/>
      <c r="U54" s="79" t="n">
        <v>6811740</v>
      </c>
      <c r="V54" s="70"/>
      <c r="W54" s="70"/>
      <c r="X54" s="79" t="n">
        <v>32805597</v>
      </c>
      <c r="Y54" s="70"/>
      <c r="Z54" s="79" t="n">
        <v>65207699</v>
      </c>
      <c r="AA54" s="79"/>
      <c r="AB54" s="79" t="n">
        <v>0</v>
      </c>
      <c r="AC54" s="79"/>
      <c r="AD54" s="79" t="n">
        <v>7031306</v>
      </c>
      <c r="AE54" s="70"/>
      <c r="AF54" s="79" t="n">
        <f aca="false">SUM(E54:AD54)</f>
        <v>273122475</v>
      </c>
      <c r="AG54" s="70"/>
      <c r="AH54" s="75" t="n">
        <f aca="false">AF54/AN54</f>
        <v>602.084692743834</v>
      </c>
      <c r="AI54" s="70"/>
      <c r="AJ54" s="75" t="n">
        <f aca="false">IF(AH$60,AH54/AH$60*100,0)</f>
        <v>96.8486326999336</v>
      </c>
      <c r="AK54" s="104"/>
      <c r="AL54" s="55" t="n">
        <v>35</v>
      </c>
      <c r="AM54" s="55"/>
      <c r="AN54" s="104" t="n">
        <v>453628</v>
      </c>
    </row>
    <row r="55" customFormat="false" ht="8.25" hidden="false" customHeight="true" outlineLevel="0" collapsed="false">
      <c r="A55" s="81"/>
      <c r="B55" s="70"/>
      <c r="C55" s="66"/>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107"/>
      <c r="AG55" s="70"/>
      <c r="AH55" s="103"/>
      <c r="AI55" s="70"/>
      <c r="AJ55" s="103"/>
      <c r="AK55" s="70"/>
      <c r="AL55" s="81"/>
      <c r="AM55" s="81"/>
      <c r="AN55" s="70"/>
    </row>
    <row r="56" customFormat="false" ht="8.25" hidden="false" customHeight="true" outlineLevel="0" collapsed="false">
      <c r="A56" s="55" t="n">
        <v>36</v>
      </c>
      <c r="B56" s="70"/>
      <c r="C56" s="66" t="s">
        <v>131</v>
      </c>
      <c r="D56" s="70"/>
      <c r="E56" s="79" t="n">
        <v>5396441</v>
      </c>
      <c r="F56" s="70"/>
      <c r="G56" s="79" t="n">
        <v>1030149</v>
      </c>
      <c r="H56" s="70"/>
      <c r="I56" s="79" t="n">
        <v>2130404</v>
      </c>
      <c r="J56" s="70"/>
      <c r="K56" s="79" t="n">
        <v>0</v>
      </c>
      <c r="L56" s="70"/>
      <c r="M56" s="79" t="n">
        <v>425491</v>
      </c>
      <c r="N56" s="70"/>
      <c r="O56" s="79" t="n">
        <v>311276</v>
      </c>
      <c r="P56" s="70"/>
      <c r="Q56" s="79" t="n">
        <v>192431</v>
      </c>
      <c r="R56" s="70"/>
      <c r="S56" s="79" t="n">
        <v>357547</v>
      </c>
      <c r="T56" s="70"/>
      <c r="U56" s="79" t="n">
        <v>0</v>
      </c>
      <c r="V56" s="70"/>
      <c r="W56" s="70"/>
      <c r="X56" s="79" t="n">
        <v>747780</v>
      </c>
      <c r="Y56" s="70"/>
      <c r="Z56" s="79" t="n">
        <v>4377328</v>
      </c>
      <c r="AA56" s="79"/>
      <c r="AB56" s="79" t="n">
        <v>0</v>
      </c>
      <c r="AC56" s="79"/>
      <c r="AD56" s="79" t="n">
        <v>37665</v>
      </c>
      <c r="AE56" s="70"/>
      <c r="AF56" s="79" t="n">
        <f aca="false">SUM(E56:AD56)</f>
        <v>15006512</v>
      </c>
      <c r="AG56" s="70"/>
      <c r="AH56" s="75" t="n">
        <f aca="false">AF56/AN56</f>
        <v>687.20575170582</v>
      </c>
      <c r="AI56" s="70"/>
      <c r="AJ56" s="75" t="n">
        <f aca="false">IF(AH$60,AH56/AH$60*100,0)</f>
        <v>110.540822974477</v>
      </c>
      <c r="AK56" s="104"/>
      <c r="AL56" s="55" t="n">
        <v>36</v>
      </c>
      <c r="AM56" s="55"/>
      <c r="AN56" s="104" t="n">
        <v>21837</v>
      </c>
    </row>
    <row r="57" customFormat="false" ht="8.25" hidden="false" customHeight="true" outlineLevel="0" collapsed="false">
      <c r="A57" s="55" t="n">
        <v>37</v>
      </c>
      <c r="B57" s="70"/>
      <c r="C57" s="66" t="s">
        <v>132</v>
      </c>
      <c r="D57" s="70"/>
      <c r="E57" s="79" t="n">
        <v>4388596</v>
      </c>
      <c r="F57" s="70"/>
      <c r="G57" s="79" t="n">
        <v>290524</v>
      </c>
      <c r="H57" s="70"/>
      <c r="I57" s="79" t="n">
        <v>1833991</v>
      </c>
      <c r="J57" s="70"/>
      <c r="K57" s="79" t="n">
        <v>119948</v>
      </c>
      <c r="L57" s="70"/>
      <c r="M57" s="79" t="n">
        <v>0</v>
      </c>
      <c r="N57" s="70"/>
      <c r="O57" s="79" t="n">
        <v>307396</v>
      </c>
      <c r="P57" s="70"/>
      <c r="Q57" s="79" t="n">
        <v>291551</v>
      </c>
      <c r="R57" s="70"/>
      <c r="S57" s="79" t="n">
        <v>130032</v>
      </c>
      <c r="T57" s="70"/>
      <c r="U57" s="79" t="n">
        <v>0</v>
      </c>
      <c r="V57" s="70"/>
      <c r="W57" s="70"/>
      <c r="X57" s="79" t="n">
        <v>4445064</v>
      </c>
      <c r="Y57" s="70"/>
      <c r="Z57" s="79" t="n">
        <v>7043184</v>
      </c>
      <c r="AA57" s="79"/>
      <c r="AB57" s="79" t="n">
        <v>0</v>
      </c>
      <c r="AC57" s="79"/>
      <c r="AD57" s="79" t="n">
        <v>47848</v>
      </c>
      <c r="AE57" s="70"/>
      <c r="AF57" s="79" t="n">
        <f aca="false">SUM(E57:AD57)</f>
        <v>18898134</v>
      </c>
      <c r="AG57" s="70"/>
      <c r="AH57" s="75" t="n">
        <f aca="false">AF57/AN57</f>
        <v>1224.84503208244</v>
      </c>
      <c r="AI57" s="70"/>
      <c r="AJ57" s="75" t="n">
        <f aca="false">IF(AH$60,AH57/AH$60*100,0)</f>
        <v>197.023056815964</v>
      </c>
      <c r="AK57" s="104"/>
      <c r="AL57" s="55" t="n">
        <v>37</v>
      </c>
      <c r="AM57" s="55"/>
      <c r="AN57" s="104" t="n">
        <v>15429</v>
      </c>
    </row>
    <row r="58" customFormat="false" ht="8.25" hidden="false" customHeight="true" outlineLevel="0" collapsed="false">
      <c r="A58" s="65" t="n">
        <v>38</v>
      </c>
      <c r="B58" s="70"/>
      <c r="C58" s="55" t="s">
        <v>133</v>
      </c>
      <c r="D58" s="70"/>
      <c r="E58" s="84" t="n">
        <v>9431564</v>
      </c>
      <c r="F58" s="70"/>
      <c r="G58" s="84" t="n">
        <v>1986800</v>
      </c>
      <c r="H58" s="70"/>
      <c r="I58" s="84" t="n">
        <v>6476098</v>
      </c>
      <c r="J58" s="70"/>
      <c r="K58" s="84" t="n">
        <v>481080</v>
      </c>
      <c r="L58" s="70"/>
      <c r="M58" s="84" t="n">
        <v>650699</v>
      </c>
      <c r="N58" s="70"/>
      <c r="O58" s="84" t="n">
        <v>610972</v>
      </c>
      <c r="P58" s="70"/>
      <c r="Q58" s="84" t="n">
        <v>381802</v>
      </c>
      <c r="R58" s="70"/>
      <c r="S58" s="84" t="n">
        <v>671289</v>
      </c>
      <c r="T58" s="70"/>
      <c r="U58" s="84" t="n">
        <v>136776</v>
      </c>
      <c r="V58" s="70"/>
      <c r="W58" s="70"/>
      <c r="X58" s="84" t="n">
        <v>974968</v>
      </c>
      <c r="Y58" s="70"/>
      <c r="Z58" s="84" t="n">
        <v>8241977</v>
      </c>
      <c r="AA58" s="79"/>
      <c r="AB58" s="84" t="n">
        <v>0</v>
      </c>
      <c r="AC58" s="79"/>
      <c r="AD58" s="84" t="n">
        <v>0</v>
      </c>
      <c r="AE58" s="70"/>
      <c r="AF58" s="84" t="n">
        <f aca="false">SUM(E58:AD58)</f>
        <v>30044025</v>
      </c>
      <c r="AG58" s="70"/>
      <c r="AH58" s="75" t="n">
        <f aca="false">AF58/AN58</f>
        <v>1091.27983000981</v>
      </c>
      <c r="AI58" s="103"/>
      <c r="AJ58" s="75" t="n">
        <f aca="false">IF(AH$60,AH58/AH$60*100,0)</f>
        <v>175.538359807518</v>
      </c>
      <c r="AK58" s="104"/>
      <c r="AL58" s="65" t="n">
        <v>38</v>
      </c>
      <c r="AM58" s="82"/>
      <c r="AN58" s="108" t="n">
        <v>27531</v>
      </c>
    </row>
    <row r="59" customFormat="false" ht="8.25" hidden="false" customHeight="true" outlineLevel="0" collapsed="false">
      <c r="A59" s="70"/>
      <c r="B59" s="70"/>
      <c r="C59" s="55"/>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103"/>
      <c r="AI59" s="103"/>
      <c r="AJ59" s="103"/>
      <c r="AK59" s="70"/>
      <c r="AL59" s="70"/>
      <c r="AM59" s="70"/>
      <c r="AN59" s="70"/>
    </row>
    <row r="60" customFormat="false" ht="8.25" hidden="false" customHeight="true" outlineLevel="0" collapsed="false">
      <c r="A60" s="65" t="n">
        <f aca="false">A58</f>
        <v>38</v>
      </c>
      <c r="B60" s="70"/>
      <c r="C60" s="63" t="s">
        <v>75</v>
      </c>
      <c r="D60" s="70"/>
      <c r="E60" s="87" t="n">
        <f aca="false">SUM(E14:E59)</f>
        <v>424705573</v>
      </c>
      <c r="F60" s="70"/>
      <c r="G60" s="87" t="n">
        <f aca="false">SUM(G14:G59)</f>
        <v>151854986</v>
      </c>
      <c r="H60" s="70"/>
      <c r="I60" s="87" t="n">
        <f aca="false">SUM(I14:I59)</f>
        <v>309916194</v>
      </c>
      <c r="J60" s="70"/>
      <c r="K60" s="87" t="n">
        <f aca="false">SUM(K14:K59)</f>
        <v>1807861</v>
      </c>
      <c r="L60" s="70"/>
      <c r="M60" s="87" t="n">
        <f aca="false">SUM(M14:M59)</f>
        <v>60792346</v>
      </c>
      <c r="N60" s="104"/>
      <c r="O60" s="87" t="n">
        <f aca="false">SUM(O14:O59)</f>
        <v>35259380</v>
      </c>
      <c r="P60" s="104"/>
      <c r="Q60" s="87" t="n">
        <f aca="false">SUM(Q14:Q59)</f>
        <v>22740561</v>
      </c>
      <c r="R60" s="70"/>
      <c r="S60" s="87" t="n">
        <f aca="false">SUM(S14:S59)</f>
        <v>54206639</v>
      </c>
      <c r="T60" s="70"/>
      <c r="U60" s="87" t="n">
        <f aca="false">SUM(U14:U59)</f>
        <v>20805713</v>
      </c>
      <c r="V60" s="70"/>
      <c r="W60" s="70"/>
      <c r="X60" s="87" t="n">
        <f aca="false">SUM(X14:X59)</f>
        <v>111672075</v>
      </c>
      <c r="Y60" s="70"/>
      <c r="Z60" s="87" t="n">
        <f aca="false">SUM(Z14:Z59)</f>
        <v>389499988</v>
      </c>
      <c r="AA60" s="72"/>
      <c r="AB60" s="87" t="n">
        <f aca="false">SUM(AB14:AB59)</f>
        <v>24366</v>
      </c>
      <c r="AC60" s="72"/>
      <c r="AD60" s="87" t="n">
        <f aca="false">SUM(AD14:AD59)</f>
        <v>14379951</v>
      </c>
      <c r="AE60" s="70"/>
      <c r="AF60" s="87" t="n">
        <f aca="false">SUM(AF14:AF59)</f>
        <v>1597665633</v>
      </c>
      <c r="AG60" s="106"/>
      <c r="AH60" s="74" t="n">
        <f aca="false">AF60/AN60</f>
        <v>621.67598649459</v>
      </c>
      <c r="AI60" s="103"/>
      <c r="AJ60" s="75" t="n">
        <f aca="false">IF(AH$60,AH60/AH$60*100,0)</f>
        <v>100</v>
      </c>
      <c r="AK60" s="104"/>
      <c r="AL60" s="65" t="n">
        <f aca="false">AL58</f>
        <v>38</v>
      </c>
      <c r="AM60" s="82"/>
      <c r="AN60" s="109" t="n">
        <f aca="false">SUM(AN14:AN59)</f>
        <v>2569933</v>
      </c>
    </row>
    <row r="61" customFormat="false" ht="8.25" hidden="false" customHeight="true" outlineLevel="0" collapsed="false">
      <c r="A61" s="70"/>
      <c r="B61" s="70"/>
      <c r="C61" s="55"/>
      <c r="D61" s="70"/>
      <c r="E61" s="104"/>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row>
    <row r="62" customFormat="false" ht="8.25" hidden="false" customHeight="true" outlineLevel="0" collapsed="false">
      <c r="A62" s="70"/>
      <c r="B62" s="70"/>
      <c r="C62" s="55"/>
      <c r="D62" s="70"/>
      <c r="E62" s="104"/>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row>
    <row r="63" customFormat="false" ht="8.25" hidden="false" customHeight="true" outlineLevel="0" collapsed="false">
      <c r="A63" s="70"/>
      <c r="B63" s="70"/>
      <c r="C63" s="55"/>
      <c r="D63" s="70"/>
      <c r="E63" s="104"/>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row>
    <row r="64" customFormat="false" ht="8.25" hidden="false" customHeight="true" outlineLevel="0" collapsed="false">
      <c r="A64" s="70"/>
      <c r="B64" s="70"/>
      <c r="C64" s="55"/>
      <c r="D64" s="70"/>
      <c r="E64" s="104"/>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row>
    <row r="65" customFormat="false" ht="8.25" hidden="false" customHeight="true" outlineLevel="0" collapsed="false">
      <c r="A65" s="70"/>
      <c r="B65" s="70"/>
      <c r="C65" s="55"/>
      <c r="D65" s="70"/>
      <c r="E65" s="104"/>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row>
    <row r="66" customFormat="false" ht="8.25" hidden="false" customHeight="true" outlineLevel="0" collapsed="false">
      <c r="A66" s="70"/>
      <c r="B66" s="70"/>
      <c r="C66" s="55"/>
      <c r="D66" s="70"/>
      <c r="E66" s="104"/>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row>
    <row r="67" customFormat="false" ht="8.25" hidden="false" customHeight="true" outlineLevel="0" collapsed="false">
      <c r="A67" s="70"/>
      <c r="B67" s="70"/>
      <c r="C67" s="55"/>
      <c r="D67" s="70"/>
      <c r="E67" s="104"/>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row>
    <row r="68" customFormat="false" ht="8.25" hidden="false" customHeight="true" outlineLevel="0" collapsed="false">
      <c r="A68" s="70"/>
      <c r="B68" s="70"/>
      <c r="C68" s="55"/>
      <c r="D68" s="70"/>
      <c r="E68" s="104"/>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row>
    <row r="69" customFormat="false" ht="8.25" hidden="false" customHeight="true" outlineLevel="0" collapsed="false">
      <c r="A69" s="70"/>
      <c r="B69" s="70"/>
      <c r="C69" s="55"/>
      <c r="D69" s="70"/>
      <c r="E69" s="104"/>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row>
    <row r="70" customFormat="false" ht="8.25" hidden="false" customHeight="true" outlineLevel="0" collapsed="false">
      <c r="A70" s="70"/>
      <c r="B70" s="70"/>
      <c r="C70" s="55"/>
      <c r="D70" s="70"/>
      <c r="E70" s="104"/>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row>
    <row r="71" customFormat="false" ht="8.25" hidden="false" customHeight="true" outlineLevel="0" collapsed="false">
      <c r="A71" s="70"/>
      <c r="B71" s="70"/>
      <c r="C71" s="55"/>
      <c r="D71" s="70"/>
      <c r="E71" s="104"/>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row>
    <row r="72" customFormat="false" ht="8.25" hidden="false" customHeight="true" outlineLevel="0" collapsed="false">
      <c r="A72" s="70"/>
      <c r="B72" s="70"/>
      <c r="C72" s="55"/>
      <c r="D72" s="70"/>
      <c r="E72" s="104"/>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row>
    <row r="73" customFormat="false" ht="8.25" hidden="false" customHeight="true" outlineLevel="0" collapsed="false">
      <c r="A73" s="70"/>
      <c r="B73" s="70"/>
      <c r="C73" s="55"/>
      <c r="D73" s="70"/>
      <c r="E73" s="104"/>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row>
    <row r="74" customFormat="false" ht="8.25" hidden="false" customHeight="true" outlineLevel="0" collapsed="false">
      <c r="A74" s="70"/>
      <c r="B74" s="70"/>
      <c r="C74" s="55"/>
      <c r="D74" s="70"/>
      <c r="E74" s="104"/>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row>
    <row r="75" s="53" customFormat="true" ht="10.5" hidden="false" customHeight="true" outlineLevel="0" collapsed="false">
      <c r="A75" s="54" t="s">
        <v>350</v>
      </c>
      <c r="B75" s="54"/>
      <c r="C75" s="54"/>
      <c r="D75" s="54"/>
      <c r="E75" s="59"/>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7" t="s">
        <v>351</v>
      </c>
      <c r="AN75" s="54"/>
    </row>
    <row r="76" s="53" customFormat="true" ht="10.5" hidden="false" customHeight="true" outlineLevel="0" collapsed="false">
      <c r="A76" s="54"/>
      <c r="B76" s="54"/>
      <c r="C76" s="54"/>
      <c r="D76" s="54"/>
      <c r="E76" s="54"/>
      <c r="F76" s="54"/>
      <c r="G76" s="54"/>
      <c r="H76" s="54"/>
      <c r="I76" s="54"/>
      <c r="J76" s="54"/>
      <c r="K76" s="54"/>
      <c r="L76" s="54"/>
      <c r="M76" s="54"/>
      <c r="N76" s="54"/>
      <c r="O76" s="54"/>
      <c r="P76" s="54"/>
      <c r="Q76" s="54"/>
      <c r="R76" s="54"/>
      <c r="S76" s="54"/>
      <c r="T76" s="54"/>
      <c r="U76" s="57" t="s">
        <v>52</v>
      </c>
      <c r="V76" s="54"/>
      <c r="W76" s="54"/>
      <c r="X76" s="58" t="s">
        <v>53</v>
      </c>
      <c r="Y76" s="54"/>
      <c r="Z76" s="58"/>
      <c r="AA76" s="58"/>
      <c r="AB76" s="58"/>
      <c r="AC76" s="58"/>
      <c r="AD76" s="105"/>
      <c r="AE76" s="54"/>
      <c r="AF76" s="54"/>
      <c r="AG76" s="54"/>
      <c r="AH76" s="54"/>
      <c r="AI76" s="54"/>
      <c r="AJ76" s="54"/>
      <c r="AK76" s="54"/>
      <c r="AL76" s="57" t="s">
        <v>326</v>
      </c>
      <c r="AM76" s="57"/>
      <c r="AN76" s="54"/>
    </row>
    <row r="77" s="53" customFormat="true" ht="10.5" hidden="false" customHeight="true" outlineLevel="0" collapsed="false">
      <c r="A77" s="59"/>
      <c r="B77" s="54"/>
      <c r="C77" s="54"/>
      <c r="D77" s="54"/>
      <c r="E77" s="54"/>
      <c r="F77" s="54"/>
      <c r="G77" s="54"/>
      <c r="H77" s="54"/>
      <c r="I77" s="54"/>
      <c r="J77" s="54"/>
      <c r="K77" s="54"/>
      <c r="L77" s="54"/>
      <c r="M77" s="54"/>
      <c r="N77" s="54"/>
      <c r="O77" s="54"/>
      <c r="P77" s="54"/>
      <c r="Q77" s="54"/>
      <c r="R77" s="54"/>
      <c r="S77" s="54"/>
      <c r="T77" s="54"/>
      <c r="U77" s="57" t="s">
        <v>267</v>
      </c>
      <c r="V77" s="54"/>
      <c r="W77" s="54"/>
      <c r="X77" s="58" t="s">
        <v>268</v>
      </c>
      <c r="Y77" s="54"/>
      <c r="Z77" s="58"/>
      <c r="AA77" s="58"/>
      <c r="AB77" s="58"/>
      <c r="AC77" s="58"/>
      <c r="AD77" s="105"/>
      <c r="AE77" s="54"/>
      <c r="AF77" s="54"/>
      <c r="AG77" s="54"/>
      <c r="AH77" s="54"/>
      <c r="AI77" s="54"/>
      <c r="AJ77" s="54"/>
      <c r="AK77" s="54"/>
      <c r="AL77" s="57" t="s">
        <v>352</v>
      </c>
      <c r="AM77" s="57"/>
      <c r="AN77" s="54"/>
    </row>
    <row r="78" s="53" customFormat="true" ht="10.5" hidden="false" customHeight="true" outlineLevel="0" collapsed="false">
      <c r="A78" s="60"/>
      <c r="B78" s="54"/>
      <c r="C78" s="54"/>
      <c r="D78" s="54"/>
      <c r="E78" s="54"/>
      <c r="F78" s="54"/>
      <c r="G78" s="54"/>
      <c r="H78" s="54"/>
      <c r="I78" s="54"/>
      <c r="J78" s="54"/>
      <c r="K78" s="54"/>
      <c r="L78" s="54"/>
      <c r="M78" s="54"/>
      <c r="N78" s="54"/>
      <c r="O78" s="54"/>
      <c r="P78" s="54"/>
      <c r="Q78" s="54"/>
      <c r="R78" s="54"/>
      <c r="S78" s="54"/>
      <c r="T78" s="54"/>
      <c r="U78" s="57" t="s">
        <v>58</v>
      </c>
      <c r="V78" s="54"/>
      <c r="W78" s="54"/>
      <c r="X78" s="58" t="s">
        <v>59</v>
      </c>
      <c r="Y78" s="54"/>
      <c r="Z78" s="58"/>
      <c r="AA78" s="58"/>
      <c r="AB78" s="58"/>
      <c r="AC78" s="58"/>
      <c r="AD78" s="105"/>
      <c r="AE78" s="54"/>
      <c r="AF78" s="54"/>
      <c r="AG78" s="54"/>
      <c r="AH78" s="54"/>
      <c r="AI78" s="54"/>
      <c r="AJ78" s="54"/>
      <c r="AK78" s="54"/>
      <c r="AL78" s="54"/>
      <c r="AM78" s="54"/>
      <c r="AN78" s="54"/>
    </row>
    <row r="79" customFormat="false" ht="9" hidden="false" customHeight="true" outlineLevel="0" collapsed="false">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row>
    <row r="80" customFormat="false" ht="9" hidden="false" customHeight="true" outlineLevel="0" collapsed="false">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row>
    <row r="81" customFormat="false" ht="9" hidden="false" customHeight="true" outlineLevel="0" collapsed="false">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row>
    <row r="82" customFormat="false" ht="9" hidden="false" customHeight="true" outlineLevel="0" collapsed="false">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row>
    <row r="83" customFormat="false" ht="9" hidden="false" customHeight="true" outlineLevel="0" collapsed="false">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61"/>
      <c r="AE83" s="55"/>
      <c r="AF83" s="62" t="s">
        <v>75</v>
      </c>
      <c r="AG83" s="62"/>
      <c r="AH83" s="62"/>
      <c r="AI83" s="62"/>
      <c r="AJ83" s="62"/>
      <c r="AK83" s="55"/>
      <c r="AL83" s="55"/>
      <c r="AM83" s="55"/>
      <c r="AN83" s="55"/>
    </row>
    <row r="84" customFormat="false" ht="9" hidden="false" customHeight="true" outlineLevel="0" collapsed="false">
      <c r="A84" s="55"/>
      <c r="B84" s="55"/>
      <c r="C84" s="55"/>
      <c r="D84" s="55"/>
      <c r="E84" s="55"/>
      <c r="F84" s="55"/>
      <c r="G84" s="55"/>
      <c r="H84" s="55"/>
      <c r="I84" s="55"/>
      <c r="J84" s="55"/>
      <c r="K84" s="55"/>
      <c r="L84" s="55"/>
      <c r="M84" s="63"/>
      <c r="N84" s="55"/>
      <c r="O84" s="55"/>
      <c r="P84" s="55"/>
      <c r="Q84" s="55"/>
      <c r="R84" s="55"/>
      <c r="S84" s="55"/>
      <c r="T84" s="55"/>
      <c r="U84" s="55"/>
      <c r="V84" s="55"/>
      <c r="W84" s="55"/>
      <c r="X84" s="55"/>
      <c r="Y84" s="55"/>
      <c r="Z84" s="55"/>
      <c r="AA84" s="55"/>
      <c r="AB84" s="55"/>
      <c r="AC84" s="55"/>
      <c r="AD84" s="82"/>
      <c r="AE84" s="55"/>
      <c r="AF84" s="55"/>
      <c r="AG84" s="55"/>
      <c r="AH84" s="55"/>
      <c r="AI84" s="55"/>
      <c r="AJ84" s="63"/>
      <c r="AK84" s="55"/>
      <c r="AL84" s="55"/>
      <c r="AM84" s="55"/>
      <c r="AN84" s="55"/>
    </row>
    <row r="85" customFormat="false" ht="9" hidden="false" customHeight="true" outlineLevel="0" collapsed="false">
      <c r="A85" s="55"/>
      <c r="B85" s="55"/>
      <c r="C85" s="55"/>
      <c r="D85" s="55"/>
      <c r="E85" s="63" t="s">
        <v>328</v>
      </c>
      <c r="F85" s="55"/>
      <c r="G85" s="63" t="s">
        <v>329</v>
      </c>
      <c r="H85" s="55"/>
      <c r="I85" s="63" t="s">
        <v>330</v>
      </c>
      <c r="J85" s="55"/>
      <c r="K85" s="63" t="s">
        <v>331</v>
      </c>
      <c r="L85" s="55"/>
      <c r="M85" s="63" t="s">
        <v>332</v>
      </c>
      <c r="N85" s="55"/>
      <c r="O85" s="63" t="s">
        <v>333</v>
      </c>
      <c r="P85" s="55"/>
      <c r="Q85" s="63" t="s">
        <v>334</v>
      </c>
      <c r="R85" s="55"/>
      <c r="S85" s="55"/>
      <c r="T85" s="55"/>
      <c r="U85" s="63"/>
      <c r="V85" s="55"/>
      <c r="W85" s="55"/>
      <c r="X85" s="63" t="s">
        <v>335</v>
      </c>
      <c r="Y85" s="55"/>
      <c r="Z85" s="63" t="s">
        <v>336</v>
      </c>
      <c r="AA85" s="63"/>
      <c r="AB85" s="63" t="s">
        <v>337</v>
      </c>
      <c r="AC85" s="63"/>
      <c r="AD85" s="63" t="s">
        <v>338</v>
      </c>
      <c r="AE85" s="55"/>
      <c r="AF85" s="55"/>
      <c r="AG85" s="55"/>
      <c r="AH85" s="63" t="s">
        <v>73</v>
      </c>
      <c r="AI85" s="55"/>
      <c r="AJ85" s="63" t="s">
        <v>74</v>
      </c>
      <c r="AK85" s="55"/>
      <c r="AL85" s="55"/>
      <c r="AM85" s="55"/>
      <c r="AN85" s="55"/>
    </row>
    <row r="86" customFormat="false" ht="9" hidden="false" customHeight="true" outlineLevel="0" collapsed="false">
      <c r="A86" s="62" t="s">
        <v>81</v>
      </c>
      <c r="B86" s="55"/>
      <c r="C86" s="62" t="s">
        <v>83</v>
      </c>
      <c r="D86" s="55"/>
      <c r="E86" s="62" t="s">
        <v>339</v>
      </c>
      <c r="F86" s="55"/>
      <c r="G86" s="62" t="s">
        <v>340</v>
      </c>
      <c r="H86" s="55"/>
      <c r="I86" s="62" t="s">
        <v>341</v>
      </c>
      <c r="J86" s="55"/>
      <c r="K86" s="62" t="s">
        <v>341</v>
      </c>
      <c r="L86" s="55"/>
      <c r="M86" s="62" t="s">
        <v>341</v>
      </c>
      <c r="N86" s="55"/>
      <c r="O86" s="62" t="s">
        <v>342</v>
      </c>
      <c r="P86" s="55"/>
      <c r="Q86" s="62" t="s">
        <v>343</v>
      </c>
      <c r="R86" s="55"/>
      <c r="S86" s="62" t="s">
        <v>344</v>
      </c>
      <c r="T86" s="55"/>
      <c r="U86" s="62" t="s">
        <v>345</v>
      </c>
      <c r="V86" s="55"/>
      <c r="W86" s="55"/>
      <c r="X86" s="62" t="s">
        <v>346</v>
      </c>
      <c r="Y86" s="55"/>
      <c r="Z86" s="62" t="s">
        <v>347</v>
      </c>
      <c r="AA86" s="61"/>
      <c r="AB86" s="62" t="s">
        <v>348</v>
      </c>
      <c r="AC86" s="61"/>
      <c r="AD86" s="62" t="s">
        <v>349</v>
      </c>
      <c r="AE86" s="55"/>
      <c r="AF86" s="62" t="s">
        <v>84</v>
      </c>
      <c r="AG86" s="55"/>
      <c r="AH86" s="62" t="s">
        <v>85</v>
      </c>
      <c r="AI86" s="55"/>
      <c r="AJ86" s="62" t="s">
        <v>90</v>
      </c>
      <c r="AK86" s="55"/>
      <c r="AL86" s="62" t="s">
        <v>81</v>
      </c>
      <c r="AM86" s="61"/>
      <c r="AN86" s="55"/>
    </row>
    <row r="87" customFormat="false" ht="8.25" hidden="false" customHeight="true" outlineLevel="0" collapsed="false">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row>
    <row r="88" customFormat="false" ht="8.25" hidden="false" customHeight="true" outlineLevel="0" collapsed="false">
      <c r="A88" s="55"/>
      <c r="B88" s="55" t="s">
        <v>137</v>
      </c>
      <c r="C88" s="55"/>
      <c r="D88" s="55"/>
      <c r="E88" s="76"/>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row>
    <row r="89" customFormat="false" ht="8.25" hidden="false" customHeight="true" outlineLevel="0" collapsed="false">
      <c r="A89" s="55" t="n">
        <v>1</v>
      </c>
      <c r="B89" s="110"/>
      <c r="C89" s="55" t="s">
        <v>138</v>
      </c>
      <c r="D89" s="70"/>
      <c r="E89" s="72" t="n">
        <v>3659682</v>
      </c>
      <c r="F89" s="70"/>
      <c r="G89" s="72" t="n">
        <v>1105834</v>
      </c>
      <c r="H89" s="70"/>
      <c r="I89" s="72" t="n">
        <v>55215</v>
      </c>
      <c r="J89" s="70"/>
      <c r="K89" s="72" t="n">
        <v>67365</v>
      </c>
      <c r="L89" s="70"/>
      <c r="M89" s="72" t="n">
        <v>630853</v>
      </c>
      <c r="N89" s="70"/>
      <c r="O89" s="72" t="n">
        <v>26915</v>
      </c>
      <c r="P89" s="70"/>
      <c r="Q89" s="72" t="n">
        <v>349115</v>
      </c>
      <c r="R89" s="70"/>
      <c r="S89" s="72" t="n">
        <v>0</v>
      </c>
      <c r="T89" s="70"/>
      <c r="U89" s="72" t="n">
        <v>0</v>
      </c>
      <c r="V89" s="70"/>
      <c r="W89" s="70"/>
      <c r="X89" s="72" t="n">
        <v>636578</v>
      </c>
      <c r="Y89" s="70"/>
      <c r="Z89" s="72" t="n">
        <v>0</v>
      </c>
      <c r="AA89" s="72"/>
      <c r="AB89" s="72" t="n">
        <v>0</v>
      </c>
      <c r="AC89" s="72"/>
      <c r="AD89" s="72" t="n">
        <v>22149</v>
      </c>
      <c r="AE89" s="70"/>
      <c r="AF89" s="72" t="n">
        <f aca="false">SUM(E89:AD89)</f>
        <v>6553706</v>
      </c>
      <c r="AG89" s="106"/>
      <c r="AH89" s="74" t="n">
        <f aca="false">AF89/AN89</f>
        <v>196.630843084308</v>
      </c>
      <c r="AI89" s="70"/>
      <c r="AJ89" s="75" t="n">
        <f aca="false">IF(AH$219,AH89/AH$219*100,0)</f>
        <v>56.4831640828502</v>
      </c>
      <c r="AK89" s="104"/>
      <c r="AL89" s="55" t="n">
        <v>1</v>
      </c>
      <c r="AM89" s="55"/>
      <c r="AN89" s="104" t="n">
        <v>33330</v>
      </c>
    </row>
    <row r="90" customFormat="false" ht="8.25" hidden="false" customHeight="true" outlineLevel="0" collapsed="false">
      <c r="A90" s="55" t="n">
        <v>2</v>
      </c>
      <c r="B90" s="110"/>
      <c r="C90" s="55" t="s">
        <v>139</v>
      </c>
      <c r="D90" s="70"/>
      <c r="E90" s="79" t="n">
        <v>16229409</v>
      </c>
      <c r="F90" s="70"/>
      <c r="G90" s="79" t="n">
        <v>4462769</v>
      </c>
      <c r="H90" s="70"/>
      <c r="I90" s="79" t="n">
        <v>12496000</v>
      </c>
      <c r="J90" s="70"/>
      <c r="K90" s="79" t="n">
        <v>223595</v>
      </c>
      <c r="L90" s="70"/>
      <c r="M90" s="79" t="n">
        <v>3910692</v>
      </c>
      <c r="N90" s="70"/>
      <c r="O90" s="79" t="n">
        <v>1035416</v>
      </c>
      <c r="P90" s="70"/>
      <c r="Q90" s="79" t="n">
        <v>2307546</v>
      </c>
      <c r="R90" s="70"/>
      <c r="S90" s="79" t="n">
        <v>0</v>
      </c>
      <c r="T90" s="70"/>
      <c r="U90" s="79" t="n">
        <v>129706</v>
      </c>
      <c r="V90" s="70"/>
      <c r="W90" s="70"/>
      <c r="X90" s="79" t="n">
        <v>2796678</v>
      </c>
      <c r="Y90" s="70"/>
      <c r="Z90" s="79" t="n">
        <v>7971041</v>
      </c>
      <c r="AA90" s="79"/>
      <c r="AB90" s="79" t="n">
        <v>0</v>
      </c>
      <c r="AC90" s="79"/>
      <c r="AD90" s="79" t="n">
        <v>1118727</v>
      </c>
      <c r="AE90" s="70"/>
      <c r="AF90" s="79" t="n">
        <f aca="false">SUM(E90:AD90)</f>
        <v>52681579</v>
      </c>
      <c r="AG90" s="70"/>
      <c r="AH90" s="75" t="n">
        <f aca="false">AF90/AN90</f>
        <v>498.335893676394</v>
      </c>
      <c r="AI90" s="70"/>
      <c r="AJ90" s="75" t="n">
        <f aca="false">IF(AH$219,AH90/AH$219*100,0)</f>
        <v>143.149404281549</v>
      </c>
      <c r="AK90" s="104"/>
      <c r="AL90" s="55" t="n">
        <v>2</v>
      </c>
      <c r="AM90" s="55"/>
      <c r="AN90" s="104" t="n">
        <v>105715</v>
      </c>
    </row>
    <row r="91" customFormat="false" ht="8.25" hidden="false" customHeight="true" outlineLevel="0" collapsed="false">
      <c r="A91" s="55" t="n">
        <v>3</v>
      </c>
      <c r="B91" s="110"/>
      <c r="C91" s="55" t="s">
        <v>140</v>
      </c>
      <c r="D91" s="70"/>
      <c r="E91" s="79" t="n">
        <v>755943</v>
      </c>
      <c r="F91" s="70"/>
      <c r="G91" s="79" t="n">
        <v>503693</v>
      </c>
      <c r="H91" s="70"/>
      <c r="I91" s="79" t="n">
        <v>398894</v>
      </c>
      <c r="J91" s="70"/>
      <c r="K91" s="79" t="n">
        <v>0</v>
      </c>
      <c r="L91" s="70"/>
      <c r="M91" s="79" t="n">
        <v>389901</v>
      </c>
      <c r="N91" s="70"/>
      <c r="O91" s="79" t="n">
        <v>0</v>
      </c>
      <c r="P91" s="70"/>
      <c r="Q91" s="79" t="n">
        <v>66869</v>
      </c>
      <c r="R91" s="70"/>
      <c r="S91" s="79" t="n">
        <v>0</v>
      </c>
      <c r="T91" s="70"/>
      <c r="U91" s="79" t="n">
        <v>0</v>
      </c>
      <c r="V91" s="70"/>
      <c r="W91" s="70"/>
      <c r="X91" s="79" t="n">
        <v>107113</v>
      </c>
      <c r="Y91" s="70"/>
      <c r="Z91" s="79" t="n">
        <v>355785</v>
      </c>
      <c r="AA91" s="79"/>
      <c r="AB91" s="79" t="n">
        <v>0</v>
      </c>
      <c r="AC91" s="79"/>
      <c r="AD91" s="79" t="n">
        <v>4700</v>
      </c>
      <c r="AE91" s="70"/>
      <c r="AF91" s="79" t="n">
        <f aca="false">SUM(E91:AD91)</f>
        <v>2582898</v>
      </c>
      <c r="AG91" s="70"/>
      <c r="AH91" s="75" t="n">
        <f aca="false">AF91/AN91</f>
        <v>165.985347985348</v>
      </c>
      <c r="AI91" s="70"/>
      <c r="AJ91" s="75" t="n">
        <f aca="false">IF(AH$219,AH91/AH$219*100,0)</f>
        <v>47.6800968685547</v>
      </c>
      <c r="AK91" s="104"/>
      <c r="AL91" s="55" t="n">
        <v>3</v>
      </c>
      <c r="AM91" s="55"/>
      <c r="AN91" s="104" t="n">
        <v>15561</v>
      </c>
    </row>
    <row r="92" customFormat="false" ht="8.25" hidden="false" customHeight="true" outlineLevel="0" collapsed="false">
      <c r="A92" s="55" t="n">
        <v>4</v>
      </c>
      <c r="B92" s="110"/>
      <c r="C92" s="55" t="s">
        <v>141</v>
      </c>
      <c r="D92" s="70"/>
      <c r="E92" s="79" t="n">
        <v>765327</v>
      </c>
      <c r="F92" s="70"/>
      <c r="G92" s="79" t="n">
        <v>223453</v>
      </c>
      <c r="H92" s="70"/>
      <c r="I92" s="79" t="n">
        <v>226014</v>
      </c>
      <c r="J92" s="70"/>
      <c r="K92" s="79" t="n">
        <v>0</v>
      </c>
      <c r="L92" s="70"/>
      <c r="M92" s="79" t="n">
        <v>364340</v>
      </c>
      <c r="N92" s="70"/>
      <c r="O92" s="79" t="n">
        <v>55776</v>
      </c>
      <c r="P92" s="70"/>
      <c r="Q92" s="79" t="n">
        <v>124472</v>
      </c>
      <c r="R92" s="70"/>
      <c r="S92" s="79" t="n">
        <v>0</v>
      </c>
      <c r="T92" s="70"/>
      <c r="U92" s="79" t="n">
        <v>0</v>
      </c>
      <c r="V92" s="70"/>
      <c r="W92" s="70"/>
      <c r="X92" s="79" t="n">
        <v>0</v>
      </c>
      <c r="Y92" s="70"/>
      <c r="Z92" s="79" t="n">
        <v>0</v>
      </c>
      <c r="AA92" s="79"/>
      <c r="AB92" s="79" t="n">
        <v>0</v>
      </c>
      <c r="AC92" s="79"/>
      <c r="AD92" s="79" t="n">
        <v>40216</v>
      </c>
      <c r="AE92" s="70"/>
      <c r="AF92" s="79" t="n">
        <f aca="false">SUM(E92:AD92)</f>
        <v>1799598</v>
      </c>
      <c r="AG92" s="70"/>
      <c r="AH92" s="75" t="n">
        <f aca="false">AF92/AN92</f>
        <v>139.981176104543</v>
      </c>
      <c r="AI92" s="70"/>
      <c r="AJ92" s="75" t="n">
        <f aca="false">IF(AH$219,AH92/AH$219*100,0)</f>
        <v>40.2102722767311</v>
      </c>
      <c r="AK92" s="104"/>
      <c r="AL92" s="55" t="n">
        <v>4</v>
      </c>
      <c r="AM92" s="55"/>
      <c r="AN92" s="104" t="n">
        <v>12856</v>
      </c>
    </row>
    <row r="93" customFormat="false" ht="8.25" hidden="false" customHeight="true" outlineLevel="0" collapsed="false">
      <c r="A93" s="55" t="n">
        <v>5</v>
      </c>
      <c r="B93" s="110"/>
      <c r="C93" s="55" t="s">
        <v>142</v>
      </c>
      <c r="D93" s="70"/>
      <c r="E93" s="79" t="n">
        <v>2621707</v>
      </c>
      <c r="F93" s="70"/>
      <c r="G93" s="79" t="n">
        <v>823497</v>
      </c>
      <c r="H93" s="70"/>
      <c r="I93" s="79" t="n">
        <v>371097</v>
      </c>
      <c r="J93" s="70"/>
      <c r="K93" s="79" t="n">
        <v>0</v>
      </c>
      <c r="L93" s="70"/>
      <c r="M93" s="79" t="n">
        <v>749710</v>
      </c>
      <c r="N93" s="70"/>
      <c r="O93" s="79" t="n">
        <v>96330</v>
      </c>
      <c r="P93" s="70"/>
      <c r="Q93" s="79" t="n">
        <v>214673</v>
      </c>
      <c r="R93" s="70"/>
      <c r="S93" s="79" t="n">
        <v>0</v>
      </c>
      <c r="T93" s="70"/>
      <c r="U93" s="79" t="n">
        <v>0</v>
      </c>
      <c r="V93" s="70"/>
      <c r="W93" s="70"/>
      <c r="X93" s="79" t="n">
        <v>69835</v>
      </c>
      <c r="Y93" s="70"/>
      <c r="Z93" s="79" t="n">
        <v>966313</v>
      </c>
      <c r="AA93" s="79"/>
      <c r="AB93" s="79" t="n">
        <v>0</v>
      </c>
      <c r="AC93" s="79"/>
      <c r="AD93" s="79" t="n">
        <v>0</v>
      </c>
      <c r="AE93" s="70"/>
      <c r="AF93" s="79" t="n">
        <f aca="false">SUM(E93:AD93)</f>
        <v>5913162</v>
      </c>
      <c r="AG93" s="70"/>
      <c r="AH93" s="75" t="n">
        <f aca="false">AF93/AN93</f>
        <v>183.98139390168</v>
      </c>
      <c r="AI93" s="70"/>
      <c r="AJ93" s="75" t="n">
        <f aca="false">IF(AH$219,AH93/AH$219*100,0)</f>
        <v>52.8495484072376</v>
      </c>
      <c r="AK93" s="104"/>
      <c r="AL93" s="55" t="n">
        <v>5</v>
      </c>
      <c r="AM93" s="55"/>
      <c r="AN93" s="104" t="n">
        <v>32140</v>
      </c>
    </row>
    <row r="94" customFormat="false" ht="8.25" hidden="false" customHeight="true" outlineLevel="0" collapsed="false">
      <c r="A94" s="81"/>
      <c r="B94" s="70"/>
      <c r="C94" s="55"/>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103"/>
      <c r="AI94" s="70"/>
      <c r="AJ94" s="103"/>
      <c r="AK94" s="70"/>
      <c r="AL94" s="81"/>
      <c r="AM94" s="81"/>
      <c r="AN94" s="70"/>
    </row>
    <row r="95" customFormat="false" ht="8.25" hidden="false" customHeight="true" outlineLevel="0" collapsed="false">
      <c r="A95" s="55" t="n">
        <v>6</v>
      </c>
      <c r="B95" s="110"/>
      <c r="C95" s="55" t="s">
        <v>143</v>
      </c>
      <c r="D95" s="70"/>
      <c r="E95" s="79" t="n">
        <v>1250714</v>
      </c>
      <c r="F95" s="70"/>
      <c r="G95" s="79" t="n">
        <v>375567</v>
      </c>
      <c r="H95" s="70"/>
      <c r="I95" s="79" t="n">
        <v>0</v>
      </c>
      <c r="J95" s="70"/>
      <c r="K95" s="79" t="n">
        <v>10600</v>
      </c>
      <c r="L95" s="70"/>
      <c r="M95" s="79" t="n">
        <v>470662</v>
      </c>
      <c r="N95" s="70"/>
      <c r="O95" s="79" t="n">
        <v>0</v>
      </c>
      <c r="P95" s="70"/>
      <c r="Q95" s="79" t="n">
        <v>84407</v>
      </c>
      <c r="R95" s="70"/>
      <c r="S95" s="79" t="n">
        <v>0</v>
      </c>
      <c r="T95" s="70"/>
      <c r="U95" s="79" t="n">
        <v>0</v>
      </c>
      <c r="V95" s="70"/>
      <c r="W95" s="70"/>
      <c r="X95" s="79" t="n">
        <v>6418</v>
      </c>
      <c r="Y95" s="70"/>
      <c r="Z95" s="79" t="n">
        <v>0</v>
      </c>
      <c r="AA95" s="79"/>
      <c r="AB95" s="79" t="n">
        <v>0</v>
      </c>
      <c r="AC95" s="79"/>
      <c r="AD95" s="79" t="n">
        <v>50697</v>
      </c>
      <c r="AE95" s="70"/>
      <c r="AF95" s="79" t="n">
        <f aca="false">SUM(E95:AD95)</f>
        <v>2249065</v>
      </c>
      <c r="AG95" s="70"/>
      <c r="AH95" s="75" t="n">
        <f aca="false">AF95/AN95</f>
        <v>146.157070444502</v>
      </c>
      <c r="AI95" s="70"/>
      <c r="AJ95" s="75" t="n">
        <f aca="false">IF(AH$219,AH95/AH$219*100,0)</f>
        <v>41.9843279024435</v>
      </c>
      <c r="AK95" s="104"/>
      <c r="AL95" s="55" t="n">
        <v>6</v>
      </c>
      <c r="AM95" s="55"/>
      <c r="AN95" s="104" t="n">
        <v>15388</v>
      </c>
    </row>
    <row r="96" customFormat="false" ht="8.25" hidden="false" customHeight="true" outlineLevel="0" collapsed="false">
      <c r="A96" s="55" t="n">
        <v>7</v>
      </c>
      <c r="B96" s="110"/>
      <c r="C96" s="55" t="s">
        <v>144</v>
      </c>
      <c r="D96" s="70"/>
      <c r="E96" s="79" t="n">
        <v>41197357</v>
      </c>
      <c r="F96" s="70"/>
      <c r="G96" s="79" t="n">
        <v>12195401</v>
      </c>
      <c r="H96" s="70"/>
      <c r="I96" s="79" t="n">
        <v>63837926</v>
      </c>
      <c r="J96" s="70"/>
      <c r="K96" s="79" t="n">
        <v>0</v>
      </c>
      <c r="L96" s="70"/>
      <c r="M96" s="79" t="n">
        <v>5292865</v>
      </c>
      <c r="N96" s="70"/>
      <c r="O96" s="79" t="n">
        <v>3705205</v>
      </c>
      <c r="P96" s="70"/>
      <c r="Q96" s="79" t="n">
        <v>7048071</v>
      </c>
      <c r="R96" s="70"/>
      <c r="S96" s="79" t="n">
        <v>2384533</v>
      </c>
      <c r="T96" s="70"/>
      <c r="U96" s="79" t="n">
        <v>0</v>
      </c>
      <c r="V96" s="70"/>
      <c r="W96" s="70"/>
      <c r="X96" s="79" t="n">
        <v>25267916</v>
      </c>
      <c r="Y96" s="70"/>
      <c r="Z96" s="79" t="n">
        <v>39047018</v>
      </c>
      <c r="AA96" s="79"/>
      <c r="AB96" s="79" t="n">
        <v>0</v>
      </c>
      <c r="AC96" s="79"/>
      <c r="AD96" s="79" t="n">
        <v>27353834</v>
      </c>
      <c r="AE96" s="70"/>
      <c r="AF96" s="79" t="n">
        <f aca="false">SUM(E96:AD96)</f>
        <v>227330126</v>
      </c>
      <c r="AG96" s="70"/>
      <c r="AH96" s="75" t="n">
        <f aca="false">AF96/AN96</f>
        <v>960.451077565264</v>
      </c>
      <c r="AI96" s="70"/>
      <c r="AJ96" s="75" t="n">
        <f aca="false">IF(AH$219,AH96/AH$219*100,0)</f>
        <v>275.894233868534</v>
      </c>
      <c r="AK96" s="104"/>
      <c r="AL96" s="55" t="n">
        <v>7</v>
      </c>
      <c r="AM96" s="55"/>
      <c r="AN96" s="104" t="n">
        <v>236691</v>
      </c>
    </row>
    <row r="97" customFormat="false" ht="8.25" hidden="false" customHeight="true" outlineLevel="0" collapsed="false">
      <c r="A97" s="55" t="n">
        <v>8</v>
      </c>
      <c r="B97" s="110"/>
      <c r="C97" s="55" t="s">
        <v>145</v>
      </c>
      <c r="D97" s="70"/>
      <c r="E97" s="79" t="n">
        <v>5542113</v>
      </c>
      <c r="F97" s="70"/>
      <c r="G97" s="79" t="n">
        <v>1786347</v>
      </c>
      <c r="H97" s="70"/>
      <c r="I97" s="79" t="n">
        <v>3625435</v>
      </c>
      <c r="J97" s="70"/>
      <c r="K97" s="79" t="n">
        <v>273136</v>
      </c>
      <c r="L97" s="70"/>
      <c r="M97" s="79" t="n">
        <v>0</v>
      </c>
      <c r="N97" s="70"/>
      <c r="O97" s="79" t="n">
        <v>305575</v>
      </c>
      <c r="P97" s="70"/>
      <c r="Q97" s="79" t="n">
        <v>786061</v>
      </c>
      <c r="R97" s="70"/>
      <c r="S97" s="79" t="n">
        <v>0</v>
      </c>
      <c r="T97" s="70"/>
      <c r="U97" s="79" t="n">
        <v>0</v>
      </c>
      <c r="V97" s="70"/>
      <c r="W97" s="70"/>
      <c r="X97" s="79" t="n">
        <v>674525</v>
      </c>
      <c r="Y97" s="70"/>
      <c r="Z97" s="79" t="n">
        <v>2544440</v>
      </c>
      <c r="AA97" s="79"/>
      <c r="AB97" s="79" t="n">
        <v>0</v>
      </c>
      <c r="AC97" s="79"/>
      <c r="AD97" s="79" t="n">
        <v>67294</v>
      </c>
      <c r="AE97" s="70"/>
      <c r="AF97" s="79" t="n">
        <f aca="false">SUM(E97:AD97)</f>
        <v>15604926</v>
      </c>
      <c r="AG97" s="70"/>
      <c r="AH97" s="75" t="n">
        <f aca="false">AF97/AN97</f>
        <v>208.59690678929</v>
      </c>
      <c r="AI97" s="70"/>
      <c r="AJ97" s="75" t="n">
        <f aca="false">IF(AH$219,AH97/AH$219*100,0)</f>
        <v>59.9204739629921</v>
      </c>
      <c r="AK97" s="104"/>
      <c r="AL97" s="55" t="n">
        <v>8</v>
      </c>
      <c r="AM97" s="55"/>
      <c r="AN97" s="104" t="n">
        <v>74809</v>
      </c>
    </row>
    <row r="98" customFormat="false" ht="8.25" hidden="false" customHeight="true" outlineLevel="0" collapsed="false">
      <c r="A98" s="55" t="n">
        <v>9</v>
      </c>
      <c r="B98" s="110"/>
      <c r="C98" s="55" t="s">
        <v>146</v>
      </c>
      <c r="D98" s="70"/>
      <c r="E98" s="79" t="n">
        <v>937441</v>
      </c>
      <c r="F98" s="70"/>
      <c r="G98" s="79" t="n">
        <v>18849</v>
      </c>
      <c r="H98" s="70"/>
      <c r="I98" s="79" t="n">
        <v>0</v>
      </c>
      <c r="J98" s="70"/>
      <c r="K98" s="79" t="n">
        <v>0</v>
      </c>
      <c r="L98" s="70"/>
      <c r="M98" s="79" t="n">
        <v>76835</v>
      </c>
      <c r="N98" s="70"/>
      <c r="O98" s="79" t="n">
        <v>40394</v>
      </c>
      <c r="P98" s="70"/>
      <c r="Q98" s="79" t="n">
        <v>41867</v>
      </c>
      <c r="R98" s="70"/>
      <c r="S98" s="79" t="n">
        <v>0</v>
      </c>
      <c r="T98" s="70"/>
      <c r="U98" s="79" t="n">
        <v>0</v>
      </c>
      <c r="V98" s="70"/>
      <c r="W98" s="70"/>
      <c r="X98" s="79" t="n">
        <v>1103163</v>
      </c>
      <c r="Y98" s="70"/>
      <c r="Z98" s="79" t="n">
        <v>834316</v>
      </c>
      <c r="AA98" s="79"/>
      <c r="AB98" s="79" t="n">
        <v>0</v>
      </c>
      <c r="AC98" s="79"/>
      <c r="AD98" s="79" t="n">
        <v>1855</v>
      </c>
      <c r="AE98" s="70"/>
      <c r="AF98" s="79" t="n">
        <f aca="false">SUM(E98:AD98)</f>
        <v>3054720</v>
      </c>
      <c r="AG98" s="70"/>
      <c r="AH98" s="75" t="n">
        <f aca="false">AF98/AN98</f>
        <v>656.64660361135</v>
      </c>
      <c r="AI98" s="70"/>
      <c r="AJ98" s="75" t="n">
        <f aca="false">IF(AH$219,AH98/AH$219*100,0)</f>
        <v>188.624924118967</v>
      </c>
      <c r="AK98" s="104"/>
      <c r="AL98" s="55" t="n">
        <v>9</v>
      </c>
      <c r="AM98" s="55"/>
      <c r="AN98" s="104" t="n">
        <v>4652</v>
      </c>
    </row>
    <row r="99" customFormat="false" ht="8.25" hidden="false" customHeight="true" outlineLevel="0" collapsed="false">
      <c r="A99" s="55" t="n">
        <v>10</v>
      </c>
      <c r="B99" s="110"/>
      <c r="C99" s="55" t="s">
        <v>147</v>
      </c>
      <c r="D99" s="70"/>
      <c r="E99" s="79" t="n">
        <v>5748220</v>
      </c>
      <c r="F99" s="70"/>
      <c r="G99" s="79" t="n">
        <v>1240541</v>
      </c>
      <c r="H99" s="70"/>
      <c r="I99" s="79" t="n">
        <v>0</v>
      </c>
      <c r="J99" s="70"/>
      <c r="K99" s="79" t="n">
        <v>86079</v>
      </c>
      <c r="L99" s="70"/>
      <c r="M99" s="79" t="n">
        <v>0</v>
      </c>
      <c r="N99" s="70"/>
      <c r="O99" s="79" t="n">
        <v>353727</v>
      </c>
      <c r="P99" s="70"/>
      <c r="Q99" s="79" t="n">
        <v>1110226</v>
      </c>
      <c r="R99" s="70"/>
      <c r="S99" s="79" t="n">
        <v>0</v>
      </c>
      <c r="T99" s="70"/>
      <c r="U99" s="79" t="n">
        <v>0</v>
      </c>
      <c r="V99" s="70"/>
      <c r="W99" s="70"/>
      <c r="X99" s="79" t="n">
        <v>650190</v>
      </c>
      <c r="Y99" s="70"/>
      <c r="Z99" s="79" t="n">
        <v>1533065</v>
      </c>
      <c r="AA99" s="79"/>
      <c r="AB99" s="79" t="n">
        <v>0</v>
      </c>
      <c r="AC99" s="79"/>
      <c r="AD99" s="79" t="n">
        <v>0</v>
      </c>
      <c r="AE99" s="70"/>
      <c r="AF99" s="79" t="n">
        <f aca="false">SUM(E99:AD99)</f>
        <v>10722048</v>
      </c>
      <c r="AG99" s="70"/>
      <c r="AH99" s="75" t="n">
        <f aca="false">AF99/AN99</f>
        <v>138.411514877687</v>
      </c>
      <c r="AI99" s="70"/>
      <c r="AJ99" s="75" t="n">
        <f aca="false">IF(AH$219,AH99/AH$219*100,0)</f>
        <v>39.7593794704943</v>
      </c>
      <c r="AK99" s="104"/>
      <c r="AL99" s="55" t="n">
        <v>10</v>
      </c>
      <c r="AM99" s="55"/>
      <c r="AN99" s="104" t="n">
        <v>77465</v>
      </c>
    </row>
    <row r="100" customFormat="false" ht="8.25" hidden="false" customHeight="true" outlineLevel="0" collapsed="false">
      <c r="A100" s="81"/>
      <c r="B100" s="70"/>
      <c r="C100" s="55"/>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103"/>
      <c r="AI100" s="70"/>
      <c r="AJ100" s="103"/>
      <c r="AK100" s="70"/>
      <c r="AL100" s="81"/>
      <c r="AM100" s="81"/>
      <c r="AN100" s="70"/>
    </row>
    <row r="101" customFormat="false" ht="8.25" hidden="false" customHeight="true" outlineLevel="0" collapsed="false">
      <c r="A101" s="55" t="n">
        <v>11</v>
      </c>
      <c r="B101" s="110"/>
      <c r="C101" s="55" t="s">
        <v>148</v>
      </c>
      <c r="D101" s="70"/>
      <c r="E101" s="79" t="n">
        <v>345271</v>
      </c>
      <c r="F101" s="70"/>
      <c r="G101" s="79" t="n">
        <v>162685</v>
      </c>
      <c r="H101" s="70"/>
      <c r="I101" s="79" t="n">
        <v>0</v>
      </c>
      <c r="J101" s="70"/>
      <c r="K101" s="79" t="n">
        <v>17267</v>
      </c>
      <c r="L101" s="70"/>
      <c r="M101" s="79" t="n">
        <v>107675</v>
      </c>
      <c r="N101" s="70"/>
      <c r="O101" s="79" t="n">
        <v>0</v>
      </c>
      <c r="P101" s="70"/>
      <c r="Q101" s="79" t="n">
        <v>29877</v>
      </c>
      <c r="R101" s="70"/>
      <c r="S101" s="79" t="n">
        <v>0</v>
      </c>
      <c r="T101" s="70"/>
      <c r="U101" s="79" t="n">
        <v>0</v>
      </c>
      <c r="V101" s="70"/>
      <c r="W101" s="70"/>
      <c r="X101" s="79" t="n">
        <v>11232</v>
      </c>
      <c r="Y101" s="70"/>
      <c r="Z101" s="79" t="n">
        <v>100613</v>
      </c>
      <c r="AA101" s="79"/>
      <c r="AB101" s="79" t="n">
        <v>0</v>
      </c>
      <c r="AC101" s="79"/>
      <c r="AD101" s="79" t="n">
        <v>26287</v>
      </c>
      <c r="AE101" s="70"/>
      <c r="AF101" s="79" t="n">
        <f aca="false">SUM(E101:AD101)</f>
        <v>800907</v>
      </c>
      <c r="AG101" s="70"/>
      <c r="AH101" s="75" t="n">
        <f aca="false">AF101/AN101</f>
        <v>121.885101202252</v>
      </c>
      <c r="AI101" s="70"/>
      <c r="AJ101" s="75" t="n">
        <f aca="false">IF(AH$219,AH101/AH$219*100,0)</f>
        <v>35.012086926311</v>
      </c>
      <c r="AK101" s="104"/>
      <c r="AL101" s="55" t="n">
        <v>11</v>
      </c>
      <c r="AM101" s="55"/>
      <c r="AN101" s="104" t="n">
        <v>6571</v>
      </c>
    </row>
    <row r="102" customFormat="false" ht="8.25" hidden="false" customHeight="true" outlineLevel="0" collapsed="false">
      <c r="A102" s="55" t="n">
        <v>12</v>
      </c>
      <c r="B102" s="110"/>
      <c r="C102" s="55" t="s">
        <v>149</v>
      </c>
      <c r="D102" s="70"/>
      <c r="E102" s="79" t="n">
        <v>2835846</v>
      </c>
      <c r="F102" s="70"/>
      <c r="G102" s="79" t="n">
        <v>568681</v>
      </c>
      <c r="H102" s="70"/>
      <c r="I102" s="79" t="n">
        <v>813572</v>
      </c>
      <c r="J102" s="70"/>
      <c r="K102" s="79" t="n">
        <v>70185</v>
      </c>
      <c r="L102" s="70"/>
      <c r="M102" s="79" t="n">
        <v>666327</v>
      </c>
      <c r="N102" s="70"/>
      <c r="O102" s="79" t="n">
        <v>116848</v>
      </c>
      <c r="P102" s="70"/>
      <c r="Q102" s="79" t="n">
        <v>381730</v>
      </c>
      <c r="R102" s="70"/>
      <c r="S102" s="79" t="n">
        <v>0</v>
      </c>
      <c r="T102" s="70"/>
      <c r="U102" s="79" t="n">
        <v>0</v>
      </c>
      <c r="V102" s="70"/>
      <c r="W102" s="70"/>
      <c r="X102" s="79" t="n">
        <v>531972</v>
      </c>
      <c r="Y102" s="70"/>
      <c r="Z102" s="79" t="n">
        <v>1302205</v>
      </c>
      <c r="AA102" s="79"/>
      <c r="AB102" s="79" t="n">
        <v>0</v>
      </c>
      <c r="AC102" s="79"/>
      <c r="AD102" s="79" t="n">
        <v>146113</v>
      </c>
      <c r="AE102" s="70"/>
      <c r="AF102" s="79" t="n">
        <f aca="false">SUM(E102:AD102)</f>
        <v>7433479</v>
      </c>
      <c r="AG102" s="70"/>
      <c r="AH102" s="75" t="n">
        <f aca="false">AF102/AN102</f>
        <v>224.061942367977</v>
      </c>
      <c r="AI102" s="70"/>
      <c r="AJ102" s="75" t="n">
        <f aca="false">IF(AH$219,AH102/AH$219*100,0)</f>
        <v>64.3628804971671</v>
      </c>
      <c r="AK102" s="104"/>
      <c r="AL102" s="55" t="n">
        <v>12</v>
      </c>
      <c r="AM102" s="55"/>
      <c r="AN102" s="104" t="n">
        <v>33176</v>
      </c>
    </row>
    <row r="103" customFormat="false" ht="8.25" hidden="false" customHeight="true" outlineLevel="0" collapsed="false">
      <c r="A103" s="55" t="n">
        <v>13</v>
      </c>
      <c r="B103" s="110"/>
      <c r="C103" s="55" t="s">
        <v>150</v>
      </c>
      <c r="D103" s="70"/>
      <c r="E103" s="79" t="n">
        <v>880557</v>
      </c>
      <c r="F103" s="70"/>
      <c r="G103" s="79" t="n">
        <v>301223</v>
      </c>
      <c r="H103" s="70"/>
      <c r="I103" s="79" t="n">
        <v>0</v>
      </c>
      <c r="J103" s="70"/>
      <c r="K103" s="79" t="n">
        <v>43187</v>
      </c>
      <c r="L103" s="70"/>
      <c r="M103" s="79" t="n">
        <v>307661</v>
      </c>
      <c r="N103" s="70"/>
      <c r="O103" s="79" t="n">
        <v>0</v>
      </c>
      <c r="P103" s="70"/>
      <c r="Q103" s="79" t="n">
        <v>69721</v>
      </c>
      <c r="R103" s="70"/>
      <c r="S103" s="79" t="n">
        <v>0</v>
      </c>
      <c r="T103" s="70"/>
      <c r="U103" s="79" t="n">
        <v>0</v>
      </c>
      <c r="V103" s="70"/>
      <c r="W103" s="70"/>
      <c r="X103" s="79" t="n">
        <v>15246</v>
      </c>
      <c r="Y103" s="70"/>
      <c r="Z103" s="79" t="n">
        <v>0</v>
      </c>
      <c r="AA103" s="79"/>
      <c r="AB103" s="79" t="n">
        <v>0</v>
      </c>
      <c r="AC103" s="79"/>
      <c r="AD103" s="79" t="n">
        <v>0</v>
      </c>
      <c r="AE103" s="70"/>
      <c r="AF103" s="79" t="n">
        <f aca="false">SUM(E103:AD103)</f>
        <v>1617595</v>
      </c>
      <c r="AG103" s="70"/>
      <c r="AH103" s="75" t="n">
        <f aca="false">AF103/AN103</f>
        <v>96.9374363276802</v>
      </c>
      <c r="AI103" s="70"/>
      <c r="AJ103" s="75" t="n">
        <f aca="false">IF(AH$219,AH103/AH$219*100,0)</f>
        <v>27.8457491001021</v>
      </c>
      <c r="AK103" s="104"/>
      <c r="AL103" s="55" t="n">
        <v>13</v>
      </c>
      <c r="AM103" s="55"/>
      <c r="AN103" s="104" t="n">
        <v>16687</v>
      </c>
    </row>
    <row r="104" customFormat="false" ht="8.25" hidden="false" customHeight="true" outlineLevel="0" collapsed="false">
      <c r="A104" s="55" t="n">
        <v>14</v>
      </c>
      <c r="B104" s="110"/>
      <c r="C104" s="55" t="s">
        <v>151</v>
      </c>
      <c r="D104" s="70"/>
      <c r="E104" s="79" t="n">
        <v>1583530</v>
      </c>
      <c r="F104" s="70"/>
      <c r="G104" s="79" t="n">
        <v>576227</v>
      </c>
      <c r="H104" s="70"/>
      <c r="I104" s="79" t="n">
        <v>0</v>
      </c>
      <c r="J104" s="70"/>
      <c r="K104" s="79" t="n">
        <v>33284</v>
      </c>
      <c r="L104" s="70"/>
      <c r="M104" s="79" t="n">
        <v>0</v>
      </c>
      <c r="N104" s="70"/>
      <c r="O104" s="79" t="n">
        <v>104621</v>
      </c>
      <c r="P104" s="70"/>
      <c r="Q104" s="79" t="n">
        <v>68703</v>
      </c>
      <c r="R104" s="70"/>
      <c r="S104" s="79" t="n">
        <v>0</v>
      </c>
      <c r="T104" s="70"/>
      <c r="U104" s="79" t="n">
        <v>0</v>
      </c>
      <c r="V104" s="70"/>
      <c r="W104" s="70"/>
      <c r="X104" s="79" t="n">
        <v>27253</v>
      </c>
      <c r="Y104" s="70"/>
      <c r="Z104" s="79" t="n">
        <v>0</v>
      </c>
      <c r="AA104" s="79"/>
      <c r="AB104" s="79" t="n">
        <v>15404680</v>
      </c>
      <c r="AC104" s="79"/>
      <c r="AD104" s="79" t="n">
        <v>625074</v>
      </c>
      <c r="AE104" s="70"/>
      <c r="AF104" s="79" t="n">
        <f aca="false">SUM(E104:AD104)</f>
        <v>18423372</v>
      </c>
      <c r="AG104" s="70"/>
      <c r="AH104" s="75" t="n">
        <f aca="false">AF104/AN104</f>
        <v>819.800293685756</v>
      </c>
      <c r="AI104" s="70"/>
      <c r="AJ104" s="75" t="n">
        <f aca="false">IF(AH$219,AH104/AH$219*100,0)</f>
        <v>235.491613508301</v>
      </c>
      <c r="AK104" s="104"/>
      <c r="AL104" s="55" t="n">
        <v>14</v>
      </c>
      <c r="AM104" s="55"/>
      <c r="AN104" s="104" t="n">
        <v>22473</v>
      </c>
    </row>
    <row r="105" customFormat="false" ht="8.25" hidden="false" customHeight="true" outlineLevel="0" collapsed="false">
      <c r="A105" s="55" t="n">
        <v>15</v>
      </c>
      <c r="B105" s="110"/>
      <c r="C105" s="55" t="s">
        <v>152</v>
      </c>
      <c r="D105" s="70"/>
      <c r="E105" s="79" t="n">
        <v>708585</v>
      </c>
      <c r="F105" s="70"/>
      <c r="G105" s="79" t="n">
        <v>351477</v>
      </c>
      <c r="H105" s="70"/>
      <c r="I105" s="79" t="n">
        <v>0</v>
      </c>
      <c r="J105" s="70"/>
      <c r="K105" s="79" t="n">
        <v>27162</v>
      </c>
      <c r="L105" s="70"/>
      <c r="M105" s="79" t="n">
        <v>337829</v>
      </c>
      <c r="N105" s="70"/>
      <c r="O105" s="79" t="n">
        <v>41588</v>
      </c>
      <c r="P105" s="70"/>
      <c r="Q105" s="79" t="n">
        <v>73343</v>
      </c>
      <c r="R105" s="70"/>
      <c r="S105" s="79" t="n">
        <v>0</v>
      </c>
      <c r="T105" s="70"/>
      <c r="U105" s="79" t="n">
        <v>0</v>
      </c>
      <c r="V105" s="70"/>
      <c r="W105" s="70"/>
      <c r="X105" s="79" t="n">
        <v>4282</v>
      </c>
      <c r="Y105" s="70"/>
      <c r="Z105" s="79" t="n">
        <v>0</v>
      </c>
      <c r="AA105" s="79"/>
      <c r="AB105" s="79" t="n">
        <v>0</v>
      </c>
      <c r="AC105" s="79"/>
      <c r="AD105" s="79" t="n">
        <v>0</v>
      </c>
      <c r="AE105" s="70"/>
      <c r="AF105" s="79" t="n">
        <f aca="false">SUM(E105:AD105)</f>
        <v>1544266</v>
      </c>
      <c r="AG105" s="70"/>
      <c r="AH105" s="75" t="n">
        <f aca="false">AF105/AN105</f>
        <v>91.3064506592562</v>
      </c>
      <c r="AI105" s="70"/>
      <c r="AJ105" s="75" t="n">
        <f aca="false">IF(AH$219,AH105/AH$219*100,0)</f>
        <v>26.2282211351663</v>
      </c>
      <c r="AK105" s="104"/>
      <c r="AL105" s="55" t="n">
        <v>15</v>
      </c>
      <c r="AM105" s="55"/>
      <c r="AN105" s="104" t="n">
        <v>16913</v>
      </c>
    </row>
    <row r="106" customFormat="false" ht="8.25" hidden="false" customHeight="true" outlineLevel="0" collapsed="false">
      <c r="A106" s="81"/>
      <c r="B106" s="70"/>
      <c r="C106" s="55"/>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103"/>
      <c r="AI106" s="70"/>
      <c r="AJ106" s="103"/>
      <c r="AK106" s="70"/>
      <c r="AL106" s="81"/>
      <c r="AM106" s="81"/>
      <c r="AN106" s="70"/>
    </row>
    <row r="107" customFormat="false" ht="8.25" hidden="false" customHeight="true" outlineLevel="0" collapsed="false">
      <c r="A107" s="55" t="n">
        <v>16</v>
      </c>
      <c r="B107" s="110"/>
      <c r="C107" s="55" t="s">
        <v>153</v>
      </c>
      <c r="D107" s="70"/>
      <c r="E107" s="79" t="n">
        <v>5132550</v>
      </c>
      <c r="F107" s="70"/>
      <c r="G107" s="79" t="n">
        <v>1067420</v>
      </c>
      <c r="H107" s="70"/>
      <c r="I107" s="79" t="n">
        <v>2203191</v>
      </c>
      <c r="J107" s="70"/>
      <c r="K107" s="79" t="n">
        <v>0</v>
      </c>
      <c r="L107" s="70"/>
      <c r="M107" s="79" t="n">
        <v>1627308</v>
      </c>
      <c r="N107" s="70"/>
      <c r="O107" s="79" t="n">
        <v>279354</v>
      </c>
      <c r="P107" s="70"/>
      <c r="Q107" s="79" t="n">
        <v>487879</v>
      </c>
      <c r="R107" s="70"/>
      <c r="S107" s="79" t="n">
        <v>0</v>
      </c>
      <c r="T107" s="70"/>
      <c r="U107" s="79" t="n">
        <v>0</v>
      </c>
      <c r="V107" s="70"/>
      <c r="W107" s="70"/>
      <c r="X107" s="79" t="n">
        <v>190955</v>
      </c>
      <c r="Y107" s="70"/>
      <c r="Z107" s="79" t="n">
        <v>60291</v>
      </c>
      <c r="AA107" s="79"/>
      <c r="AB107" s="79" t="n">
        <v>0</v>
      </c>
      <c r="AC107" s="79"/>
      <c r="AD107" s="79" t="n">
        <v>0</v>
      </c>
      <c r="AE107" s="70"/>
      <c r="AF107" s="79" t="n">
        <f aca="false">SUM(E107:AD107)</f>
        <v>11048948</v>
      </c>
      <c r="AG107" s="70"/>
      <c r="AH107" s="75" t="n">
        <f aca="false">AF107/AN107</f>
        <v>198.857996472409</v>
      </c>
      <c r="AI107" s="70"/>
      <c r="AJ107" s="75" t="n">
        <f aca="false">IF(AH$219,AH107/AH$219*100,0)</f>
        <v>57.1229247037404</v>
      </c>
      <c r="AK107" s="104"/>
      <c r="AL107" s="55" t="n">
        <v>16</v>
      </c>
      <c r="AM107" s="55"/>
      <c r="AN107" s="104" t="n">
        <v>55562</v>
      </c>
    </row>
    <row r="108" customFormat="false" ht="8.25" hidden="false" customHeight="true" outlineLevel="0" collapsed="false">
      <c r="A108" s="55" t="n">
        <v>17</v>
      </c>
      <c r="B108" s="110"/>
      <c r="C108" s="55" t="s">
        <v>154</v>
      </c>
      <c r="D108" s="70"/>
      <c r="E108" s="79" t="n">
        <v>1997309</v>
      </c>
      <c r="F108" s="70"/>
      <c r="G108" s="79" t="n">
        <v>609180</v>
      </c>
      <c r="H108" s="70"/>
      <c r="I108" s="79" t="n">
        <v>850591</v>
      </c>
      <c r="J108" s="70"/>
      <c r="K108" s="79" t="n">
        <v>0</v>
      </c>
      <c r="L108" s="70"/>
      <c r="M108" s="79" t="n">
        <v>1067923</v>
      </c>
      <c r="N108" s="70"/>
      <c r="O108" s="79" t="n">
        <v>80214</v>
      </c>
      <c r="P108" s="70"/>
      <c r="Q108" s="79" t="n">
        <v>337059</v>
      </c>
      <c r="R108" s="70"/>
      <c r="S108" s="79" t="n">
        <v>0</v>
      </c>
      <c r="T108" s="70"/>
      <c r="U108" s="79" t="n">
        <v>0</v>
      </c>
      <c r="V108" s="70"/>
      <c r="W108" s="70"/>
      <c r="X108" s="79" t="n">
        <v>161082</v>
      </c>
      <c r="Y108" s="70"/>
      <c r="Z108" s="79" t="n">
        <v>1212717</v>
      </c>
      <c r="AA108" s="79"/>
      <c r="AB108" s="79" t="n">
        <v>0</v>
      </c>
      <c r="AC108" s="79"/>
      <c r="AD108" s="79" t="n">
        <v>0</v>
      </c>
      <c r="AE108" s="70"/>
      <c r="AF108" s="79" t="n">
        <f aca="false">SUM(E108:AD108)</f>
        <v>6316075</v>
      </c>
      <c r="AG108" s="70"/>
      <c r="AH108" s="75" t="n">
        <f aca="false">AF108/AN108</f>
        <v>212.633820360894</v>
      </c>
      <c r="AI108" s="70"/>
      <c r="AJ108" s="75" t="n">
        <f aca="false">IF(AH$219,AH108/AH$219*100,0)</f>
        <v>61.0800969808084</v>
      </c>
      <c r="AK108" s="104"/>
      <c r="AL108" s="55" t="n">
        <v>17</v>
      </c>
      <c r="AM108" s="55"/>
      <c r="AN108" s="104" t="n">
        <v>29704</v>
      </c>
    </row>
    <row r="109" customFormat="false" ht="8.25" hidden="false" customHeight="true" outlineLevel="0" collapsed="false">
      <c r="A109" s="55" t="n">
        <v>18</v>
      </c>
      <c r="B109" s="110"/>
      <c r="C109" s="55" t="s">
        <v>155</v>
      </c>
      <c r="D109" s="70"/>
      <c r="E109" s="79" t="n">
        <v>1839790</v>
      </c>
      <c r="F109" s="70"/>
      <c r="G109" s="79" t="n">
        <v>714344</v>
      </c>
      <c r="H109" s="70"/>
      <c r="I109" s="79" t="n">
        <v>0</v>
      </c>
      <c r="J109" s="70"/>
      <c r="K109" s="79" t="n">
        <v>0</v>
      </c>
      <c r="L109" s="70"/>
      <c r="M109" s="79" t="n">
        <v>607314</v>
      </c>
      <c r="N109" s="70"/>
      <c r="O109" s="79" t="n">
        <v>12962</v>
      </c>
      <c r="P109" s="70"/>
      <c r="Q109" s="79" t="n">
        <v>146939</v>
      </c>
      <c r="R109" s="70"/>
      <c r="S109" s="79" t="n">
        <v>0</v>
      </c>
      <c r="T109" s="70"/>
      <c r="U109" s="79" t="n">
        <v>0</v>
      </c>
      <c r="V109" s="70"/>
      <c r="W109" s="70"/>
      <c r="X109" s="79" t="n">
        <v>309408</v>
      </c>
      <c r="Y109" s="70"/>
      <c r="Z109" s="79" t="n">
        <v>570071</v>
      </c>
      <c r="AA109" s="79"/>
      <c r="AB109" s="79" t="n">
        <v>0</v>
      </c>
      <c r="AC109" s="79"/>
      <c r="AD109" s="79" t="n">
        <v>97799</v>
      </c>
      <c r="AE109" s="70"/>
      <c r="AF109" s="79" t="n">
        <f aca="false">SUM(E109:AD109)</f>
        <v>4298627</v>
      </c>
      <c r="AG109" s="70"/>
      <c r="AH109" s="75" t="n">
        <f aca="false">AF109/AN109</f>
        <v>147.851241659214</v>
      </c>
      <c r="AI109" s="70"/>
      <c r="AJ109" s="75" t="n">
        <f aca="false">IF(AH$219,AH109/AH$219*100,0)</f>
        <v>42.4709868070387</v>
      </c>
      <c r="AK109" s="104"/>
      <c r="AL109" s="55" t="n">
        <v>18</v>
      </c>
      <c r="AM109" s="55"/>
      <c r="AN109" s="104" t="n">
        <v>29074</v>
      </c>
    </row>
    <row r="110" customFormat="false" ht="8.25" hidden="false" customHeight="true" outlineLevel="0" collapsed="false">
      <c r="A110" s="55" t="n">
        <v>19</v>
      </c>
      <c r="B110" s="110"/>
      <c r="C110" s="55" t="s">
        <v>156</v>
      </c>
      <c r="D110" s="70"/>
      <c r="E110" s="79" t="n">
        <v>779228</v>
      </c>
      <c r="F110" s="70"/>
      <c r="G110" s="79" t="n">
        <v>154146</v>
      </c>
      <c r="H110" s="70"/>
      <c r="I110" s="79" t="n">
        <v>0</v>
      </c>
      <c r="J110" s="70"/>
      <c r="K110" s="79" t="n">
        <v>1200</v>
      </c>
      <c r="L110" s="70"/>
      <c r="M110" s="79" t="n">
        <v>25</v>
      </c>
      <c r="N110" s="70"/>
      <c r="O110" s="79" t="n">
        <v>0</v>
      </c>
      <c r="P110" s="70"/>
      <c r="Q110" s="79" t="n">
        <v>51048</v>
      </c>
      <c r="R110" s="70"/>
      <c r="S110" s="79" t="n">
        <v>0</v>
      </c>
      <c r="T110" s="70"/>
      <c r="U110" s="79" t="n">
        <v>0</v>
      </c>
      <c r="V110" s="70"/>
      <c r="W110" s="70"/>
      <c r="X110" s="79" t="n">
        <v>0</v>
      </c>
      <c r="Y110" s="70"/>
      <c r="Z110" s="79" t="n">
        <v>0</v>
      </c>
      <c r="AA110" s="79"/>
      <c r="AB110" s="79" t="n">
        <v>0</v>
      </c>
      <c r="AC110" s="79"/>
      <c r="AD110" s="79" t="n">
        <v>37537</v>
      </c>
      <c r="AE110" s="70"/>
      <c r="AF110" s="79" t="n">
        <f aca="false">SUM(E110:AD110)</f>
        <v>1023184</v>
      </c>
      <c r="AG110" s="70"/>
      <c r="AH110" s="75" t="n">
        <f aca="false">AF110/AN110</f>
        <v>141.070453605405</v>
      </c>
      <c r="AI110" s="70"/>
      <c r="AJ110" s="75" t="n">
        <f aca="false">IF(AH$219,AH110/AH$219*100,0)</f>
        <v>40.5231725259894</v>
      </c>
      <c r="AK110" s="104"/>
      <c r="AL110" s="55" t="n">
        <v>19</v>
      </c>
      <c r="AM110" s="55"/>
      <c r="AN110" s="104" t="n">
        <v>7253</v>
      </c>
    </row>
    <row r="111" customFormat="false" ht="8.25" hidden="false" customHeight="true" outlineLevel="0" collapsed="false">
      <c r="A111" s="55" t="n">
        <v>20</v>
      </c>
      <c r="B111" s="110"/>
      <c r="C111" s="55" t="s">
        <v>157</v>
      </c>
      <c r="D111" s="70"/>
      <c r="E111" s="79" t="n">
        <v>626845</v>
      </c>
      <c r="F111" s="70"/>
      <c r="G111" s="79" t="n">
        <v>221311</v>
      </c>
      <c r="H111" s="70"/>
      <c r="I111" s="79" t="n">
        <v>0</v>
      </c>
      <c r="J111" s="70"/>
      <c r="K111" s="79" t="n">
        <v>0</v>
      </c>
      <c r="L111" s="70"/>
      <c r="M111" s="79" t="n">
        <v>307109</v>
      </c>
      <c r="N111" s="70"/>
      <c r="O111" s="79" t="n">
        <v>0</v>
      </c>
      <c r="P111" s="70"/>
      <c r="Q111" s="79" t="n">
        <v>68951</v>
      </c>
      <c r="R111" s="70"/>
      <c r="S111" s="79" t="n">
        <v>0</v>
      </c>
      <c r="T111" s="70"/>
      <c r="U111" s="79" t="n">
        <v>0</v>
      </c>
      <c r="V111" s="70"/>
      <c r="W111" s="70"/>
      <c r="X111" s="79" t="n">
        <v>0</v>
      </c>
      <c r="Y111" s="70"/>
      <c r="Z111" s="79" t="n">
        <v>0</v>
      </c>
      <c r="AA111" s="79"/>
      <c r="AB111" s="79" t="n">
        <v>0</v>
      </c>
      <c r="AC111" s="79"/>
      <c r="AD111" s="79" t="n">
        <v>48949</v>
      </c>
      <c r="AE111" s="70"/>
      <c r="AF111" s="79" t="n">
        <f aca="false">SUM(E111:AD111)</f>
        <v>1273165</v>
      </c>
      <c r="AG111" s="70"/>
      <c r="AH111" s="75" t="n">
        <f aca="false">AF111/AN111</f>
        <v>103.37487820721</v>
      </c>
      <c r="AI111" s="70"/>
      <c r="AJ111" s="75" t="n">
        <f aca="false">IF(AH$219,AH111/AH$219*100,0)</f>
        <v>29.6949355260557</v>
      </c>
      <c r="AK111" s="104"/>
      <c r="AL111" s="55" t="n">
        <v>20</v>
      </c>
      <c r="AM111" s="55"/>
      <c r="AN111" s="104" t="n">
        <v>12316</v>
      </c>
    </row>
    <row r="112" customFormat="false" ht="8.25" hidden="false" customHeight="true" outlineLevel="0" collapsed="false">
      <c r="A112" s="81"/>
      <c r="B112" s="70"/>
      <c r="C112" s="55"/>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104"/>
      <c r="AG112" s="70"/>
      <c r="AH112" s="103"/>
      <c r="AI112" s="70"/>
      <c r="AJ112" s="103"/>
      <c r="AK112" s="70"/>
      <c r="AL112" s="81"/>
      <c r="AM112" s="81"/>
      <c r="AN112" s="70"/>
    </row>
    <row r="113" customFormat="false" ht="8.25" hidden="false" customHeight="true" outlineLevel="0" collapsed="false">
      <c r="A113" s="55" t="n">
        <v>21</v>
      </c>
      <c r="B113" s="110"/>
      <c r="C113" s="55" t="s">
        <v>158</v>
      </c>
      <c r="D113" s="70"/>
      <c r="E113" s="79" t="n">
        <v>48668697</v>
      </c>
      <c r="F113" s="70"/>
      <c r="G113" s="79" t="n">
        <v>8043759</v>
      </c>
      <c r="H113" s="70"/>
      <c r="I113" s="79" t="n">
        <v>20580987</v>
      </c>
      <c r="J113" s="70"/>
      <c r="K113" s="79" t="n">
        <v>0</v>
      </c>
      <c r="L113" s="70"/>
      <c r="M113" s="79" t="n">
        <v>13944691</v>
      </c>
      <c r="N113" s="70"/>
      <c r="O113" s="79" t="n">
        <v>2181534</v>
      </c>
      <c r="P113" s="70"/>
      <c r="Q113" s="79" t="n">
        <v>4637930</v>
      </c>
      <c r="R113" s="70"/>
      <c r="S113" s="79" t="n">
        <v>0</v>
      </c>
      <c r="T113" s="70"/>
      <c r="U113" s="79" t="n">
        <v>0</v>
      </c>
      <c r="V113" s="70"/>
      <c r="W113" s="70"/>
      <c r="X113" s="79" t="n">
        <v>5186616</v>
      </c>
      <c r="Y113" s="70"/>
      <c r="Z113" s="79" t="n">
        <v>0</v>
      </c>
      <c r="AA113" s="79"/>
      <c r="AB113" s="79" t="n">
        <v>0</v>
      </c>
      <c r="AC113" s="79"/>
      <c r="AD113" s="79" t="n">
        <v>517624</v>
      </c>
      <c r="AE113" s="70"/>
      <c r="AF113" s="79" t="n">
        <f aca="false">SUM(E113:AD113)</f>
        <v>103761838</v>
      </c>
      <c r="AG113" s="70"/>
      <c r="AH113" s="75" t="n">
        <f aca="false">AF113/AN113</f>
        <v>310.698604336409</v>
      </c>
      <c r="AI113" s="70"/>
      <c r="AJ113" s="75" t="n">
        <f aca="false">IF(AH$219,AH113/AH$219*100,0)</f>
        <v>89.2496821646715</v>
      </c>
      <c r="AK113" s="104"/>
      <c r="AL113" s="55" t="n">
        <v>21</v>
      </c>
      <c r="AM113" s="55"/>
      <c r="AN113" s="104" t="n">
        <v>333963</v>
      </c>
    </row>
    <row r="114" customFormat="false" ht="8.25" hidden="false" customHeight="true" outlineLevel="0" collapsed="false">
      <c r="A114" s="55" t="n">
        <v>22</v>
      </c>
      <c r="B114" s="110"/>
      <c r="C114" s="55" t="s">
        <v>159</v>
      </c>
      <c r="D114" s="70"/>
      <c r="E114" s="79" t="n">
        <v>898361</v>
      </c>
      <c r="F114" s="70"/>
      <c r="G114" s="79" t="n">
        <v>378527</v>
      </c>
      <c r="H114" s="70"/>
      <c r="I114" s="79" t="n">
        <v>22890</v>
      </c>
      <c r="J114" s="70"/>
      <c r="K114" s="79" t="n">
        <v>0</v>
      </c>
      <c r="L114" s="70"/>
      <c r="M114" s="79" t="n">
        <v>325439</v>
      </c>
      <c r="N114" s="70"/>
      <c r="O114" s="79" t="n">
        <v>0</v>
      </c>
      <c r="P114" s="70"/>
      <c r="Q114" s="79" t="n">
        <v>315886</v>
      </c>
      <c r="R114" s="70"/>
      <c r="S114" s="79" t="n">
        <v>0</v>
      </c>
      <c r="T114" s="70"/>
      <c r="U114" s="79" t="n">
        <v>0</v>
      </c>
      <c r="V114" s="70"/>
      <c r="W114" s="70"/>
      <c r="X114" s="79" t="n">
        <v>28005</v>
      </c>
      <c r="Y114" s="70"/>
      <c r="Z114" s="79" t="n">
        <v>0</v>
      </c>
      <c r="AA114" s="79"/>
      <c r="AB114" s="79" t="n">
        <v>0</v>
      </c>
      <c r="AC114" s="79"/>
      <c r="AD114" s="79" t="n">
        <v>0</v>
      </c>
      <c r="AE114" s="70"/>
      <c r="AF114" s="79" t="n">
        <f aca="false">SUM(E114:AD114)</f>
        <v>1969108</v>
      </c>
      <c r="AG114" s="70"/>
      <c r="AH114" s="75" t="n">
        <f aca="false">AF114/AN114</f>
        <v>138.280056179775</v>
      </c>
      <c r="AI114" s="70"/>
      <c r="AJ114" s="75" t="n">
        <f aca="false">IF(AH$219,AH114/AH$219*100,0)</f>
        <v>39.721617321445</v>
      </c>
      <c r="AK114" s="104"/>
      <c r="AL114" s="55" t="n">
        <v>22</v>
      </c>
      <c r="AM114" s="55"/>
      <c r="AN114" s="104" t="n">
        <v>14240</v>
      </c>
    </row>
    <row r="115" customFormat="false" ht="8.25" hidden="false" customHeight="true" outlineLevel="0" collapsed="false">
      <c r="A115" s="55" t="n">
        <v>23</v>
      </c>
      <c r="B115" s="110"/>
      <c r="C115" s="55" t="s">
        <v>160</v>
      </c>
      <c r="D115" s="70"/>
      <c r="E115" s="79" t="n">
        <v>151223</v>
      </c>
      <c r="F115" s="70"/>
      <c r="G115" s="79" t="n">
        <v>116594</v>
      </c>
      <c r="H115" s="70"/>
      <c r="I115" s="79" t="n">
        <v>0</v>
      </c>
      <c r="J115" s="70"/>
      <c r="K115" s="79" t="n">
        <v>5077</v>
      </c>
      <c r="L115" s="70"/>
      <c r="M115" s="79" t="n">
        <v>109881</v>
      </c>
      <c r="N115" s="70"/>
      <c r="O115" s="79" t="n">
        <v>0</v>
      </c>
      <c r="P115" s="70"/>
      <c r="Q115" s="79" t="n">
        <v>31472</v>
      </c>
      <c r="R115" s="70"/>
      <c r="S115" s="79" t="n">
        <v>0</v>
      </c>
      <c r="T115" s="70"/>
      <c r="U115" s="79" t="n">
        <v>0</v>
      </c>
      <c r="V115" s="70"/>
      <c r="W115" s="70"/>
      <c r="X115" s="79" t="n">
        <v>20615</v>
      </c>
      <c r="Y115" s="70"/>
      <c r="Z115" s="79" t="n">
        <v>84030</v>
      </c>
      <c r="AA115" s="79"/>
      <c r="AB115" s="79" t="n">
        <v>0</v>
      </c>
      <c r="AC115" s="79"/>
      <c r="AD115" s="79" t="n">
        <v>12318</v>
      </c>
      <c r="AE115" s="70"/>
      <c r="AF115" s="79" t="n">
        <f aca="false">SUM(E115:AD115)</f>
        <v>531210</v>
      </c>
      <c r="AG115" s="70"/>
      <c r="AH115" s="75" t="n">
        <f aca="false">AF115/AN115</f>
        <v>101.84240797546</v>
      </c>
      <c r="AI115" s="70"/>
      <c r="AJ115" s="75" t="n">
        <f aca="false">IF(AH$219,AH115/AH$219*100,0)</f>
        <v>29.2547260136807</v>
      </c>
      <c r="AK115" s="104"/>
      <c r="AL115" s="55" t="n">
        <v>23</v>
      </c>
      <c r="AM115" s="55"/>
      <c r="AN115" s="104" t="n">
        <v>5216</v>
      </c>
    </row>
    <row r="116" customFormat="false" ht="8.25" hidden="false" customHeight="true" outlineLevel="0" collapsed="false">
      <c r="A116" s="55" t="n">
        <v>24</v>
      </c>
      <c r="B116" s="110"/>
      <c r="C116" s="55" t="s">
        <v>161</v>
      </c>
      <c r="D116" s="70"/>
      <c r="E116" s="79" t="n">
        <v>6561608</v>
      </c>
      <c r="F116" s="70"/>
      <c r="G116" s="79" t="n">
        <v>799701</v>
      </c>
      <c r="H116" s="70"/>
      <c r="I116" s="79" t="n">
        <v>0</v>
      </c>
      <c r="J116" s="70"/>
      <c r="K116" s="79" t="n">
        <v>0</v>
      </c>
      <c r="L116" s="70"/>
      <c r="M116" s="79" t="n">
        <v>804588</v>
      </c>
      <c r="N116" s="70"/>
      <c r="O116" s="79" t="n">
        <v>0</v>
      </c>
      <c r="P116" s="70"/>
      <c r="Q116" s="79" t="n">
        <v>885276</v>
      </c>
      <c r="R116" s="70"/>
      <c r="S116" s="79" t="n">
        <v>0</v>
      </c>
      <c r="T116" s="70"/>
      <c r="U116" s="79" t="n">
        <v>0</v>
      </c>
      <c r="V116" s="70"/>
      <c r="W116" s="70"/>
      <c r="X116" s="79" t="n">
        <v>19021</v>
      </c>
      <c r="Y116" s="70"/>
      <c r="Z116" s="79" t="n">
        <v>0</v>
      </c>
      <c r="AA116" s="79"/>
      <c r="AB116" s="79" t="n">
        <v>0</v>
      </c>
      <c r="AC116" s="79"/>
      <c r="AD116" s="79" t="n">
        <v>0</v>
      </c>
      <c r="AE116" s="70"/>
      <c r="AF116" s="79" t="n">
        <f aca="false">SUM(E116:AD116)</f>
        <v>9070194</v>
      </c>
      <c r="AG116" s="70"/>
      <c r="AH116" s="75" t="n">
        <f aca="false">AF116/AN116</f>
        <v>183.65177775978</v>
      </c>
      <c r="AI116" s="70"/>
      <c r="AJ116" s="75" t="n">
        <f aca="false">IF(AH$219,AH116/AH$219*100,0)</f>
        <v>52.7548645705857</v>
      </c>
      <c r="AK116" s="104"/>
      <c r="AL116" s="55" t="n">
        <v>24</v>
      </c>
      <c r="AM116" s="55"/>
      <c r="AN116" s="104" t="n">
        <v>49388</v>
      </c>
    </row>
    <row r="117" customFormat="false" ht="8.25" hidden="false" customHeight="true" outlineLevel="0" collapsed="false">
      <c r="A117" s="55" t="n">
        <v>25</v>
      </c>
      <c r="B117" s="110"/>
      <c r="C117" s="55" t="s">
        <v>162</v>
      </c>
      <c r="D117" s="70"/>
      <c r="E117" s="79" t="n">
        <v>441663</v>
      </c>
      <c r="F117" s="70"/>
      <c r="G117" s="79" t="n">
        <v>172279</v>
      </c>
      <c r="H117" s="70"/>
      <c r="I117" s="79" t="n">
        <v>111415</v>
      </c>
      <c r="J117" s="70"/>
      <c r="K117" s="79" t="n">
        <v>0</v>
      </c>
      <c r="L117" s="70"/>
      <c r="M117" s="79" t="n">
        <v>228304</v>
      </c>
      <c r="N117" s="70"/>
      <c r="O117" s="79" t="n">
        <v>14113</v>
      </c>
      <c r="P117" s="70"/>
      <c r="Q117" s="79" t="n">
        <v>68240</v>
      </c>
      <c r="R117" s="70"/>
      <c r="S117" s="79" t="n">
        <v>0</v>
      </c>
      <c r="T117" s="70"/>
      <c r="U117" s="79" t="n">
        <v>0</v>
      </c>
      <c r="V117" s="70"/>
      <c r="W117" s="70"/>
      <c r="X117" s="79" t="n">
        <v>0</v>
      </c>
      <c r="Y117" s="70"/>
      <c r="Z117" s="79" t="n">
        <v>0</v>
      </c>
      <c r="AA117" s="79"/>
      <c r="AB117" s="79" t="n">
        <v>0</v>
      </c>
      <c r="AC117" s="79"/>
      <c r="AD117" s="79" t="n">
        <v>0</v>
      </c>
      <c r="AE117" s="70"/>
      <c r="AF117" s="79" t="n">
        <f aca="false">SUM(E117:AD117)</f>
        <v>1036014</v>
      </c>
      <c r="AG117" s="70"/>
      <c r="AH117" s="75" t="n">
        <f aca="false">AF117/AN117</f>
        <v>105.104392817287</v>
      </c>
      <c r="AI117" s="70"/>
      <c r="AJ117" s="75" t="n">
        <f aca="false">IF(AH$219,AH117/AH$219*100,0)</f>
        <v>30.1917469925192</v>
      </c>
      <c r="AK117" s="104"/>
      <c r="AL117" s="55" t="n">
        <v>25</v>
      </c>
      <c r="AM117" s="55"/>
      <c r="AN117" s="104" t="n">
        <v>9857</v>
      </c>
    </row>
    <row r="118" customFormat="false" ht="8.25" hidden="false" customHeight="true" outlineLevel="0" collapsed="false">
      <c r="A118" s="81"/>
      <c r="B118" s="70"/>
      <c r="C118" s="55"/>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104"/>
      <c r="AG118" s="70"/>
      <c r="AH118" s="103"/>
      <c r="AI118" s="70"/>
      <c r="AJ118" s="103"/>
      <c r="AK118" s="70"/>
      <c r="AL118" s="81"/>
      <c r="AM118" s="81"/>
      <c r="AN118" s="70"/>
    </row>
    <row r="119" customFormat="false" ht="8.25" hidden="false" customHeight="true" outlineLevel="0" collapsed="false">
      <c r="A119" s="55" t="n">
        <v>26</v>
      </c>
      <c r="B119" s="110"/>
      <c r="C119" s="55" t="s">
        <v>163</v>
      </c>
      <c r="D119" s="70"/>
      <c r="E119" s="79" t="n">
        <v>726260</v>
      </c>
      <c r="F119" s="70"/>
      <c r="G119" s="79" t="n">
        <v>316143</v>
      </c>
      <c r="H119" s="70"/>
      <c r="I119" s="79" t="n">
        <v>0</v>
      </c>
      <c r="J119" s="70"/>
      <c r="K119" s="79" t="n">
        <v>54241</v>
      </c>
      <c r="L119" s="70"/>
      <c r="M119" s="79" t="n">
        <v>0</v>
      </c>
      <c r="N119" s="70"/>
      <c r="O119" s="79" t="n">
        <v>0</v>
      </c>
      <c r="P119" s="70"/>
      <c r="Q119" s="79" t="n">
        <v>23080</v>
      </c>
      <c r="R119" s="70"/>
      <c r="S119" s="79" t="n">
        <v>0</v>
      </c>
      <c r="T119" s="70"/>
      <c r="U119" s="79" t="n">
        <v>0</v>
      </c>
      <c r="V119" s="70"/>
      <c r="W119" s="70"/>
      <c r="X119" s="79" t="n">
        <v>33243</v>
      </c>
      <c r="Y119" s="70"/>
      <c r="Z119" s="79" t="n">
        <v>0</v>
      </c>
      <c r="AA119" s="79"/>
      <c r="AB119" s="79" t="n">
        <v>8119865</v>
      </c>
      <c r="AC119" s="79"/>
      <c r="AD119" s="79" t="n">
        <v>12960</v>
      </c>
      <c r="AE119" s="70"/>
      <c r="AF119" s="79" t="n">
        <f aca="false">SUM(E119:AD119)</f>
        <v>9285792</v>
      </c>
      <c r="AG119" s="70"/>
      <c r="AH119" s="75" t="n">
        <f aca="false">AF119/AN119</f>
        <v>619.217924779941</v>
      </c>
      <c r="AI119" s="70"/>
      <c r="AJ119" s="75" t="n">
        <f aca="false">IF(AH$219,AH119/AH$219*100,0)</f>
        <v>177.873354453305</v>
      </c>
      <c r="AK119" s="104"/>
      <c r="AL119" s="55" t="n">
        <v>26</v>
      </c>
      <c r="AM119" s="55"/>
      <c r="AN119" s="104" t="n">
        <v>14996</v>
      </c>
    </row>
    <row r="120" customFormat="false" ht="8.25" hidden="false" customHeight="true" outlineLevel="0" collapsed="false">
      <c r="A120" s="55" t="n">
        <v>27</v>
      </c>
      <c r="B120" s="110"/>
      <c r="C120" s="55" t="s">
        <v>164</v>
      </c>
      <c r="D120" s="70"/>
      <c r="E120" s="79" t="n">
        <v>1709871</v>
      </c>
      <c r="F120" s="70"/>
      <c r="G120" s="79" t="n">
        <v>565419</v>
      </c>
      <c r="H120" s="70"/>
      <c r="I120" s="79" t="n">
        <v>881130</v>
      </c>
      <c r="J120" s="70"/>
      <c r="K120" s="79" t="n">
        <v>0</v>
      </c>
      <c r="L120" s="70"/>
      <c r="M120" s="79" t="n">
        <v>541225</v>
      </c>
      <c r="N120" s="70"/>
      <c r="O120" s="79" t="n">
        <v>170812</v>
      </c>
      <c r="P120" s="70"/>
      <c r="Q120" s="79" t="n">
        <v>162243</v>
      </c>
      <c r="R120" s="70"/>
      <c r="S120" s="79" t="n">
        <v>0</v>
      </c>
      <c r="T120" s="70"/>
      <c r="U120" s="79" t="n">
        <v>22703</v>
      </c>
      <c r="V120" s="70"/>
      <c r="W120" s="70"/>
      <c r="X120" s="79" t="n">
        <v>87838</v>
      </c>
      <c r="Y120" s="70"/>
      <c r="Z120" s="79" t="n">
        <v>793309</v>
      </c>
      <c r="AA120" s="79"/>
      <c r="AB120" s="79" t="n">
        <v>0</v>
      </c>
      <c r="AC120" s="79"/>
      <c r="AD120" s="79" t="n">
        <v>2328410</v>
      </c>
      <c r="AE120" s="70"/>
      <c r="AF120" s="79" t="n">
        <f aca="false">SUM(E120:AD120)</f>
        <v>7262960</v>
      </c>
      <c r="AG120" s="70"/>
      <c r="AH120" s="75" t="n">
        <f aca="false">AF120/AN120</f>
        <v>256.071642633008</v>
      </c>
      <c r="AI120" s="70"/>
      <c r="AJ120" s="75" t="n">
        <f aca="false">IF(AH$219,AH120/AH$219*100,0)</f>
        <v>73.5578222669961</v>
      </c>
      <c r="AK120" s="104"/>
      <c r="AL120" s="55" t="n">
        <v>27</v>
      </c>
      <c r="AM120" s="55"/>
      <c r="AN120" s="104" t="n">
        <v>28363</v>
      </c>
    </row>
    <row r="121" customFormat="false" ht="8.25" hidden="false" customHeight="true" outlineLevel="0" collapsed="false">
      <c r="A121" s="55" t="n">
        <v>28</v>
      </c>
      <c r="B121" s="110"/>
      <c r="C121" s="55" t="s">
        <v>165</v>
      </c>
      <c r="D121" s="70"/>
      <c r="E121" s="79" t="n">
        <v>1750367</v>
      </c>
      <c r="F121" s="70"/>
      <c r="G121" s="79" t="n">
        <v>248314</v>
      </c>
      <c r="H121" s="70"/>
      <c r="I121" s="79" t="n">
        <v>0</v>
      </c>
      <c r="J121" s="70"/>
      <c r="K121" s="79" t="n">
        <v>0</v>
      </c>
      <c r="L121" s="70"/>
      <c r="M121" s="79" t="n">
        <v>370499</v>
      </c>
      <c r="N121" s="70"/>
      <c r="O121" s="79" t="n">
        <v>0</v>
      </c>
      <c r="P121" s="70"/>
      <c r="Q121" s="79" t="n">
        <v>29750</v>
      </c>
      <c r="R121" s="70"/>
      <c r="S121" s="79" t="n">
        <v>0</v>
      </c>
      <c r="T121" s="70"/>
      <c r="U121" s="79" t="n">
        <v>0</v>
      </c>
      <c r="V121" s="70"/>
      <c r="W121" s="70"/>
      <c r="X121" s="79" t="n">
        <v>0</v>
      </c>
      <c r="Y121" s="70"/>
      <c r="Z121" s="79" t="n">
        <v>0</v>
      </c>
      <c r="AA121" s="79"/>
      <c r="AB121" s="79" t="n">
        <v>0</v>
      </c>
      <c r="AC121" s="79"/>
      <c r="AD121" s="79" t="n">
        <v>0</v>
      </c>
      <c r="AE121" s="70"/>
      <c r="AF121" s="79" t="n">
        <f aca="false">SUM(E121:AD121)</f>
        <v>2398930</v>
      </c>
      <c r="AG121" s="70"/>
      <c r="AH121" s="75" t="n">
        <f aca="false">AF121/AN121</f>
        <v>222.287805782061</v>
      </c>
      <c r="AI121" s="70"/>
      <c r="AJ121" s="75" t="n">
        <f aca="false">IF(AH$219,AH121/AH$219*100,0)</f>
        <v>63.8532511515577</v>
      </c>
      <c r="AK121" s="104"/>
      <c r="AL121" s="55" t="n">
        <v>28</v>
      </c>
      <c r="AM121" s="55"/>
      <c r="AN121" s="104" t="n">
        <v>10792</v>
      </c>
    </row>
    <row r="122" customFormat="false" ht="8.25" hidden="false" customHeight="true" outlineLevel="0" collapsed="false">
      <c r="A122" s="55" t="n">
        <v>29</v>
      </c>
      <c r="B122" s="110"/>
      <c r="C122" s="55" t="s">
        <v>105</v>
      </c>
      <c r="D122" s="70"/>
      <c r="E122" s="79" t="n">
        <v>179705810</v>
      </c>
      <c r="F122" s="70"/>
      <c r="G122" s="79" t="n">
        <v>45204598</v>
      </c>
      <c r="H122" s="70"/>
      <c r="I122" s="79" t="n">
        <v>157160315</v>
      </c>
      <c r="J122" s="70"/>
      <c r="K122" s="79" t="n">
        <v>3000860</v>
      </c>
      <c r="L122" s="70"/>
      <c r="M122" s="79" t="n">
        <v>27038173</v>
      </c>
      <c r="N122" s="70"/>
      <c r="O122" s="79" t="n">
        <v>21760870</v>
      </c>
      <c r="P122" s="70"/>
      <c r="Q122" s="79" t="n">
        <v>28822247</v>
      </c>
      <c r="R122" s="70"/>
      <c r="S122" s="79" t="n">
        <v>6838274</v>
      </c>
      <c r="T122" s="70"/>
      <c r="U122" s="79" t="n">
        <v>0</v>
      </c>
      <c r="V122" s="70"/>
      <c r="W122" s="70"/>
      <c r="X122" s="79" t="n">
        <v>22578980</v>
      </c>
      <c r="Y122" s="70"/>
      <c r="Z122" s="79" t="n">
        <v>0</v>
      </c>
      <c r="AA122" s="79"/>
      <c r="AB122" s="79" t="n">
        <v>0</v>
      </c>
      <c r="AC122" s="79"/>
      <c r="AD122" s="79" t="n">
        <v>3989084</v>
      </c>
      <c r="AE122" s="70"/>
      <c r="AF122" s="79" t="n">
        <f aca="false">SUM(E122:AD122)</f>
        <v>496099211</v>
      </c>
      <c r="AG122" s="70"/>
      <c r="AH122" s="75" t="n">
        <f aca="false">AF122/AN122</f>
        <v>436.211705897353</v>
      </c>
      <c r="AI122" s="70"/>
      <c r="AJ122" s="75" t="n">
        <f aca="false">IF(AH$219,AH122/AH$219*100,0)</f>
        <v>125.303929803607</v>
      </c>
      <c r="AK122" s="104"/>
      <c r="AL122" s="55" t="n">
        <v>29</v>
      </c>
      <c r="AM122" s="55"/>
      <c r="AN122" s="104" t="n">
        <v>1137290</v>
      </c>
    </row>
    <row r="123" customFormat="false" ht="8.25" hidden="false" customHeight="true" outlineLevel="0" collapsed="false">
      <c r="A123" s="55" t="n">
        <v>30</v>
      </c>
      <c r="B123" s="110"/>
      <c r="C123" s="55" t="s">
        <v>166</v>
      </c>
      <c r="D123" s="70"/>
      <c r="E123" s="79" t="n">
        <v>9241227</v>
      </c>
      <c r="F123" s="70"/>
      <c r="G123" s="79" t="n">
        <v>1608950</v>
      </c>
      <c r="H123" s="70"/>
      <c r="I123" s="79" t="n">
        <v>1632643</v>
      </c>
      <c r="J123" s="70"/>
      <c r="K123" s="79" t="n">
        <v>0</v>
      </c>
      <c r="L123" s="70"/>
      <c r="M123" s="79" t="n">
        <v>1957392</v>
      </c>
      <c r="N123" s="70"/>
      <c r="O123" s="79" t="n">
        <v>145363</v>
      </c>
      <c r="P123" s="70"/>
      <c r="Q123" s="79" t="n">
        <v>1731125</v>
      </c>
      <c r="R123" s="70"/>
      <c r="S123" s="79" t="n">
        <v>0</v>
      </c>
      <c r="T123" s="70"/>
      <c r="U123" s="79" t="n">
        <v>0</v>
      </c>
      <c r="V123" s="70"/>
      <c r="W123" s="70"/>
      <c r="X123" s="79" t="n">
        <v>114841</v>
      </c>
      <c r="Y123" s="70"/>
      <c r="Z123" s="79" t="n">
        <v>0</v>
      </c>
      <c r="AA123" s="79"/>
      <c r="AB123" s="79" t="n">
        <v>0</v>
      </c>
      <c r="AC123" s="79"/>
      <c r="AD123" s="79" t="n">
        <v>0</v>
      </c>
      <c r="AE123" s="70"/>
      <c r="AF123" s="79" t="n">
        <f aca="false">SUM(E123:AD123)</f>
        <v>16431541</v>
      </c>
      <c r="AG123" s="70"/>
      <c r="AH123" s="75" t="n">
        <f aca="false">AF123/AN123</f>
        <v>241.044786410046</v>
      </c>
      <c r="AI123" s="70"/>
      <c r="AJ123" s="75" t="n">
        <f aca="false">IF(AH$219,AH123/AH$219*100,0)</f>
        <v>69.2412848795882</v>
      </c>
      <c r="AK123" s="104"/>
      <c r="AL123" s="55" t="n">
        <v>30</v>
      </c>
      <c r="AM123" s="55"/>
      <c r="AN123" s="104" t="n">
        <v>68168</v>
      </c>
    </row>
    <row r="124" customFormat="false" ht="8.25" hidden="false" customHeight="true" outlineLevel="0" collapsed="false">
      <c r="A124" s="81"/>
      <c r="B124" s="70"/>
      <c r="C124" s="55"/>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103"/>
      <c r="AI124" s="70"/>
      <c r="AJ124" s="103"/>
      <c r="AK124" s="70"/>
      <c r="AL124" s="81"/>
      <c r="AM124" s="81"/>
      <c r="AN124" s="70"/>
    </row>
    <row r="125" customFormat="false" ht="8.25" hidden="false" customHeight="true" outlineLevel="0" collapsed="false">
      <c r="A125" s="55" t="n">
        <v>31</v>
      </c>
      <c r="B125" s="110"/>
      <c r="C125" s="55" t="s">
        <v>167</v>
      </c>
      <c r="D125" s="70"/>
      <c r="E125" s="79" t="n">
        <v>899208</v>
      </c>
      <c r="F125" s="70"/>
      <c r="G125" s="79" t="n">
        <v>403596</v>
      </c>
      <c r="H125" s="70"/>
      <c r="I125" s="79" t="n">
        <v>0</v>
      </c>
      <c r="J125" s="70"/>
      <c r="K125" s="79" t="n">
        <v>29336</v>
      </c>
      <c r="L125" s="70"/>
      <c r="M125" s="79" t="n">
        <v>403080</v>
      </c>
      <c r="N125" s="70"/>
      <c r="O125" s="79" t="n">
        <v>0</v>
      </c>
      <c r="P125" s="70"/>
      <c r="Q125" s="79" t="n">
        <v>4240</v>
      </c>
      <c r="R125" s="70"/>
      <c r="S125" s="79" t="n">
        <v>0</v>
      </c>
      <c r="T125" s="70"/>
      <c r="U125" s="79" t="n">
        <v>0</v>
      </c>
      <c r="V125" s="70"/>
      <c r="W125" s="70"/>
      <c r="X125" s="79" t="n">
        <v>47372</v>
      </c>
      <c r="Y125" s="70"/>
      <c r="Z125" s="79" t="n">
        <v>0</v>
      </c>
      <c r="AA125" s="79"/>
      <c r="AB125" s="79" t="n">
        <v>0</v>
      </c>
      <c r="AC125" s="79"/>
      <c r="AD125" s="79" t="n">
        <v>34157</v>
      </c>
      <c r="AE125" s="70"/>
      <c r="AF125" s="79" t="n">
        <f aca="false">SUM(E125:AD125)</f>
        <v>1820989</v>
      </c>
      <c r="AG125" s="70"/>
      <c r="AH125" s="75" t="n">
        <f aca="false">AF125/AN125</f>
        <v>118.855753540892</v>
      </c>
      <c r="AI125" s="70"/>
      <c r="AJ125" s="75" t="n">
        <f aca="false">IF(AH$219,AH125/AH$219*100,0)</f>
        <v>34.141892106736</v>
      </c>
      <c r="AK125" s="104"/>
      <c r="AL125" s="55" t="n">
        <v>31</v>
      </c>
      <c r="AM125" s="55"/>
      <c r="AN125" s="104" t="n">
        <v>15321</v>
      </c>
    </row>
    <row r="126" customFormat="false" ht="8.25" hidden="false" customHeight="true" outlineLevel="0" collapsed="false">
      <c r="A126" s="55" t="n">
        <v>32</v>
      </c>
      <c r="B126" s="110"/>
      <c r="C126" s="55" t="s">
        <v>168</v>
      </c>
      <c r="D126" s="70"/>
      <c r="E126" s="79" t="n">
        <v>1696819</v>
      </c>
      <c r="F126" s="70"/>
      <c r="G126" s="79" t="n">
        <v>573023</v>
      </c>
      <c r="H126" s="70"/>
      <c r="I126" s="79" t="n">
        <v>0</v>
      </c>
      <c r="J126" s="70"/>
      <c r="K126" s="79" t="n">
        <v>0</v>
      </c>
      <c r="L126" s="70"/>
      <c r="M126" s="79" t="n">
        <v>733566</v>
      </c>
      <c r="N126" s="70"/>
      <c r="O126" s="79" t="n">
        <v>76925</v>
      </c>
      <c r="P126" s="70"/>
      <c r="Q126" s="79" t="n">
        <v>356276</v>
      </c>
      <c r="R126" s="70"/>
      <c r="S126" s="79" t="n">
        <v>0</v>
      </c>
      <c r="T126" s="70"/>
      <c r="U126" s="79" t="n">
        <v>0</v>
      </c>
      <c r="V126" s="70"/>
      <c r="W126" s="70"/>
      <c r="X126" s="79" t="n">
        <v>0</v>
      </c>
      <c r="Y126" s="70"/>
      <c r="Z126" s="79" t="n">
        <v>0</v>
      </c>
      <c r="AA126" s="79"/>
      <c r="AB126" s="79" t="n">
        <v>0</v>
      </c>
      <c r="AC126" s="79"/>
      <c r="AD126" s="79" t="n">
        <v>0</v>
      </c>
      <c r="AE126" s="70"/>
      <c r="AF126" s="79" t="n">
        <f aca="false">SUM(E126:AD126)</f>
        <v>3436609</v>
      </c>
      <c r="AG126" s="70"/>
      <c r="AH126" s="75" t="n">
        <f aca="false">AF126/AN126</f>
        <v>131.504572762408</v>
      </c>
      <c r="AI126" s="70"/>
      <c r="AJ126" s="75" t="n">
        <f aca="false">IF(AH$219,AH126/AH$219*100,0)</f>
        <v>37.7753268229614</v>
      </c>
      <c r="AK126" s="104"/>
      <c r="AL126" s="55" t="n">
        <v>32</v>
      </c>
      <c r="AM126" s="55"/>
      <c r="AN126" s="104" t="n">
        <v>26133</v>
      </c>
    </row>
    <row r="127" customFormat="false" ht="8.25" hidden="false" customHeight="true" outlineLevel="0" collapsed="false">
      <c r="A127" s="55" t="n">
        <v>33</v>
      </c>
      <c r="B127" s="110"/>
      <c r="C127" s="55" t="s">
        <v>107</v>
      </c>
      <c r="D127" s="70"/>
      <c r="E127" s="79" t="n">
        <v>4550334</v>
      </c>
      <c r="F127" s="70"/>
      <c r="G127" s="79" t="n">
        <v>987461</v>
      </c>
      <c r="H127" s="70"/>
      <c r="I127" s="79" t="n">
        <v>3986</v>
      </c>
      <c r="J127" s="70"/>
      <c r="K127" s="79" t="n">
        <v>235453</v>
      </c>
      <c r="L127" s="70"/>
      <c r="M127" s="79" t="n">
        <v>2024297</v>
      </c>
      <c r="N127" s="70"/>
      <c r="O127" s="79" t="n">
        <v>175334</v>
      </c>
      <c r="P127" s="70"/>
      <c r="Q127" s="79" t="n">
        <v>547449</v>
      </c>
      <c r="R127" s="70"/>
      <c r="S127" s="79" t="n">
        <v>0</v>
      </c>
      <c r="T127" s="70"/>
      <c r="U127" s="79" t="n">
        <v>0</v>
      </c>
      <c r="V127" s="70"/>
      <c r="W127" s="70"/>
      <c r="X127" s="79" t="n">
        <v>117111</v>
      </c>
      <c r="Y127" s="70"/>
      <c r="Z127" s="79" t="n">
        <v>1059248</v>
      </c>
      <c r="AA127" s="79"/>
      <c r="AB127" s="79" t="n">
        <v>0</v>
      </c>
      <c r="AC127" s="79"/>
      <c r="AD127" s="79" t="n">
        <v>25</v>
      </c>
      <c r="AE127" s="70"/>
      <c r="AF127" s="79" t="n">
        <f aca="false">SUM(E127:AD127)</f>
        <v>9700698</v>
      </c>
      <c r="AG127" s="70"/>
      <c r="AH127" s="75" t="n">
        <f aca="false">AF127/AN127</f>
        <v>172.594929276755</v>
      </c>
      <c r="AI127" s="70"/>
      <c r="AJ127" s="75" t="n">
        <f aca="false">IF(AH$219,AH127/AH$219*100,0)</f>
        <v>49.5787311761002</v>
      </c>
      <c r="AK127" s="104"/>
      <c r="AL127" s="55" t="n">
        <v>33</v>
      </c>
      <c r="AM127" s="55"/>
      <c r="AN127" s="104" t="n">
        <v>56205</v>
      </c>
    </row>
    <row r="128" customFormat="false" ht="8.25" hidden="false" customHeight="true" outlineLevel="0" collapsed="false">
      <c r="A128" s="55" t="n">
        <v>34</v>
      </c>
      <c r="B128" s="110"/>
      <c r="C128" s="55" t="s">
        <v>169</v>
      </c>
      <c r="D128" s="70"/>
      <c r="E128" s="79" t="n">
        <v>13613239</v>
      </c>
      <c r="F128" s="70"/>
      <c r="G128" s="79" t="n">
        <v>3598024</v>
      </c>
      <c r="H128" s="70"/>
      <c r="I128" s="79" t="n">
        <v>6986765</v>
      </c>
      <c r="J128" s="70"/>
      <c r="K128" s="79" t="n">
        <v>0</v>
      </c>
      <c r="L128" s="70"/>
      <c r="M128" s="79" t="n">
        <v>2456832</v>
      </c>
      <c r="N128" s="70"/>
      <c r="O128" s="79" t="n">
        <v>417798</v>
      </c>
      <c r="P128" s="70"/>
      <c r="Q128" s="79" t="n">
        <v>1638399</v>
      </c>
      <c r="R128" s="70"/>
      <c r="S128" s="79" t="n">
        <v>0</v>
      </c>
      <c r="T128" s="70"/>
      <c r="U128" s="79" t="n">
        <v>0</v>
      </c>
      <c r="V128" s="70"/>
      <c r="W128" s="70"/>
      <c r="X128" s="79" t="n">
        <v>679742</v>
      </c>
      <c r="Y128" s="70"/>
      <c r="Z128" s="79" t="n">
        <v>4992799</v>
      </c>
      <c r="AA128" s="79"/>
      <c r="AB128" s="79" t="n">
        <v>0</v>
      </c>
      <c r="AC128" s="79"/>
      <c r="AD128" s="79" t="n">
        <v>42078</v>
      </c>
      <c r="AE128" s="70"/>
      <c r="AF128" s="79" t="n">
        <f aca="false">SUM(E128:AD128)</f>
        <v>34425676</v>
      </c>
      <c r="AG128" s="70"/>
      <c r="AH128" s="75" t="n">
        <f aca="false">AF128/AN128</f>
        <v>409.839234267483</v>
      </c>
      <c r="AI128" s="70"/>
      <c r="AJ128" s="75" t="n">
        <f aca="false">IF(AH$219,AH128/AH$219*100,0)</f>
        <v>117.728309321211</v>
      </c>
      <c r="AK128" s="104"/>
      <c r="AL128" s="55" t="n">
        <v>34</v>
      </c>
      <c r="AM128" s="55"/>
      <c r="AN128" s="104" t="n">
        <v>83998</v>
      </c>
    </row>
    <row r="129" customFormat="false" ht="8.25" hidden="false" customHeight="true" outlineLevel="0" collapsed="false">
      <c r="A129" s="55" t="n">
        <v>35</v>
      </c>
      <c r="B129" s="110"/>
      <c r="C129" s="55" t="s">
        <v>170</v>
      </c>
      <c r="D129" s="70"/>
      <c r="E129" s="79" t="n">
        <v>1288101</v>
      </c>
      <c r="F129" s="70"/>
      <c r="G129" s="79" t="n">
        <v>242071</v>
      </c>
      <c r="H129" s="70"/>
      <c r="I129" s="79" t="n">
        <v>0</v>
      </c>
      <c r="J129" s="70"/>
      <c r="K129" s="79" t="n">
        <v>8769</v>
      </c>
      <c r="L129" s="70"/>
      <c r="M129" s="79" t="n">
        <v>206269</v>
      </c>
      <c r="N129" s="70"/>
      <c r="O129" s="79" t="n">
        <v>0</v>
      </c>
      <c r="P129" s="70"/>
      <c r="Q129" s="79" t="n">
        <v>68641</v>
      </c>
      <c r="R129" s="70"/>
      <c r="S129" s="79" t="n">
        <v>0</v>
      </c>
      <c r="T129" s="70"/>
      <c r="U129" s="79" t="n">
        <v>0</v>
      </c>
      <c r="V129" s="70"/>
      <c r="W129" s="70"/>
      <c r="X129" s="79" t="n">
        <v>117331</v>
      </c>
      <c r="Y129" s="70"/>
      <c r="Z129" s="79" t="n">
        <v>0</v>
      </c>
      <c r="AA129" s="79"/>
      <c r="AB129" s="79" t="n">
        <v>0</v>
      </c>
      <c r="AC129" s="79"/>
      <c r="AD129" s="79" t="n">
        <v>50625</v>
      </c>
      <c r="AE129" s="70"/>
      <c r="AF129" s="79" t="n">
        <f aca="false">SUM(E129:AD129)</f>
        <v>1981807</v>
      </c>
      <c r="AG129" s="70"/>
      <c r="AH129" s="75" t="n">
        <f aca="false">AF129/AN129</f>
        <v>116.412535244361</v>
      </c>
      <c r="AI129" s="70"/>
      <c r="AJ129" s="75" t="n">
        <f aca="false">IF(AH$219,AH129/AH$219*100,0)</f>
        <v>33.4400657921633</v>
      </c>
      <c r="AK129" s="104"/>
      <c r="AL129" s="55" t="n">
        <v>35</v>
      </c>
      <c r="AM129" s="55"/>
      <c r="AN129" s="104" t="n">
        <v>17024</v>
      </c>
    </row>
    <row r="130" customFormat="false" ht="8.25" hidden="false" customHeight="true" outlineLevel="0" collapsed="false">
      <c r="A130" s="70"/>
      <c r="B130" s="70"/>
      <c r="C130" s="55"/>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104"/>
      <c r="AG130" s="70"/>
      <c r="AH130" s="70"/>
      <c r="AI130" s="70"/>
      <c r="AJ130" s="111"/>
      <c r="AK130" s="70"/>
      <c r="AL130" s="70"/>
      <c r="AM130" s="70"/>
      <c r="AN130" s="70"/>
    </row>
    <row r="131" customFormat="false" ht="8.25" hidden="false" customHeight="true" outlineLevel="0" collapsed="false">
      <c r="A131" s="55" t="n">
        <v>36</v>
      </c>
      <c r="B131" s="110"/>
      <c r="C131" s="55" t="s">
        <v>171</v>
      </c>
      <c r="D131" s="70"/>
      <c r="E131" s="79" t="n">
        <v>4363168</v>
      </c>
      <c r="F131" s="70"/>
      <c r="G131" s="79" t="n">
        <v>854780</v>
      </c>
      <c r="H131" s="70"/>
      <c r="I131" s="79" t="n">
        <v>1682846</v>
      </c>
      <c r="J131" s="70"/>
      <c r="K131" s="79" t="n">
        <v>0</v>
      </c>
      <c r="L131" s="70"/>
      <c r="M131" s="79" t="n">
        <v>0</v>
      </c>
      <c r="N131" s="70"/>
      <c r="O131" s="79" t="n">
        <v>310683</v>
      </c>
      <c r="P131" s="70"/>
      <c r="Q131" s="79" t="n">
        <v>552883</v>
      </c>
      <c r="R131" s="70"/>
      <c r="S131" s="79" t="n">
        <v>0</v>
      </c>
      <c r="T131" s="70"/>
      <c r="U131" s="79" t="n">
        <v>0</v>
      </c>
      <c r="V131" s="70"/>
      <c r="W131" s="70"/>
      <c r="X131" s="79" t="n">
        <v>209149</v>
      </c>
      <c r="Y131" s="70"/>
      <c r="Z131" s="79" t="n">
        <v>2194698</v>
      </c>
      <c r="AA131" s="79"/>
      <c r="AB131" s="79" t="n">
        <v>0</v>
      </c>
      <c r="AC131" s="79"/>
      <c r="AD131" s="79" t="n">
        <v>0</v>
      </c>
      <c r="AE131" s="70"/>
      <c r="AF131" s="79" t="n">
        <f aca="false">SUM(E131:AD131)</f>
        <v>10168207</v>
      </c>
      <c r="AG131" s="70"/>
      <c r="AH131" s="75" t="n">
        <f aca="false">AF131/AN131</f>
        <v>274.942730443717</v>
      </c>
      <c r="AI131" s="70"/>
      <c r="AJ131" s="75" t="n">
        <f aca="false">IF(AH$219,AH131/AH$219*100,0)</f>
        <v>78.9786338371177</v>
      </c>
      <c r="AK131" s="104"/>
      <c r="AL131" s="55" t="n">
        <v>36</v>
      </c>
      <c r="AM131" s="55"/>
      <c r="AN131" s="104" t="n">
        <v>36983</v>
      </c>
    </row>
    <row r="132" customFormat="false" ht="8.25" hidden="false" customHeight="true" outlineLevel="0" collapsed="false">
      <c r="A132" s="55" t="n">
        <v>37</v>
      </c>
      <c r="B132" s="110"/>
      <c r="C132" s="55" t="s">
        <v>172</v>
      </c>
      <c r="D132" s="70"/>
      <c r="E132" s="79" t="n">
        <v>2822028</v>
      </c>
      <c r="F132" s="70"/>
      <c r="G132" s="79" t="n">
        <v>459699</v>
      </c>
      <c r="H132" s="70"/>
      <c r="I132" s="79" t="n">
        <v>898753</v>
      </c>
      <c r="J132" s="70"/>
      <c r="K132" s="79" t="n">
        <v>0</v>
      </c>
      <c r="L132" s="70"/>
      <c r="M132" s="79" t="n">
        <v>767700</v>
      </c>
      <c r="N132" s="70"/>
      <c r="O132" s="79" t="n">
        <v>988648</v>
      </c>
      <c r="P132" s="70"/>
      <c r="Q132" s="79" t="n">
        <v>587638</v>
      </c>
      <c r="R132" s="70"/>
      <c r="S132" s="79" t="n">
        <v>0</v>
      </c>
      <c r="T132" s="70"/>
      <c r="U132" s="79" t="n">
        <v>0</v>
      </c>
      <c r="V132" s="70"/>
      <c r="W132" s="70"/>
      <c r="X132" s="79" t="n">
        <v>879</v>
      </c>
      <c r="Y132" s="70"/>
      <c r="Z132" s="79" t="n">
        <v>0</v>
      </c>
      <c r="AA132" s="79"/>
      <c r="AB132" s="79" t="n">
        <v>0</v>
      </c>
      <c r="AC132" s="79"/>
      <c r="AD132" s="79" t="n">
        <v>96852</v>
      </c>
      <c r="AE132" s="70"/>
      <c r="AF132" s="79" t="n">
        <f aca="false">SUM(E132:AD132)</f>
        <v>6622197</v>
      </c>
      <c r="AG132" s="70"/>
      <c r="AH132" s="75" t="n">
        <f aca="false">AF132/AN132</f>
        <v>296.799793832915</v>
      </c>
      <c r="AI132" s="70"/>
      <c r="AJ132" s="75" t="n">
        <f aca="false">IF(AH$219,AH132/AH$219*100,0)</f>
        <v>85.2571813854898</v>
      </c>
      <c r="AK132" s="104"/>
      <c r="AL132" s="55" t="n">
        <v>37</v>
      </c>
      <c r="AM132" s="55"/>
      <c r="AN132" s="104" t="n">
        <v>22312</v>
      </c>
    </row>
    <row r="133" customFormat="false" ht="8.25" hidden="false" customHeight="true" outlineLevel="0" collapsed="false">
      <c r="A133" s="55" t="n">
        <v>38</v>
      </c>
      <c r="B133" s="110"/>
      <c r="C133" s="55" t="s">
        <v>173</v>
      </c>
      <c r="D133" s="70"/>
      <c r="E133" s="79" t="n">
        <v>450875</v>
      </c>
      <c r="F133" s="70"/>
      <c r="G133" s="79" t="n">
        <v>340819</v>
      </c>
      <c r="H133" s="70"/>
      <c r="I133" s="79" t="n">
        <v>0</v>
      </c>
      <c r="J133" s="70"/>
      <c r="K133" s="79" t="n">
        <v>0</v>
      </c>
      <c r="L133" s="70"/>
      <c r="M133" s="79" t="n">
        <v>269472</v>
      </c>
      <c r="N133" s="70"/>
      <c r="O133" s="79" t="n">
        <v>12456</v>
      </c>
      <c r="P133" s="70"/>
      <c r="Q133" s="79" t="n">
        <v>116308</v>
      </c>
      <c r="R133" s="70"/>
      <c r="S133" s="79" t="n">
        <v>0</v>
      </c>
      <c r="T133" s="70"/>
      <c r="U133" s="79" t="n">
        <v>0</v>
      </c>
      <c r="V133" s="70"/>
      <c r="W133" s="70"/>
      <c r="X133" s="79" t="n">
        <v>27510</v>
      </c>
      <c r="Y133" s="70"/>
      <c r="Z133" s="79" t="n">
        <v>0</v>
      </c>
      <c r="AA133" s="79"/>
      <c r="AB133" s="79" t="n">
        <v>0</v>
      </c>
      <c r="AC133" s="79"/>
      <c r="AD133" s="79" t="n">
        <v>34402</v>
      </c>
      <c r="AE133" s="70"/>
      <c r="AF133" s="79" t="n">
        <f aca="false">SUM(E133:AD133)</f>
        <v>1251842</v>
      </c>
      <c r="AG133" s="70"/>
      <c r="AH133" s="75" t="n">
        <f aca="false">AF133/AN133</f>
        <v>78.6036669596886</v>
      </c>
      <c r="AI133" s="70"/>
      <c r="AJ133" s="75" t="n">
        <f aca="false">IF(AH$219,AH133/AH$219*100,0)</f>
        <v>22.5792848606878</v>
      </c>
      <c r="AK133" s="104"/>
      <c r="AL133" s="55" t="n">
        <v>38</v>
      </c>
      <c r="AM133" s="55"/>
      <c r="AN133" s="104" t="n">
        <v>15926</v>
      </c>
    </row>
    <row r="134" customFormat="false" ht="8.25" hidden="false" customHeight="true" outlineLevel="0" collapsed="false">
      <c r="A134" s="55" t="n">
        <v>39</v>
      </c>
      <c r="B134" s="110"/>
      <c r="C134" s="55" t="s">
        <v>174</v>
      </c>
      <c r="D134" s="70"/>
      <c r="E134" s="79" t="n">
        <v>1908825</v>
      </c>
      <c r="F134" s="70"/>
      <c r="G134" s="79" t="n">
        <v>415924</v>
      </c>
      <c r="H134" s="70"/>
      <c r="I134" s="79" t="n">
        <v>629285</v>
      </c>
      <c r="J134" s="70"/>
      <c r="K134" s="79" t="n">
        <v>0</v>
      </c>
      <c r="L134" s="70"/>
      <c r="M134" s="79" t="n">
        <v>452191</v>
      </c>
      <c r="N134" s="70"/>
      <c r="O134" s="79" t="n">
        <v>60471</v>
      </c>
      <c r="P134" s="70"/>
      <c r="Q134" s="79" t="n">
        <v>241751</v>
      </c>
      <c r="R134" s="70"/>
      <c r="S134" s="79" t="n">
        <v>0</v>
      </c>
      <c r="T134" s="70"/>
      <c r="U134" s="79" t="n">
        <v>0</v>
      </c>
      <c r="V134" s="70"/>
      <c r="W134" s="70"/>
      <c r="X134" s="79" t="n">
        <v>211939</v>
      </c>
      <c r="Y134" s="70"/>
      <c r="Z134" s="79" t="n">
        <v>736321</v>
      </c>
      <c r="AA134" s="79"/>
      <c r="AB134" s="79" t="n">
        <v>0</v>
      </c>
      <c r="AC134" s="79"/>
      <c r="AD134" s="79" t="n">
        <v>0</v>
      </c>
      <c r="AE134" s="70"/>
      <c r="AF134" s="79" t="n">
        <f aca="false">SUM(E134:AD134)</f>
        <v>4656707</v>
      </c>
      <c r="AG134" s="70"/>
      <c r="AH134" s="75" t="n">
        <f aca="false">AF134/AN134</f>
        <v>235.365529441496</v>
      </c>
      <c r="AI134" s="70"/>
      <c r="AJ134" s="75" t="n">
        <f aca="false">IF(AH$219,AH134/AH$219*100,0)</f>
        <v>67.609890749392</v>
      </c>
      <c r="AK134" s="104"/>
      <c r="AL134" s="55" t="n">
        <v>39</v>
      </c>
      <c r="AM134" s="55"/>
      <c r="AN134" s="104" t="n">
        <v>19785</v>
      </c>
    </row>
    <row r="135" customFormat="false" ht="8.25" hidden="false" customHeight="true" outlineLevel="0" collapsed="false">
      <c r="A135" s="82" t="n">
        <v>40</v>
      </c>
      <c r="B135" s="112"/>
      <c r="C135" s="82" t="s">
        <v>175</v>
      </c>
      <c r="D135" s="103"/>
      <c r="E135" s="79" t="n">
        <v>2988904</v>
      </c>
      <c r="F135" s="103"/>
      <c r="G135" s="79" t="n">
        <v>301293</v>
      </c>
      <c r="H135" s="103"/>
      <c r="I135" s="79" t="n">
        <v>850688</v>
      </c>
      <c r="J135" s="103"/>
      <c r="K135" s="79" t="n">
        <v>39183</v>
      </c>
      <c r="L135" s="103"/>
      <c r="M135" s="79" t="n">
        <v>195330</v>
      </c>
      <c r="N135" s="103"/>
      <c r="O135" s="79" t="n">
        <v>0</v>
      </c>
      <c r="P135" s="103"/>
      <c r="Q135" s="79" t="n">
        <v>39840</v>
      </c>
      <c r="R135" s="103"/>
      <c r="S135" s="79" t="n">
        <v>0</v>
      </c>
      <c r="T135" s="103"/>
      <c r="U135" s="79" t="n">
        <v>0</v>
      </c>
      <c r="V135" s="103"/>
      <c r="W135" s="103"/>
      <c r="X135" s="79" t="n">
        <v>78321</v>
      </c>
      <c r="Y135" s="103"/>
      <c r="Z135" s="79" t="n">
        <v>297931</v>
      </c>
      <c r="AA135" s="79"/>
      <c r="AB135" s="79" t="n">
        <v>0</v>
      </c>
      <c r="AC135" s="79"/>
      <c r="AD135" s="79" t="n">
        <v>42812</v>
      </c>
      <c r="AE135" s="103"/>
      <c r="AF135" s="79" t="n">
        <f aca="false">SUM(E135:AD135)</f>
        <v>4834302</v>
      </c>
      <c r="AG135" s="103"/>
      <c r="AH135" s="75" t="n">
        <f aca="false">AF135/AN135</f>
        <v>415.853935483871</v>
      </c>
      <c r="AI135" s="103"/>
      <c r="AJ135" s="75" t="n">
        <f aca="false">IF(AH$219,AH135/AH$219*100,0)</f>
        <v>119.456061439778</v>
      </c>
      <c r="AK135" s="113"/>
      <c r="AL135" s="82" t="n">
        <v>40</v>
      </c>
      <c r="AM135" s="82"/>
      <c r="AN135" s="113" t="n">
        <v>11625</v>
      </c>
    </row>
    <row r="136" customFormat="false" ht="8.25" hidden="false" customHeight="true" outlineLevel="0" collapsed="false">
      <c r="A136" s="81"/>
      <c r="B136" s="70"/>
      <c r="C136" s="55"/>
      <c r="D136" s="70"/>
      <c r="E136" s="104"/>
      <c r="F136" s="70"/>
      <c r="G136" s="104"/>
      <c r="H136" s="70"/>
      <c r="I136" s="104"/>
      <c r="J136" s="70"/>
      <c r="K136" s="104"/>
      <c r="L136" s="70"/>
      <c r="M136" s="104"/>
      <c r="N136" s="70"/>
      <c r="O136" s="104"/>
      <c r="P136" s="70"/>
      <c r="Q136" s="104"/>
      <c r="R136" s="70"/>
      <c r="S136" s="104"/>
      <c r="T136" s="70"/>
      <c r="U136" s="104"/>
      <c r="V136" s="70"/>
      <c r="W136" s="70"/>
      <c r="X136" s="104"/>
      <c r="Y136" s="70"/>
      <c r="Z136" s="104"/>
      <c r="AA136" s="104"/>
      <c r="AB136" s="104"/>
      <c r="AC136" s="104"/>
      <c r="AD136" s="104"/>
      <c r="AE136" s="70"/>
      <c r="AF136" s="104"/>
      <c r="AG136" s="70"/>
      <c r="AH136" s="103"/>
      <c r="AI136" s="70"/>
      <c r="AJ136" s="103"/>
      <c r="AK136" s="70"/>
      <c r="AL136" s="81"/>
      <c r="AM136" s="81"/>
      <c r="AN136" s="70"/>
    </row>
    <row r="137" customFormat="false" ht="8.25" hidden="false" customHeight="true" outlineLevel="0" collapsed="false">
      <c r="A137" s="55" t="n">
        <v>41</v>
      </c>
      <c r="B137" s="110"/>
      <c r="C137" s="55" t="s">
        <v>176</v>
      </c>
      <c r="D137" s="70"/>
      <c r="E137" s="79" t="n">
        <v>2988281</v>
      </c>
      <c r="F137" s="70"/>
      <c r="G137" s="79" t="n">
        <v>1046059</v>
      </c>
      <c r="H137" s="70"/>
      <c r="I137" s="79" t="n">
        <v>298485</v>
      </c>
      <c r="J137" s="70"/>
      <c r="K137" s="79" t="n">
        <v>43754</v>
      </c>
      <c r="L137" s="70"/>
      <c r="M137" s="79" t="n">
        <v>951985</v>
      </c>
      <c r="N137" s="70"/>
      <c r="O137" s="79" t="n">
        <v>0</v>
      </c>
      <c r="P137" s="70"/>
      <c r="Q137" s="79" t="n">
        <v>216924</v>
      </c>
      <c r="R137" s="70"/>
      <c r="S137" s="79" t="n">
        <v>0</v>
      </c>
      <c r="T137" s="70"/>
      <c r="U137" s="79" t="n">
        <v>0</v>
      </c>
      <c r="V137" s="70"/>
      <c r="W137" s="70"/>
      <c r="X137" s="79" t="n">
        <v>210681</v>
      </c>
      <c r="Y137" s="70"/>
      <c r="Z137" s="79" t="n">
        <v>289792</v>
      </c>
      <c r="AA137" s="79"/>
      <c r="AB137" s="79" t="n">
        <v>0</v>
      </c>
      <c r="AC137" s="79"/>
      <c r="AD137" s="79" t="n">
        <v>634100</v>
      </c>
      <c r="AE137" s="70"/>
      <c r="AF137" s="79" t="n">
        <f aca="false">SUM(E137:AD137)</f>
        <v>6680061</v>
      </c>
      <c r="AG137" s="70"/>
      <c r="AH137" s="75" t="n">
        <f aca="false">AF137/AN137</f>
        <v>187.726534397482</v>
      </c>
      <c r="AI137" s="70"/>
      <c r="AJ137" s="75" t="n">
        <f aca="false">IF(AH$219,AH137/AH$219*100,0)</f>
        <v>53.9253581928215</v>
      </c>
      <c r="AK137" s="104"/>
      <c r="AL137" s="55" t="n">
        <v>41</v>
      </c>
      <c r="AM137" s="55"/>
      <c r="AN137" s="104" t="n">
        <v>35584</v>
      </c>
    </row>
    <row r="138" customFormat="false" ht="8.25" hidden="false" customHeight="true" outlineLevel="0" collapsed="false">
      <c r="A138" s="55" t="n">
        <v>42</v>
      </c>
      <c r="B138" s="110"/>
      <c r="C138" s="55" t="s">
        <v>177</v>
      </c>
      <c r="D138" s="70"/>
      <c r="E138" s="79" t="n">
        <v>20752689</v>
      </c>
      <c r="F138" s="70"/>
      <c r="G138" s="79" t="n">
        <v>1939939</v>
      </c>
      <c r="H138" s="70"/>
      <c r="I138" s="79" t="n">
        <v>624643</v>
      </c>
      <c r="J138" s="70"/>
      <c r="K138" s="79" t="n">
        <v>633154</v>
      </c>
      <c r="L138" s="70"/>
      <c r="M138" s="79" t="n">
        <v>0</v>
      </c>
      <c r="N138" s="70"/>
      <c r="O138" s="79" t="n">
        <v>746692</v>
      </c>
      <c r="P138" s="70"/>
      <c r="Q138" s="79" t="n">
        <v>2365162</v>
      </c>
      <c r="R138" s="70"/>
      <c r="S138" s="79" t="n">
        <v>0</v>
      </c>
      <c r="T138" s="70"/>
      <c r="U138" s="79" t="n">
        <v>0</v>
      </c>
      <c r="V138" s="70"/>
      <c r="W138" s="70"/>
      <c r="X138" s="79" t="n">
        <v>1019697</v>
      </c>
      <c r="Y138" s="70"/>
      <c r="Z138" s="79" t="n">
        <v>0</v>
      </c>
      <c r="AA138" s="79"/>
      <c r="AB138" s="79" t="n">
        <v>0</v>
      </c>
      <c r="AC138" s="79"/>
      <c r="AD138" s="79" t="n">
        <v>0</v>
      </c>
      <c r="AE138" s="70"/>
      <c r="AF138" s="79" t="n">
        <f aca="false">SUM(E138:AD138)</f>
        <v>28081976</v>
      </c>
      <c r="AG138" s="70"/>
      <c r="AH138" s="75" t="n">
        <f aca="false">AF138/AN138</f>
        <v>266.913563349491</v>
      </c>
      <c r="AI138" s="70"/>
      <c r="AJ138" s="75" t="n">
        <f aca="false">IF(AH$219,AH138/AH$219*100,0)</f>
        <v>76.6722166173262</v>
      </c>
      <c r="AK138" s="104"/>
      <c r="AL138" s="55" t="n">
        <v>42</v>
      </c>
      <c r="AM138" s="55"/>
      <c r="AN138" s="104" t="n">
        <v>105210</v>
      </c>
    </row>
    <row r="139" customFormat="false" ht="8.25" hidden="false" customHeight="true" outlineLevel="0" collapsed="false">
      <c r="A139" s="55" t="n">
        <v>43</v>
      </c>
      <c r="B139" s="110"/>
      <c r="C139" s="55" t="s">
        <v>178</v>
      </c>
      <c r="D139" s="70"/>
      <c r="E139" s="79" t="n">
        <v>64666206</v>
      </c>
      <c r="F139" s="70"/>
      <c r="G139" s="79" t="n">
        <v>2813090</v>
      </c>
      <c r="H139" s="70"/>
      <c r="I139" s="79" t="n">
        <v>35432437</v>
      </c>
      <c r="J139" s="70"/>
      <c r="K139" s="79" t="n">
        <v>0</v>
      </c>
      <c r="L139" s="70"/>
      <c r="M139" s="79" t="n">
        <v>7199016</v>
      </c>
      <c r="N139" s="70"/>
      <c r="O139" s="79" t="n">
        <v>17318152</v>
      </c>
      <c r="P139" s="70"/>
      <c r="Q139" s="79" t="n">
        <v>4518839</v>
      </c>
      <c r="R139" s="70"/>
      <c r="S139" s="79" t="n">
        <v>0</v>
      </c>
      <c r="T139" s="70"/>
      <c r="U139" s="79" t="n">
        <v>0</v>
      </c>
      <c r="V139" s="70"/>
      <c r="W139" s="70"/>
      <c r="X139" s="79" t="n">
        <v>13448236</v>
      </c>
      <c r="Y139" s="70"/>
      <c r="Z139" s="79" t="n">
        <v>28443883</v>
      </c>
      <c r="AA139" s="79"/>
      <c r="AB139" s="79" t="n">
        <v>0</v>
      </c>
      <c r="AC139" s="79"/>
      <c r="AD139" s="79" t="n">
        <v>1732544</v>
      </c>
      <c r="AE139" s="70"/>
      <c r="AF139" s="79" t="n">
        <f aca="false">SUM(E139:AD139)</f>
        <v>175572403</v>
      </c>
      <c r="AG139" s="70"/>
      <c r="AH139" s="75" t="n">
        <f aca="false">AF139/AN139</f>
        <v>546.55780383709</v>
      </c>
      <c r="AI139" s="70"/>
      <c r="AJ139" s="75" t="n">
        <f aca="false">IF(AH$219,AH139/AH$219*100,0)</f>
        <v>157.001382034741</v>
      </c>
      <c r="AK139" s="104"/>
      <c r="AL139" s="55" t="n">
        <v>43</v>
      </c>
      <c r="AM139" s="55"/>
      <c r="AN139" s="104" t="n">
        <v>321233</v>
      </c>
    </row>
    <row r="140" customFormat="false" ht="8.25" hidden="false" customHeight="true" outlineLevel="0" collapsed="false">
      <c r="A140" s="55" t="n">
        <v>44</v>
      </c>
      <c r="B140" s="110"/>
      <c r="C140" s="55" t="s">
        <v>179</v>
      </c>
      <c r="D140" s="70"/>
      <c r="E140" s="79" t="n">
        <v>4278562</v>
      </c>
      <c r="F140" s="70"/>
      <c r="G140" s="79" t="n">
        <v>2748488</v>
      </c>
      <c r="H140" s="70"/>
      <c r="I140" s="79" t="n">
        <v>1655802</v>
      </c>
      <c r="J140" s="70"/>
      <c r="K140" s="79" t="n">
        <v>0</v>
      </c>
      <c r="L140" s="70"/>
      <c r="M140" s="79" t="n">
        <v>867476</v>
      </c>
      <c r="N140" s="70"/>
      <c r="O140" s="79" t="n">
        <v>232264</v>
      </c>
      <c r="P140" s="70"/>
      <c r="Q140" s="79" t="n">
        <v>210150</v>
      </c>
      <c r="R140" s="70"/>
      <c r="S140" s="79" t="n">
        <v>0</v>
      </c>
      <c r="T140" s="70"/>
      <c r="U140" s="79" t="n">
        <v>0</v>
      </c>
      <c r="V140" s="70"/>
      <c r="W140" s="70"/>
      <c r="X140" s="79" t="n">
        <v>120922</v>
      </c>
      <c r="Y140" s="70"/>
      <c r="Z140" s="79" t="n">
        <v>2209537</v>
      </c>
      <c r="AA140" s="79"/>
      <c r="AB140" s="79" t="n">
        <v>0</v>
      </c>
      <c r="AC140" s="79"/>
      <c r="AD140" s="79" t="n">
        <v>0</v>
      </c>
      <c r="AE140" s="70"/>
      <c r="AF140" s="79" t="n">
        <f aca="false">SUM(E140:AD140)</f>
        <v>12323201</v>
      </c>
      <c r="AG140" s="70"/>
      <c r="AH140" s="75" t="n">
        <f aca="false">AF140/AN140</f>
        <v>235.391217145477</v>
      </c>
      <c r="AI140" s="70"/>
      <c r="AJ140" s="75" t="n">
        <f aca="false">IF(AH$219,AH140/AH$219*100,0)</f>
        <v>67.6172696670435</v>
      </c>
      <c r="AK140" s="104"/>
      <c r="AL140" s="55" t="n">
        <v>44</v>
      </c>
      <c r="AM140" s="55"/>
      <c r="AN140" s="104" t="n">
        <v>52352</v>
      </c>
    </row>
    <row r="141" customFormat="false" ht="8.25" hidden="false" customHeight="true" outlineLevel="0" collapsed="false">
      <c r="A141" s="55" t="n">
        <v>45</v>
      </c>
      <c r="B141" s="110"/>
      <c r="C141" s="55" t="s">
        <v>180</v>
      </c>
      <c r="D141" s="70"/>
      <c r="E141" s="79" t="n">
        <v>130764</v>
      </c>
      <c r="F141" s="70"/>
      <c r="G141" s="79" t="n">
        <v>63129</v>
      </c>
      <c r="H141" s="70"/>
      <c r="I141" s="79" t="n">
        <v>0</v>
      </c>
      <c r="J141" s="70"/>
      <c r="K141" s="79" t="n">
        <v>0</v>
      </c>
      <c r="L141" s="70"/>
      <c r="M141" s="79" t="n">
        <v>58419</v>
      </c>
      <c r="N141" s="70"/>
      <c r="O141" s="79" t="n">
        <v>14221</v>
      </c>
      <c r="P141" s="70"/>
      <c r="Q141" s="79" t="n">
        <v>23386</v>
      </c>
      <c r="R141" s="70"/>
      <c r="S141" s="79" t="n">
        <v>0</v>
      </c>
      <c r="T141" s="70"/>
      <c r="U141" s="79" t="n">
        <v>0</v>
      </c>
      <c r="V141" s="70"/>
      <c r="W141" s="70"/>
      <c r="X141" s="79" t="n">
        <v>3971</v>
      </c>
      <c r="Y141" s="70"/>
      <c r="Z141" s="79" t="n">
        <v>0</v>
      </c>
      <c r="AA141" s="79"/>
      <c r="AB141" s="79" t="n">
        <v>0</v>
      </c>
      <c r="AC141" s="79"/>
      <c r="AD141" s="79" t="n">
        <v>6495</v>
      </c>
      <c r="AE141" s="70"/>
      <c r="AF141" s="79" t="n">
        <f aca="false">SUM(E141:AD141)</f>
        <v>300385</v>
      </c>
      <c r="AG141" s="70"/>
      <c r="AH141" s="75" t="n">
        <f aca="false">AF141/AN141</f>
        <v>130.602173913044</v>
      </c>
      <c r="AI141" s="70"/>
      <c r="AJ141" s="75" t="n">
        <f aca="false">IF(AH$219,AH141/AH$219*100,0)</f>
        <v>37.5161083734176</v>
      </c>
      <c r="AK141" s="104"/>
      <c r="AL141" s="55" t="n">
        <v>45</v>
      </c>
      <c r="AM141" s="55"/>
      <c r="AN141" s="104" t="n">
        <v>2300</v>
      </c>
    </row>
    <row r="142" customFormat="false" ht="8.25" hidden="false" customHeight="true" outlineLevel="0" collapsed="false">
      <c r="A142" s="81"/>
      <c r="B142" s="70"/>
      <c r="C142" s="55"/>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103"/>
      <c r="AI142" s="70"/>
      <c r="AJ142" s="103"/>
      <c r="AK142" s="70"/>
      <c r="AL142" s="81"/>
      <c r="AM142" s="81"/>
      <c r="AN142" s="70"/>
    </row>
    <row r="143" customFormat="false" ht="8.25" hidden="false" customHeight="true" outlineLevel="0" collapsed="false">
      <c r="A143" s="55" t="n">
        <v>46</v>
      </c>
      <c r="B143" s="110"/>
      <c r="C143" s="55" t="s">
        <v>181</v>
      </c>
      <c r="D143" s="70"/>
      <c r="E143" s="79" t="n">
        <v>2462429</v>
      </c>
      <c r="F143" s="70"/>
      <c r="G143" s="79" t="n">
        <v>925112</v>
      </c>
      <c r="H143" s="70"/>
      <c r="I143" s="79" t="n">
        <v>828228</v>
      </c>
      <c r="J143" s="70"/>
      <c r="K143" s="79" t="n">
        <v>11288</v>
      </c>
      <c r="L143" s="70"/>
      <c r="M143" s="79" t="n">
        <v>1743745</v>
      </c>
      <c r="N143" s="70"/>
      <c r="O143" s="79" t="n">
        <v>8620</v>
      </c>
      <c r="P143" s="70"/>
      <c r="Q143" s="79" t="n">
        <v>545482</v>
      </c>
      <c r="R143" s="70"/>
      <c r="S143" s="79" t="n">
        <v>0</v>
      </c>
      <c r="T143" s="70"/>
      <c r="U143" s="79" t="n">
        <v>0</v>
      </c>
      <c r="V143" s="70"/>
      <c r="W143" s="70"/>
      <c r="X143" s="79" t="n">
        <v>64817</v>
      </c>
      <c r="Y143" s="70"/>
      <c r="Z143" s="79" t="n">
        <v>417736</v>
      </c>
      <c r="AA143" s="79"/>
      <c r="AB143" s="79" t="n">
        <v>0</v>
      </c>
      <c r="AC143" s="79"/>
      <c r="AD143" s="79" t="n">
        <v>123111</v>
      </c>
      <c r="AE143" s="70"/>
      <c r="AF143" s="79" t="n">
        <f aca="false">SUM(E143:AD143)</f>
        <v>7130568</v>
      </c>
      <c r="AG143" s="70"/>
      <c r="AH143" s="75" t="n">
        <f aca="false">AF143/AN143</f>
        <v>192.333387279495</v>
      </c>
      <c r="AI143" s="70"/>
      <c r="AJ143" s="75" t="n">
        <f aca="false">IF(AH$219,AH143/AH$219*100,0)</f>
        <v>55.2486990439245</v>
      </c>
      <c r="AK143" s="104"/>
      <c r="AL143" s="55" t="n">
        <v>46</v>
      </c>
      <c r="AM143" s="55"/>
      <c r="AN143" s="104" t="n">
        <v>37074</v>
      </c>
    </row>
    <row r="144" customFormat="false" ht="8.25" hidden="false" customHeight="true" outlineLevel="0" collapsed="false">
      <c r="A144" s="55" t="n">
        <v>47</v>
      </c>
      <c r="B144" s="110"/>
      <c r="C144" s="55" t="s">
        <v>182</v>
      </c>
      <c r="D144" s="70"/>
      <c r="E144" s="79" t="n">
        <v>11085090</v>
      </c>
      <c r="F144" s="70"/>
      <c r="G144" s="79" t="n">
        <v>0</v>
      </c>
      <c r="H144" s="70"/>
      <c r="I144" s="79" t="n">
        <v>7083691</v>
      </c>
      <c r="J144" s="70"/>
      <c r="K144" s="79" t="n">
        <v>632694</v>
      </c>
      <c r="L144" s="70"/>
      <c r="M144" s="79" t="n">
        <v>173970</v>
      </c>
      <c r="N144" s="70"/>
      <c r="O144" s="79" t="n">
        <v>0</v>
      </c>
      <c r="P144" s="70"/>
      <c r="Q144" s="79" t="n">
        <v>1532368</v>
      </c>
      <c r="R144" s="70"/>
      <c r="S144" s="79" t="n">
        <v>0</v>
      </c>
      <c r="T144" s="70"/>
      <c r="U144" s="79" t="n">
        <v>0</v>
      </c>
      <c r="V144" s="70"/>
      <c r="W144" s="70"/>
      <c r="X144" s="79" t="n">
        <v>3631440</v>
      </c>
      <c r="Y144" s="70"/>
      <c r="Z144" s="79" t="n">
        <v>7202286</v>
      </c>
      <c r="AA144" s="79"/>
      <c r="AB144" s="79" t="n">
        <v>0</v>
      </c>
      <c r="AC144" s="79"/>
      <c r="AD144" s="79" t="n">
        <v>471485</v>
      </c>
      <c r="AE144" s="70"/>
      <c r="AF144" s="79" t="n">
        <f aca="false">SUM(E144:AD144)</f>
        <v>31813024</v>
      </c>
      <c r="AG144" s="70"/>
      <c r="AH144" s="75" t="n">
        <f aca="false">AF144/AN144</f>
        <v>432.154099028731</v>
      </c>
      <c r="AI144" s="70"/>
      <c r="AJ144" s="75" t="n">
        <f aca="false">IF(AH$219,AH144/AH$219*100,0)</f>
        <v>124.138362535781</v>
      </c>
      <c r="AK144" s="104"/>
      <c r="AL144" s="55" t="n">
        <v>47</v>
      </c>
      <c r="AM144" s="55"/>
      <c r="AN144" s="104" t="n">
        <v>73615</v>
      </c>
    </row>
    <row r="145" customFormat="false" ht="8.25" hidden="false" customHeight="true" outlineLevel="0" collapsed="false">
      <c r="A145" s="55" t="n">
        <v>48</v>
      </c>
      <c r="B145" s="110"/>
      <c r="C145" s="55" t="s">
        <v>183</v>
      </c>
      <c r="D145" s="70"/>
      <c r="E145" s="79" t="n">
        <v>172073</v>
      </c>
      <c r="F145" s="70"/>
      <c r="G145" s="79" t="n">
        <v>192799</v>
      </c>
      <c r="H145" s="70"/>
      <c r="I145" s="79" t="n">
        <v>19125</v>
      </c>
      <c r="J145" s="70"/>
      <c r="K145" s="79" t="n">
        <v>0</v>
      </c>
      <c r="L145" s="70"/>
      <c r="M145" s="79" t="n">
        <v>190999</v>
      </c>
      <c r="N145" s="70"/>
      <c r="O145" s="79" t="n">
        <v>5561</v>
      </c>
      <c r="P145" s="70"/>
      <c r="Q145" s="79" t="n">
        <v>45802</v>
      </c>
      <c r="R145" s="70"/>
      <c r="S145" s="79" t="n">
        <v>0</v>
      </c>
      <c r="T145" s="70"/>
      <c r="U145" s="79" t="n">
        <v>0</v>
      </c>
      <c r="V145" s="70"/>
      <c r="W145" s="70"/>
      <c r="X145" s="79" t="n">
        <v>0</v>
      </c>
      <c r="Y145" s="70"/>
      <c r="Z145" s="79" t="n">
        <v>0</v>
      </c>
      <c r="AA145" s="79"/>
      <c r="AB145" s="79" t="n">
        <v>0</v>
      </c>
      <c r="AC145" s="79"/>
      <c r="AD145" s="79" t="n">
        <v>0</v>
      </c>
      <c r="AE145" s="70"/>
      <c r="AF145" s="79" t="n">
        <f aca="false">SUM(E145:AD145)</f>
        <v>626359</v>
      </c>
      <c r="AG145" s="70"/>
      <c r="AH145" s="75" t="n">
        <f aca="false">AF145/AN145</f>
        <v>87.5292062604807</v>
      </c>
      <c r="AI145" s="70"/>
      <c r="AJ145" s="75" t="n">
        <f aca="false">IF(AH$219,AH145/AH$219*100,0)</f>
        <v>25.1431893476274</v>
      </c>
      <c r="AK145" s="104"/>
      <c r="AL145" s="55" t="n">
        <v>48</v>
      </c>
      <c r="AM145" s="55"/>
      <c r="AN145" s="104" t="n">
        <v>7156</v>
      </c>
    </row>
    <row r="146" customFormat="false" ht="8.25" hidden="false" customHeight="true" outlineLevel="0" collapsed="false">
      <c r="A146" s="55" t="n">
        <v>49</v>
      </c>
      <c r="B146" s="110"/>
      <c r="C146" s="55" t="s">
        <v>184</v>
      </c>
      <c r="D146" s="70"/>
      <c r="E146" s="79" t="n">
        <v>2320196</v>
      </c>
      <c r="F146" s="70"/>
      <c r="G146" s="79" t="n">
        <v>257642</v>
      </c>
      <c r="H146" s="70"/>
      <c r="I146" s="79" t="n">
        <v>1622037</v>
      </c>
      <c r="J146" s="70"/>
      <c r="K146" s="79" t="n">
        <v>0</v>
      </c>
      <c r="L146" s="70"/>
      <c r="M146" s="79" t="n">
        <v>605266</v>
      </c>
      <c r="N146" s="70"/>
      <c r="O146" s="79" t="n">
        <v>38364</v>
      </c>
      <c r="P146" s="70"/>
      <c r="Q146" s="79" t="n">
        <v>323727</v>
      </c>
      <c r="R146" s="70"/>
      <c r="S146" s="79" t="n">
        <v>0</v>
      </c>
      <c r="T146" s="70"/>
      <c r="U146" s="79" t="n">
        <v>0</v>
      </c>
      <c r="V146" s="70"/>
      <c r="W146" s="70"/>
      <c r="X146" s="79" t="n">
        <v>228921</v>
      </c>
      <c r="Y146" s="70"/>
      <c r="Z146" s="79" t="n">
        <v>1156890</v>
      </c>
      <c r="AA146" s="79"/>
      <c r="AB146" s="79" t="n">
        <v>0</v>
      </c>
      <c r="AC146" s="79"/>
      <c r="AD146" s="79" t="n">
        <v>718000</v>
      </c>
      <c r="AE146" s="70"/>
      <c r="AF146" s="79" t="n">
        <f aca="false">SUM(E146:AD146)</f>
        <v>7271043</v>
      </c>
      <c r="AG146" s="70"/>
      <c r="AH146" s="75" t="n">
        <f aca="false">AF146/AN146</f>
        <v>294.088456560427</v>
      </c>
      <c r="AI146" s="70"/>
      <c r="AJ146" s="75" t="n">
        <f aca="false">IF(AH$219,AH146/AH$219*100,0)</f>
        <v>84.4783365936774</v>
      </c>
      <c r="AK146" s="104"/>
      <c r="AL146" s="55" t="n">
        <v>49</v>
      </c>
      <c r="AM146" s="55"/>
      <c r="AN146" s="104" t="n">
        <v>24724</v>
      </c>
    </row>
    <row r="147" customFormat="false" ht="8.25" hidden="false" customHeight="true" outlineLevel="0" collapsed="false">
      <c r="A147" s="55" t="n">
        <v>50</v>
      </c>
      <c r="B147" s="110"/>
      <c r="C147" s="55" t="s">
        <v>185</v>
      </c>
      <c r="D147" s="70"/>
      <c r="E147" s="79" t="n">
        <v>932215</v>
      </c>
      <c r="F147" s="103"/>
      <c r="G147" s="79" t="n">
        <v>231786</v>
      </c>
      <c r="H147" s="103"/>
      <c r="I147" s="79" t="n">
        <v>437265</v>
      </c>
      <c r="J147" s="103"/>
      <c r="K147" s="79" t="n">
        <v>0</v>
      </c>
      <c r="L147" s="103"/>
      <c r="M147" s="79" t="n">
        <v>395593</v>
      </c>
      <c r="N147" s="103"/>
      <c r="O147" s="79" t="n">
        <v>91899</v>
      </c>
      <c r="P147" s="103"/>
      <c r="Q147" s="79" t="n">
        <v>218718</v>
      </c>
      <c r="R147" s="103"/>
      <c r="S147" s="79" t="n">
        <v>0</v>
      </c>
      <c r="T147" s="103"/>
      <c r="U147" s="79" t="n">
        <v>0</v>
      </c>
      <c r="V147" s="103"/>
      <c r="W147" s="103"/>
      <c r="X147" s="79" t="n">
        <v>0</v>
      </c>
      <c r="Y147" s="103"/>
      <c r="Z147" s="79" t="n">
        <v>343765</v>
      </c>
      <c r="AA147" s="79"/>
      <c r="AB147" s="79" t="n">
        <v>0</v>
      </c>
      <c r="AC147" s="79"/>
      <c r="AD147" s="79" t="n">
        <v>0</v>
      </c>
      <c r="AE147" s="70"/>
      <c r="AF147" s="79" t="n">
        <f aca="false">SUM(E147:AD147)</f>
        <v>2651241</v>
      </c>
      <c r="AG147" s="70"/>
      <c r="AH147" s="75" t="n">
        <f aca="false">AF147/AN147</f>
        <v>162.324190289598</v>
      </c>
      <c r="AI147" s="70"/>
      <c r="AJ147" s="75" t="n">
        <f aca="false">IF(AH$219,AH147/AH$219*100,0)</f>
        <v>46.6284115499214</v>
      </c>
      <c r="AK147" s="104"/>
      <c r="AL147" s="55" t="n">
        <v>50</v>
      </c>
      <c r="AM147" s="55"/>
      <c r="AN147" s="104" t="n">
        <v>16333</v>
      </c>
    </row>
    <row r="148" customFormat="false" ht="8.25" hidden="false" customHeight="true" outlineLevel="0" collapsed="false">
      <c r="A148" s="70"/>
      <c r="B148" s="70"/>
      <c r="C148" s="55"/>
      <c r="D148" s="70"/>
      <c r="E148" s="104"/>
      <c r="F148" s="70"/>
      <c r="G148" s="104"/>
      <c r="H148" s="70"/>
      <c r="I148" s="104"/>
      <c r="J148" s="70"/>
      <c r="K148" s="104"/>
      <c r="L148" s="70"/>
      <c r="M148" s="104"/>
      <c r="N148" s="70"/>
      <c r="O148" s="104"/>
      <c r="P148" s="70"/>
      <c r="Q148" s="104"/>
      <c r="R148" s="70"/>
      <c r="S148" s="104"/>
      <c r="T148" s="70"/>
      <c r="U148" s="104"/>
      <c r="V148" s="70"/>
      <c r="W148" s="70"/>
      <c r="X148" s="104"/>
      <c r="Y148" s="70"/>
      <c r="Z148" s="70"/>
      <c r="AA148" s="70"/>
      <c r="AB148" s="70"/>
      <c r="AC148" s="70"/>
      <c r="AD148" s="70"/>
      <c r="AE148" s="70"/>
      <c r="AF148" s="70"/>
      <c r="AG148" s="70"/>
      <c r="AH148" s="70"/>
      <c r="AI148" s="70"/>
      <c r="AJ148" s="70"/>
      <c r="AK148" s="70"/>
      <c r="AL148" s="70"/>
      <c r="AM148" s="70"/>
      <c r="AN148" s="70"/>
    </row>
    <row r="149" customFormat="false" ht="7.5" hidden="false" customHeight="true" outlineLevel="0" collapsed="false">
      <c r="A149" s="70"/>
      <c r="B149" s="70"/>
      <c r="C149" s="55"/>
      <c r="D149" s="70"/>
      <c r="E149" s="104"/>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row>
    <row r="150" customFormat="false" ht="8.25" hidden="true" customHeight="true" outlineLevel="0" collapsed="false">
      <c r="A150" s="70"/>
      <c r="B150" s="70"/>
      <c r="C150" s="55"/>
      <c r="D150" s="70"/>
      <c r="E150" s="104"/>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row>
    <row r="151" s="53" customFormat="true" ht="10.5" hidden="false" customHeight="true" outlineLevel="0" collapsed="false">
      <c r="A151" s="54" t="s">
        <v>353</v>
      </c>
      <c r="B151" s="54"/>
      <c r="C151" s="54"/>
      <c r="D151" s="54"/>
      <c r="E151" s="59"/>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7" t="s">
        <v>354</v>
      </c>
      <c r="AN151" s="54"/>
    </row>
    <row r="152" s="53" customFormat="true" ht="10.5" hidden="false" customHeight="true" outlineLevel="0" collapsed="false">
      <c r="A152" s="54"/>
      <c r="B152" s="54"/>
      <c r="C152" s="54"/>
      <c r="D152" s="54"/>
      <c r="E152" s="54"/>
      <c r="F152" s="54"/>
      <c r="G152" s="54"/>
      <c r="H152" s="54"/>
      <c r="I152" s="54"/>
      <c r="J152" s="54"/>
      <c r="K152" s="54"/>
      <c r="L152" s="54"/>
      <c r="M152" s="54"/>
      <c r="N152" s="54"/>
      <c r="O152" s="54"/>
      <c r="P152" s="54"/>
      <c r="Q152" s="54"/>
      <c r="R152" s="54"/>
      <c r="S152" s="54"/>
      <c r="T152" s="54"/>
      <c r="U152" s="57" t="s">
        <v>52</v>
      </c>
      <c r="V152" s="54"/>
      <c r="W152" s="54"/>
      <c r="X152" s="58" t="s">
        <v>53</v>
      </c>
      <c r="Y152" s="54"/>
      <c r="Z152" s="58"/>
      <c r="AA152" s="58"/>
      <c r="AB152" s="58"/>
      <c r="AC152" s="58"/>
      <c r="AD152" s="105"/>
      <c r="AE152" s="54"/>
      <c r="AF152" s="54"/>
      <c r="AG152" s="54"/>
      <c r="AH152" s="54"/>
      <c r="AI152" s="54"/>
      <c r="AJ152" s="54"/>
      <c r="AK152" s="54"/>
      <c r="AL152" s="57" t="s">
        <v>326</v>
      </c>
      <c r="AM152" s="57"/>
      <c r="AN152" s="54"/>
    </row>
    <row r="153" s="53" customFormat="true" ht="10.5" hidden="false" customHeight="true" outlineLevel="0" collapsed="false">
      <c r="A153" s="59"/>
      <c r="B153" s="54"/>
      <c r="C153" s="54"/>
      <c r="D153" s="54"/>
      <c r="E153" s="54"/>
      <c r="F153" s="54"/>
      <c r="G153" s="54"/>
      <c r="H153" s="54"/>
      <c r="I153" s="54"/>
      <c r="J153" s="54"/>
      <c r="K153" s="54"/>
      <c r="L153" s="54"/>
      <c r="M153" s="54"/>
      <c r="N153" s="54"/>
      <c r="O153" s="54"/>
      <c r="P153" s="54"/>
      <c r="Q153" s="54"/>
      <c r="R153" s="54"/>
      <c r="S153" s="54"/>
      <c r="T153" s="54"/>
      <c r="U153" s="57" t="s">
        <v>267</v>
      </c>
      <c r="V153" s="54"/>
      <c r="W153" s="54"/>
      <c r="X153" s="58" t="s">
        <v>268</v>
      </c>
      <c r="Y153" s="54"/>
      <c r="Z153" s="58"/>
      <c r="AA153" s="58"/>
      <c r="AB153" s="58"/>
      <c r="AC153" s="58"/>
      <c r="AD153" s="105"/>
      <c r="AE153" s="54"/>
      <c r="AF153" s="54"/>
      <c r="AG153" s="54"/>
      <c r="AH153" s="54"/>
      <c r="AI153" s="54"/>
      <c r="AJ153" s="54"/>
      <c r="AK153" s="54"/>
      <c r="AL153" s="57" t="s">
        <v>355</v>
      </c>
      <c r="AM153" s="57"/>
      <c r="AN153" s="54"/>
    </row>
    <row r="154" s="53" customFormat="true" ht="10.5" hidden="false" customHeight="true" outlineLevel="0" collapsed="false">
      <c r="A154" s="60"/>
      <c r="B154" s="54"/>
      <c r="C154" s="54"/>
      <c r="D154" s="54"/>
      <c r="E154" s="54"/>
      <c r="F154" s="54"/>
      <c r="G154" s="54"/>
      <c r="H154" s="54"/>
      <c r="I154" s="54"/>
      <c r="J154" s="54"/>
      <c r="K154" s="54"/>
      <c r="L154" s="54"/>
      <c r="M154" s="54"/>
      <c r="N154" s="54"/>
      <c r="O154" s="54"/>
      <c r="P154" s="54"/>
      <c r="Q154" s="54"/>
      <c r="R154" s="54"/>
      <c r="S154" s="54"/>
      <c r="T154" s="54"/>
      <c r="U154" s="57" t="s">
        <v>58</v>
      </c>
      <c r="V154" s="54"/>
      <c r="W154" s="54"/>
      <c r="X154" s="58" t="s">
        <v>59</v>
      </c>
      <c r="Y154" s="54"/>
      <c r="Z154" s="58"/>
      <c r="AA154" s="58"/>
      <c r="AB154" s="58"/>
      <c r="AC154" s="58"/>
      <c r="AD154" s="105"/>
      <c r="AE154" s="54"/>
      <c r="AF154" s="54"/>
      <c r="AG154" s="54"/>
      <c r="AH154" s="54"/>
      <c r="AI154" s="54"/>
      <c r="AJ154" s="54"/>
      <c r="AK154" s="54"/>
      <c r="AL154" s="54"/>
      <c r="AM154" s="54"/>
      <c r="AN154" s="54"/>
    </row>
    <row r="155" customFormat="false" ht="9" hidden="false" customHeight="true" outlineLevel="0" collapsed="false">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row>
    <row r="156" customFormat="false" ht="9" hidden="false" customHeight="true" outlineLevel="0" collapsed="false">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row>
    <row r="157" customFormat="false" ht="9" hidden="false" customHeight="true" outlineLevel="0" collapsed="false">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row>
    <row r="158" customFormat="false" ht="9" hidden="false" customHeight="true" outlineLevel="0" collapsed="false">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row>
    <row r="159" customFormat="false" ht="9" hidden="false" customHeight="true" outlineLevel="0" collapsed="false">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61"/>
      <c r="AE159" s="55"/>
      <c r="AF159" s="62" t="s">
        <v>75</v>
      </c>
      <c r="AG159" s="62"/>
      <c r="AH159" s="62"/>
      <c r="AI159" s="62"/>
      <c r="AJ159" s="62"/>
      <c r="AK159" s="55"/>
      <c r="AL159" s="55"/>
      <c r="AM159" s="55"/>
      <c r="AN159" s="55"/>
    </row>
    <row r="160" customFormat="false" ht="9" hidden="false" customHeight="true" outlineLevel="0" collapsed="false">
      <c r="A160" s="55"/>
      <c r="B160" s="55"/>
      <c r="C160" s="55"/>
      <c r="D160" s="55"/>
      <c r="E160" s="55"/>
      <c r="F160" s="55"/>
      <c r="G160" s="55"/>
      <c r="H160" s="55"/>
      <c r="I160" s="55"/>
      <c r="J160" s="55"/>
      <c r="K160" s="55"/>
      <c r="L160" s="55"/>
      <c r="M160" s="63"/>
      <c r="N160" s="55"/>
      <c r="O160" s="55"/>
      <c r="P160" s="55"/>
      <c r="Q160" s="55"/>
      <c r="R160" s="55"/>
      <c r="S160" s="55"/>
      <c r="T160" s="55"/>
      <c r="U160" s="55"/>
      <c r="V160" s="55"/>
      <c r="W160" s="55"/>
      <c r="X160" s="55"/>
      <c r="Y160" s="55"/>
      <c r="Z160" s="55"/>
      <c r="AA160" s="55"/>
      <c r="AB160" s="55"/>
      <c r="AC160" s="55"/>
      <c r="AD160" s="82"/>
      <c r="AE160" s="55"/>
      <c r="AF160" s="55"/>
      <c r="AG160" s="55"/>
      <c r="AH160" s="55"/>
      <c r="AI160" s="55"/>
      <c r="AJ160" s="63"/>
      <c r="AK160" s="55"/>
      <c r="AL160" s="55"/>
      <c r="AM160" s="55"/>
      <c r="AN160" s="55"/>
    </row>
    <row r="161" customFormat="false" ht="9" hidden="false" customHeight="true" outlineLevel="0" collapsed="false">
      <c r="A161" s="55"/>
      <c r="B161" s="55"/>
      <c r="C161" s="55"/>
      <c r="D161" s="55"/>
      <c r="E161" s="63" t="s">
        <v>328</v>
      </c>
      <c r="F161" s="55"/>
      <c r="G161" s="63" t="s">
        <v>329</v>
      </c>
      <c r="H161" s="55"/>
      <c r="I161" s="63" t="s">
        <v>330</v>
      </c>
      <c r="J161" s="55"/>
      <c r="K161" s="63" t="s">
        <v>331</v>
      </c>
      <c r="L161" s="55"/>
      <c r="M161" s="63" t="s">
        <v>332</v>
      </c>
      <c r="N161" s="55"/>
      <c r="O161" s="63" t="s">
        <v>333</v>
      </c>
      <c r="P161" s="55"/>
      <c r="Q161" s="63" t="s">
        <v>334</v>
      </c>
      <c r="R161" s="55"/>
      <c r="S161" s="55"/>
      <c r="T161" s="55"/>
      <c r="U161" s="63"/>
      <c r="V161" s="55"/>
      <c r="W161" s="55"/>
      <c r="X161" s="63" t="s">
        <v>335</v>
      </c>
      <c r="Y161" s="55"/>
      <c r="Z161" s="63" t="s">
        <v>336</v>
      </c>
      <c r="AA161" s="63"/>
      <c r="AB161" s="63" t="s">
        <v>337</v>
      </c>
      <c r="AC161" s="63"/>
      <c r="AD161" s="63" t="s">
        <v>338</v>
      </c>
      <c r="AE161" s="55"/>
      <c r="AF161" s="55"/>
      <c r="AG161" s="55"/>
      <c r="AH161" s="63" t="s">
        <v>73</v>
      </c>
      <c r="AI161" s="55"/>
      <c r="AJ161" s="63" t="s">
        <v>74</v>
      </c>
      <c r="AK161" s="55"/>
      <c r="AL161" s="55"/>
      <c r="AM161" s="55"/>
      <c r="AN161" s="55"/>
    </row>
    <row r="162" customFormat="false" ht="9" hidden="false" customHeight="true" outlineLevel="0" collapsed="false">
      <c r="A162" s="62" t="s">
        <v>81</v>
      </c>
      <c r="B162" s="55"/>
      <c r="C162" s="62" t="s">
        <v>83</v>
      </c>
      <c r="D162" s="55"/>
      <c r="E162" s="62" t="s">
        <v>339</v>
      </c>
      <c r="F162" s="55"/>
      <c r="G162" s="62" t="s">
        <v>340</v>
      </c>
      <c r="H162" s="55"/>
      <c r="I162" s="62" t="s">
        <v>341</v>
      </c>
      <c r="J162" s="55"/>
      <c r="K162" s="62" t="s">
        <v>341</v>
      </c>
      <c r="L162" s="55"/>
      <c r="M162" s="62" t="s">
        <v>341</v>
      </c>
      <c r="N162" s="55"/>
      <c r="O162" s="62" t="s">
        <v>342</v>
      </c>
      <c r="P162" s="55"/>
      <c r="Q162" s="62" t="s">
        <v>343</v>
      </c>
      <c r="R162" s="55"/>
      <c r="S162" s="62" t="s">
        <v>344</v>
      </c>
      <c r="T162" s="55"/>
      <c r="U162" s="62" t="s">
        <v>345</v>
      </c>
      <c r="V162" s="55"/>
      <c r="W162" s="55"/>
      <c r="X162" s="62" t="s">
        <v>346</v>
      </c>
      <c r="Y162" s="55"/>
      <c r="Z162" s="62" t="s">
        <v>347</v>
      </c>
      <c r="AA162" s="61"/>
      <c r="AB162" s="62" t="s">
        <v>348</v>
      </c>
      <c r="AC162" s="61"/>
      <c r="AD162" s="62" t="s">
        <v>349</v>
      </c>
      <c r="AE162" s="55"/>
      <c r="AF162" s="62" t="s">
        <v>84</v>
      </c>
      <c r="AG162" s="55"/>
      <c r="AH162" s="62" t="s">
        <v>85</v>
      </c>
      <c r="AI162" s="55"/>
      <c r="AJ162" s="62" t="s">
        <v>90</v>
      </c>
      <c r="AK162" s="55"/>
      <c r="AL162" s="62" t="s">
        <v>81</v>
      </c>
      <c r="AM162" s="61"/>
      <c r="AN162" s="55"/>
    </row>
    <row r="163" customFormat="false" ht="8.25" hidden="false" customHeight="true" outlineLevel="0" collapsed="false">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61"/>
      <c r="AE163" s="55"/>
      <c r="AF163" s="55"/>
      <c r="AG163" s="55"/>
      <c r="AH163" s="55"/>
      <c r="AI163" s="55"/>
      <c r="AJ163" s="55"/>
      <c r="AK163" s="55"/>
      <c r="AL163" s="55"/>
      <c r="AM163" s="55"/>
      <c r="AN163" s="55"/>
    </row>
    <row r="164" customFormat="false" ht="8.25" hidden="false" customHeight="true" outlineLevel="0" collapsed="false">
      <c r="A164" s="55"/>
      <c r="B164" s="55" t="s">
        <v>137</v>
      </c>
      <c r="C164" s="55"/>
      <c r="D164" s="55"/>
      <c r="E164" s="76"/>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row>
    <row r="165" customFormat="false" ht="8.25" hidden="false" customHeight="true" outlineLevel="0" collapsed="false">
      <c r="A165" s="55" t="n">
        <v>51</v>
      </c>
      <c r="B165" s="110"/>
      <c r="C165" s="55" t="s">
        <v>187</v>
      </c>
      <c r="D165" s="70"/>
      <c r="E165" s="72" t="n">
        <v>1598149</v>
      </c>
      <c r="F165" s="70"/>
      <c r="G165" s="72" t="n">
        <v>0</v>
      </c>
      <c r="H165" s="70"/>
      <c r="I165" s="72" t="n">
        <v>0</v>
      </c>
      <c r="J165" s="70"/>
      <c r="K165" s="72" t="n">
        <v>0</v>
      </c>
      <c r="L165" s="70"/>
      <c r="M165" s="72" t="n">
        <v>195978</v>
      </c>
      <c r="N165" s="70"/>
      <c r="O165" s="72" t="n">
        <v>28845</v>
      </c>
      <c r="P165" s="70"/>
      <c r="Q165" s="72" t="n">
        <v>186670</v>
      </c>
      <c r="R165" s="70"/>
      <c r="S165" s="72" t="n">
        <v>0</v>
      </c>
      <c r="T165" s="70"/>
      <c r="U165" s="72" t="n">
        <v>0</v>
      </c>
      <c r="V165" s="70"/>
      <c r="W165" s="70"/>
      <c r="X165" s="72" t="n">
        <v>0</v>
      </c>
      <c r="Y165" s="70"/>
      <c r="Z165" s="72" t="n">
        <v>0</v>
      </c>
      <c r="AA165" s="72"/>
      <c r="AB165" s="72" t="n">
        <v>0</v>
      </c>
      <c r="AC165" s="72"/>
      <c r="AD165" s="72" t="n">
        <v>42378</v>
      </c>
      <c r="AE165" s="70"/>
      <c r="AF165" s="72" t="n">
        <f aca="false">SUM(E165:AD165)</f>
        <v>2052020</v>
      </c>
      <c r="AG165" s="106"/>
      <c r="AH165" s="74" t="n">
        <f aca="false">AF165/AN165</f>
        <v>182.629049483802</v>
      </c>
      <c r="AI165" s="70"/>
      <c r="AJ165" s="75" t="n">
        <f aca="false">IF(AH$219,AH165/AH$219*100,0)</f>
        <v>52.4610809091921</v>
      </c>
      <c r="AK165" s="104"/>
      <c r="AL165" s="55" t="n">
        <v>51</v>
      </c>
      <c r="AM165" s="55"/>
      <c r="AN165" s="104" t="n">
        <v>11236</v>
      </c>
    </row>
    <row r="166" customFormat="false" ht="8.25" hidden="false" customHeight="true" outlineLevel="0" collapsed="false">
      <c r="A166" s="55" t="n">
        <v>52</v>
      </c>
      <c r="B166" s="110"/>
      <c r="C166" s="55" t="s">
        <v>188</v>
      </c>
      <c r="D166" s="70"/>
      <c r="E166" s="79" t="n">
        <v>1258894</v>
      </c>
      <c r="F166" s="70"/>
      <c r="G166" s="79" t="n">
        <v>432668</v>
      </c>
      <c r="H166" s="70"/>
      <c r="I166" s="79" t="n">
        <v>0</v>
      </c>
      <c r="J166" s="70"/>
      <c r="K166" s="79" t="n">
        <v>0</v>
      </c>
      <c r="L166" s="70"/>
      <c r="M166" s="79" t="n">
        <v>559191</v>
      </c>
      <c r="N166" s="70"/>
      <c r="O166" s="79" t="n">
        <v>30521</v>
      </c>
      <c r="P166" s="70"/>
      <c r="Q166" s="79" t="n">
        <v>55473</v>
      </c>
      <c r="R166" s="70"/>
      <c r="S166" s="79" t="n">
        <v>0</v>
      </c>
      <c r="T166" s="70"/>
      <c r="U166" s="79" t="n">
        <v>152</v>
      </c>
      <c r="V166" s="70"/>
      <c r="W166" s="70"/>
      <c r="X166" s="79" t="n">
        <v>1582</v>
      </c>
      <c r="Y166" s="70"/>
      <c r="Z166" s="79" t="n">
        <v>0</v>
      </c>
      <c r="AA166" s="79"/>
      <c r="AB166" s="79" t="n">
        <v>10235</v>
      </c>
      <c r="AC166" s="79"/>
      <c r="AD166" s="79" t="n">
        <v>0</v>
      </c>
      <c r="AE166" s="70"/>
      <c r="AF166" s="79" t="n">
        <f aca="false">SUM(E166:AD166)</f>
        <v>2348716</v>
      </c>
      <c r="AG166" s="70"/>
      <c r="AH166" s="75" t="n">
        <f aca="false">AF166/AN166</f>
        <v>95.2710015008315</v>
      </c>
      <c r="AI166" s="70"/>
      <c r="AJ166" s="75" t="n">
        <f aca="false">IF(AH$219,AH166/AH$219*100,0)</f>
        <v>27.3670576075477</v>
      </c>
      <c r="AK166" s="104"/>
      <c r="AL166" s="55" t="n">
        <v>52</v>
      </c>
      <c r="AM166" s="55"/>
      <c r="AN166" s="104" t="n">
        <v>24653</v>
      </c>
    </row>
    <row r="167" customFormat="false" ht="8.25" hidden="false" customHeight="true" outlineLevel="0" collapsed="false">
      <c r="A167" s="55" t="n">
        <v>53</v>
      </c>
      <c r="B167" s="110"/>
      <c r="C167" s="55" t="s">
        <v>189</v>
      </c>
      <c r="D167" s="70"/>
      <c r="E167" s="79" t="n">
        <v>72469150</v>
      </c>
      <c r="F167" s="70"/>
      <c r="G167" s="79" t="n">
        <v>10829893</v>
      </c>
      <c r="H167" s="70"/>
      <c r="I167" s="79" t="n">
        <v>35210681</v>
      </c>
      <c r="J167" s="70"/>
      <c r="K167" s="79" t="n">
        <v>0</v>
      </c>
      <c r="L167" s="70"/>
      <c r="M167" s="79" t="n">
        <v>7091920</v>
      </c>
      <c r="N167" s="70"/>
      <c r="O167" s="79" t="n">
        <v>8916977</v>
      </c>
      <c r="P167" s="70"/>
      <c r="Q167" s="79" t="n">
        <v>13495539</v>
      </c>
      <c r="R167" s="70"/>
      <c r="S167" s="79" t="n">
        <v>0</v>
      </c>
      <c r="T167" s="70"/>
      <c r="U167" s="79" t="n">
        <v>0</v>
      </c>
      <c r="V167" s="70"/>
      <c r="W167" s="70"/>
      <c r="X167" s="79" t="n">
        <v>6092608</v>
      </c>
      <c r="Y167" s="70"/>
      <c r="Z167" s="79" t="n">
        <v>0</v>
      </c>
      <c r="AA167" s="79"/>
      <c r="AB167" s="79" t="n">
        <v>0</v>
      </c>
      <c r="AC167" s="79"/>
      <c r="AD167" s="79" t="n">
        <v>46523607</v>
      </c>
      <c r="AE167" s="70"/>
      <c r="AF167" s="79" t="n">
        <f aca="false">SUM(E167:AD167)</f>
        <v>200630375</v>
      </c>
      <c r="AG167" s="70"/>
      <c r="AH167" s="75" t="n">
        <f aca="false">AF167/AN167</f>
        <v>520.675620966089</v>
      </c>
      <c r="AI167" s="70"/>
      <c r="AJ167" s="75" t="n">
        <f aca="false">IF(AH$219,AH167/AH$219*100,0)</f>
        <v>149.566599378093</v>
      </c>
      <c r="AK167" s="104"/>
      <c r="AL167" s="55" t="n">
        <v>53</v>
      </c>
      <c r="AM167" s="55"/>
      <c r="AN167" s="104" t="n">
        <v>385327</v>
      </c>
    </row>
    <row r="168" customFormat="false" ht="8.25" hidden="false" customHeight="true" outlineLevel="0" collapsed="false">
      <c r="A168" s="55" t="n">
        <v>54</v>
      </c>
      <c r="B168" s="110"/>
      <c r="C168" s="55" t="s">
        <v>190</v>
      </c>
      <c r="D168" s="70"/>
      <c r="E168" s="79" t="n">
        <v>3673209</v>
      </c>
      <c r="F168" s="70"/>
      <c r="G168" s="79" t="n">
        <v>610599</v>
      </c>
      <c r="H168" s="70"/>
      <c r="I168" s="79" t="n">
        <v>185883</v>
      </c>
      <c r="J168" s="70"/>
      <c r="K168" s="79" t="n">
        <v>18691</v>
      </c>
      <c r="L168" s="70"/>
      <c r="M168" s="79" t="n">
        <v>1329437</v>
      </c>
      <c r="N168" s="70"/>
      <c r="O168" s="79" t="n">
        <v>0</v>
      </c>
      <c r="P168" s="70"/>
      <c r="Q168" s="79" t="n">
        <v>579547</v>
      </c>
      <c r="R168" s="70"/>
      <c r="S168" s="79" t="n">
        <v>0</v>
      </c>
      <c r="T168" s="70"/>
      <c r="U168" s="79" t="n">
        <v>0</v>
      </c>
      <c r="V168" s="70"/>
      <c r="W168" s="70"/>
      <c r="X168" s="79" t="n">
        <v>150539</v>
      </c>
      <c r="Y168" s="70"/>
      <c r="Z168" s="79" t="n">
        <v>1094835</v>
      </c>
      <c r="AA168" s="79"/>
      <c r="AB168" s="79" t="n">
        <v>0</v>
      </c>
      <c r="AC168" s="79"/>
      <c r="AD168" s="79" t="n">
        <v>0</v>
      </c>
      <c r="AE168" s="70"/>
      <c r="AF168" s="79" t="n">
        <f aca="false">SUM(E168:AD168)</f>
        <v>7642740</v>
      </c>
      <c r="AG168" s="70"/>
      <c r="AH168" s="75" t="n">
        <f aca="false">AF168/AN168</f>
        <v>222.716517076582</v>
      </c>
      <c r="AI168" s="70"/>
      <c r="AJ168" s="75" t="n">
        <f aca="false">IF(AH$219,AH168/AH$219*100,0)</f>
        <v>63.9764005517881</v>
      </c>
      <c r="AK168" s="104"/>
      <c r="AL168" s="55" t="n">
        <v>54</v>
      </c>
      <c r="AM168" s="55"/>
      <c r="AN168" s="104" t="n">
        <v>34316</v>
      </c>
    </row>
    <row r="169" customFormat="false" ht="8.25" hidden="false" customHeight="true" outlineLevel="0" collapsed="false">
      <c r="A169" s="55" t="n">
        <v>55</v>
      </c>
      <c r="B169" s="110"/>
      <c r="C169" s="55" t="s">
        <v>191</v>
      </c>
      <c r="D169" s="70"/>
      <c r="E169" s="79" t="n">
        <v>422732</v>
      </c>
      <c r="F169" s="70"/>
      <c r="G169" s="79" t="n">
        <v>184421</v>
      </c>
      <c r="H169" s="70"/>
      <c r="I169" s="79" t="n">
        <v>0</v>
      </c>
      <c r="J169" s="70"/>
      <c r="K169" s="79" t="n">
        <v>0</v>
      </c>
      <c r="L169" s="70"/>
      <c r="M169" s="79" t="n">
        <v>230185</v>
      </c>
      <c r="N169" s="70"/>
      <c r="O169" s="79" t="n">
        <v>0</v>
      </c>
      <c r="P169" s="70"/>
      <c r="Q169" s="79" t="n">
        <v>59827</v>
      </c>
      <c r="R169" s="70"/>
      <c r="S169" s="79" t="n">
        <v>0</v>
      </c>
      <c r="T169" s="70"/>
      <c r="U169" s="79" t="n">
        <v>0</v>
      </c>
      <c r="V169" s="70"/>
      <c r="W169" s="70"/>
      <c r="X169" s="79" t="n">
        <v>0</v>
      </c>
      <c r="Y169" s="70"/>
      <c r="Z169" s="79" t="n">
        <v>0</v>
      </c>
      <c r="AA169" s="79"/>
      <c r="AB169" s="79" t="n">
        <v>0</v>
      </c>
      <c r="AC169" s="79"/>
      <c r="AD169" s="79" t="n">
        <v>23310</v>
      </c>
      <c r="AE169" s="70"/>
      <c r="AF169" s="79" t="n">
        <f aca="false">SUM(E169:AD169)</f>
        <v>920475</v>
      </c>
      <c r="AG169" s="70"/>
      <c r="AH169" s="75" t="n">
        <f aca="false">AF169/AN169</f>
        <v>74.4419733117671</v>
      </c>
      <c r="AI169" s="70"/>
      <c r="AJ169" s="75" t="n">
        <f aca="false">IF(AH$219,AH169/AH$219*100,0)</f>
        <v>21.3838181602917</v>
      </c>
      <c r="AK169" s="104"/>
      <c r="AL169" s="55" t="n">
        <v>55</v>
      </c>
      <c r="AM169" s="55"/>
      <c r="AN169" s="104" t="n">
        <v>12365</v>
      </c>
    </row>
    <row r="170" customFormat="false" ht="8.25" hidden="false" customHeight="true" outlineLevel="0" collapsed="false">
      <c r="A170" s="81"/>
      <c r="B170" s="70"/>
      <c r="C170" s="55"/>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103"/>
      <c r="AI170" s="70"/>
      <c r="AJ170" s="103"/>
      <c r="AK170" s="70"/>
      <c r="AL170" s="81"/>
      <c r="AM170" s="81"/>
      <c r="AN170" s="70"/>
    </row>
    <row r="171" customFormat="false" ht="8.25" hidden="false" customHeight="true" outlineLevel="0" collapsed="false">
      <c r="A171" s="55" t="n">
        <v>56</v>
      </c>
      <c r="B171" s="110"/>
      <c r="C171" s="55" t="s">
        <v>192</v>
      </c>
      <c r="D171" s="70"/>
      <c r="E171" s="79" t="n">
        <v>1021382</v>
      </c>
      <c r="F171" s="70"/>
      <c r="G171" s="79" t="n">
        <v>379991</v>
      </c>
      <c r="H171" s="70"/>
      <c r="I171" s="79" t="n">
        <v>0</v>
      </c>
      <c r="J171" s="70"/>
      <c r="K171" s="79" t="n">
        <v>18866</v>
      </c>
      <c r="L171" s="70"/>
      <c r="M171" s="79" t="n">
        <v>446360</v>
      </c>
      <c r="N171" s="70"/>
      <c r="O171" s="79" t="n">
        <v>104958</v>
      </c>
      <c r="P171" s="70"/>
      <c r="Q171" s="79" t="n">
        <v>158049</v>
      </c>
      <c r="R171" s="70"/>
      <c r="S171" s="79" t="n">
        <v>0</v>
      </c>
      <c r="T171" s="70"/>
      <c r="U171" s="79" t="n">
        <v>0</v>
      </c>
      <c r="V171" s="70"/>
      <c r="W171" s="70"/>
      <c r="X171" s="79" t="n">
        <v>150390</v>
      </c>
      <c r="Y171" s="70"/>
      <c r="Z171" s="79" t="n">
        <v>445670</v>
      </c>
      <c r="AA171" s="79"/>
      <c r="AB171" s="79" t="n">
        <v>0</v>
      </c>
      <c r="AC171" s="79"/>
      <c r="AD171" s="79" t="n">
        <v>0</v>
      </c>
      <c r="AE171" s="70"/>
      <c r="AF171" s="79" t="n">
        <f aca="false">SUM(E171:AD171)</f>
        <v>2725666</v>
      </c>
      <c r="AG171" s="70"/>
      <c r="AH171" s="75" t="n">
        <f aca="false">AF171/AN171</f>
        <v>208.081990991679</v>
      </c>
      <c r="AI171" s="70"/>
      <c r="AJ171" s="75" t="n">
        <f aca="false">IF(AH$219,AH171/AH$219*100,0)</f>
        <v>59.7725619008297</v>
      </c>
      <c r="AK171" s="104"/>
      <c r="AL171" s="55" t="n">
        <v>56</v>
      </c>
      <c r="AM171" s="55"/>
      <c r="AN171" s="104" t="n">
        <v>13099</v>
      </c>
    </row>
    <row r="172" customFormat="false" ht="8.25" hidden="false" customHeight="true" outlineLevel="0" collapsed="false">
      <c r="A172" s="55" t="n">
        <v>57</v>
      </c>
      <c r="B172" s="110"/>
      <c r="C172" s="55" t="s">
        <v>193</v>
      </c>
      <c r="D172" s="70"/>
      <c r="E172" s="79" t="n">
        <v>483614</v>
      </c>
      <c r="F172" s="70"/>
      <c r="G172" s="79" t="n">
        <v>151482</v>
      </c>
      <c r="H172" s="70"/>
      <c r="I172" s="79" t="n">
        <v>185650</v>
      </c>
      <c r="J172" s="70"/>
      <c r="K172" s="79" t="n">
        <v>0</v>
      </c>
      <c r="L172" s="70"/>
      <c r="M172" s="79" t="n">
        <v>296260</v>
      </c>
      <c r="N172" s="70"/>
      <c r="O172" s="79" t="n">
        <v>91307</v>
      </c>
      <c r="P172" s="70"/>
      <c r="Q172" s="79" t="n">
        <v>109783</v>
      </c>
      <c r="R172" s="70"/>
      <c r="S172" s="79" t="n">
        <v>0</v>
      </c>
      <c r="T172" s="70"/>
      <c r="U172" s="79" t="n">
        <v>0</v>
      </c>
      <c r="V172" s="70"/>
      <c r="W172" s="70"/>
      <c r="X172" s="79" t="n">
        <v>0</v>
      </c>
      <c r="Y172" s="70"/>
      <c r="Z172" s="79" t="n">
        <v>113601</v>
      </c>
      <c r="AA172" s="79"/>
      <c r="AB172" s="79" t="n">
        <v>0</v>
      </c>
      <c r="AC172" s="79"/>
      <c r="AD172" s="79" t="n">
        <v>35385</v>
      </c>
      <c r="AE172" s="70"/>
      <c r="AF172" s="79" t="n">
        <f aca="false">SUM(E172:AD172)</f>
        <v>1467082</v>
      </c>
      <c r="AG172" s="70"/>
      <c r="AH172" s="75" t="n">
        <f aca="false">AF172/AN172</f>
        <v>169.663698392506</v>
      </c>
      <c r="AI172" s="70"/>
      <c r="AJ172" s="75" t="n">
        <f aca="false">IF(AH$219,AH172/AH$219*100,0)</f>
        <v>48.7367208769899</v>
      </c>
      <c r="AK172" s="104"/>
      <c r="AL172" s="55" t="n">
        <v>57</v>
      </c>
      <c r="AM172" s="55"/>
      <c r="AN172" s="104" t="n">
        <v>8647</v>
      </c>
    </row>
    <row r="173" customFormat="false" ht="8.25" hidden="false" customHeight="true" outlineLevel="0" collapsed="false">
      <c r="A173" s="55" t="n">
        <v>58</v>
      </c>
      <c r="B173" s="110"/>
      <c r="C173" s="55" t="s">
        <v>194</v>
      </c>
      <c r="D173" s="70"/>
      <c r="E173" s="79" t="n">
        <v>4764631</v>
      </c>
      <c r="F173" s="70"/>
      <c r="G173" s="79" t="n">
        <v>523589</v>
      </c>
      <c r="H173" s="70"/>
      <c r="I173" s="79" t="n">
        <v>1837</v>
      </c>
      <c r="J173" s="70"/>
      <c r="K173" s="79" t="n">
        <v>0</v>
      </c>
      <c r="L173" s="70"/>
      <c r="M173" s="79" t="n">
        <v>612205</v>
      </c>
      <c r="N173" s="70"/>
      <c r="O173" s="79" t="n">
        <v>5711</v>
      </c>
      <c r="P173" s="70"/>
      <c r="Q173" s="79" t="n">
        <v>282551</v>
      </c>
      <c r="R173" s="70"/>
      <c r="S173" s="79" t="n">
        <v>0</v>
      </c>
      <c r="T173" s="70"/>
      <c r="U173" s="79" t="n">
        <v>0</v>
      </c>
      <c r="V173" s="70"/>
      <c r="W173" s="70"/>
      <c r="X173" s="79" t="n">
        <v>75738</v>
      </c>
      <c r="Y173" s="70"/>
      <c r="Z173" s="79" t="n">
        <v>0</v>
      </c>
      <c r="AA173" s="79"/>
      <c r="AB173" s="79" t="n">
        <v>0</v>
      </c>
      <c r="AC173" s="79"/>
      <c r="AD173" s="79" t="n">
        <v>86129</v>
      </c>
      <c r="AE173" s="70"/>
      <c r="AF173" s="79" t="n">
        <f aca="false">SUM(E173:AD173)</f>
        <v>6352391</v>
      </c>
      <c r="AG173" s="70"/>
      <c r="AH173" s="75" t="n">
        <f aca="false">AF173/AN173</f>
        <v>202.647494178071</v>
      </c>
      <c r="AI173" s="70"/>
      <c r="AJ173" s="75" t="n">
        <f aca="false">IF(AH$219,AH173/AH$219*100,0)</f>
        <v>58.2114763131576</v>
      </c>
      <c r="AK173" s="104"/>
      <c r="AL173" s="55" t="n">
        <v>58</v>
      </c>
      <c r="AM173" s="55"/>
      <c r="AN173" s="104" t="n">
        <v>31347</v>
      </c>
    </row>
    <row r="174" customFormat="false" ht="8.25" hidden="false" customHeight="true" outlineLevel="0" collapsed="false">
      <c r="A174" s="55" t="n">
        <v>59</v>
      </c>
      <c r="B174" s="110"/>
      <c r="C174" s="55" t="s">
        <v>195</v>
      </c>
      <c r="D174" s="70"/>
      <c r="E174" s="79" t="n">
        <v>1062404</v>
      </c>
      <c r="F174" s="70"/>
      <c r="G174" s="79" t="n">
        <v>231960</v>
      </c>
      <c r="H174" s="70"/>
      <c r="I174" s="79" t="n">
        <v>162696</v>
      </c>
      <c r="J174" s="70"/>
      <c r="K174" s="79" t="n">
        <v>0</v>
      </c>
      <c r="L174" s="70"/>
      <c r="M174" s="79" t="n">
        <v>297641</v>
      </c>
      <c r="N174" s="70"/>
      <c r="O174" s="79" t="n">
        <v>94068</v>
      </c>
      <c r="P174" s="70"/>
      <c r="Q174" s="79" t="n">
        <v>198845</v>
      </c>
      <c r="R174" s="70"/>
      <c r="S174" s="79" t="n">
        <v>0</v>
      </c>
      <c r="T174" s="70"/>
      <c r="U174" s="79" t="n">
        <v>0</v>
      </c>
      <c r="V174" s="70"/>
      <c r="W174" s="70"/>
      <c r="X174" s="79" t="n">
        <v>0</v>
      </c>
      <c r="Y174" s="70"/>
      <c r="Z174" s="79" t="n">
        <v>380213</v>
      </c>
      <c r="AA174" s="79"/>
      <c r="AB174" s="79" t="n">
        <v>0</v>
      </c>
      <c r="AC174" s="79"/>
      <c r="AD174" s="79" t="n">
        <v>44463</v>
      </c>
      <c r="AE174" s="70"/>
      <c r="AF174" s="79" t="n">
        <f aca="false">SUM(E174:AD174)</f>
        <v>2472290</v>
      </c>
      <c r="AG174" s="70"/>
      <c r="AH174" s="75" t="n">
        <f aca="false">AF174/AN174</f>
        <v>223.756901077021</v>
      </c>
      <c r="AI174" s="70"/>
      <c r="AJ174" s="75" t="n">
        <f aca="false">IF(AH$219,AH174/AH$219*100,0)</f>
        <v>64.2752559057304</v>
      </c>
      <c r="AK174" s="104"/>
      <c r="AL174" s="55" t="n">
        <v>59</v>
      </c>
      <c r="AM174" s="55"/>
      <c r="AN174" s="104" t="n">
        <v>11049</v>
      </c>
    </row>
    <row r="175" customFormat="false" ht="8.25" hidden="false" customHeight="true" outlineLevel="0" collapsed="false">
      <c r="A175" s="55" t="n">
        <v>60</v>
      </c>
      <c r="B175" s="110"/>
      <c r="C175" s="55" t="s">
        <v>196</v>
      </c>
      <c r="D175" s="70"/>
      <c r="E175" s="79" t="n">
        <v>9012494</v>
      </c>
      <c r="F175" s="70"/>
      <c r="G175" s="79" t="n">
        <v>803280</v>
      </c>
      <c r="H175" s="70"/>
      <c r="I175" s="79" t="n">
        <v>0</v>
      </c>
      <c r="J175" s="70"/>
      <c r="K175" s="79" t="n">
        <v>0</v>
      </c>
      <c r="L175" s="70"/>
      <c r="M175" s="79" t="n">
        <v>755323</v>
      </c>
      <c r="N175" s="70"/>
      <c r="O175" s="79" t="n">
        <v>36873</v>
      </c>
      <c r="P175" s="70"/>
      <c r="Q175" s="79" t="n">
        <v>754811</v>
      </c>
      <c r="R175" s="70"/>
      <c r="S175" s="79" t="n">
        <v>0</v>
      </c>
      <c r="T175" s="70"/>
      <c r="U175" s="79" t="n">
        <v>0</v>
      </c>
      <c r="V175" s="70"/>
      <c r="W175" s="70"/>
      <c r="X175" s="79" t="n">
        <v>38685</v>
      </c>
      <c r="Y175" s="70"/>
      <c r="Z175" s="79" t="n">
        <v>256660</v>
      </c>
      <c r="AA175" s="79"/>
      <c r="AB175" s="79" t="n">
        <v>0</v>
      </c>
      <c r="AC175" s="79"/>
      <c r="AD175" s="79" t="n">
        <v>0</v>
      </c>
      <c r="AE175" s="70"/>
      <c r="AF175" s="79" t="n">
        <f aca="false">SUM(E175:AD175)</f>
        <v>11658126</v>
      </c>
      <c r="AG175" s="70"/>
      <c r="AH175" s="75" t="n">
        <f aca="false">AF175/AN175</f>
        <v>118.345795815611</v>
      </c>
      <c r="AI175" s="70"/>
      <c r="AJ175" s="75" t="n">
        <f aca="false">IF(AH$219,AH175/AH$219*100,0)</f>
        <v>33.995404274916</v>
      </c>
      <c r="AK175" s="104"/>
      <c r="AL175" s="55" t="n">
        <v>60</v>
      </c>
      <c r="AM175" s="55"/>
      <c r="AN175" s="104" t="n">
        <v>98509</v>
      </c>
    </row>
    <row r="176" customFormat="false" ht="8.25" hidden="false" customHeight="true" outlineLevel="0" collapsed="false">
      <c r="A176" s="81"/>
      <c r="B176" s="70"/>
      <c r="C176" s="55"/>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103"/>
      <c r="AI176" s="70"/>
      <c r="AJ176" s="103"/>
      <c r="AK176" s="70"/>
      <c r="AL176" s="81"/>
      <c r="AM176" s="81"/>
      <c r="AN176" s="70"/>
    </row>
    <row r="177" customFormat="false" ht="8.25" hidden="false" customHeight="true" outlineLevel="0" collapsed="false">
      <c r="A177" s="55" t="n">
        <v>61</v>
      </c>
      <c r="B177" s="110"/>
      <c r="C177" s="55" t="s">
        <v>197</v>
      </c>
      <c r="D177" s="70"/>
      <c r="E177" s="79" t="n">
        <v>1187476</v>
      </c>
      <c r="F177" s="70"/>
      <c r="G177" s="79" t="n">
        <v>440296</v>
      </c>
      <c r="H177" s="70"/>
      <c r="I177" s="79" t="n">
        <v>35070</v>
      </c>
      <c r="J177" s="70"/>
      <c r="K177" s="79" t="n">
        <v>129829</v>
      </c>
      <c r="L177" s="70"/>
      <c r="M177" s="79" t="n">
        <v>693735</v>
      </c>
      <c r="N177" s="70"/>
      <c r="O177" s="79" t="n">
        <v>73416</v>
      </c>
      <c r="P177" s="70"/>
      <c r="Q177" s="79" t="n">
        <v>235922</v>
      </c>
      <c r="R177" s="70"/>
      <c r="S177" s="79" t="n">
        <v>0</v>
      </c>
      <c r="T177" s="70"/>
      <c r="U177" s="79" t="n">
        <v>0</v>
      </c>
      <c r="V177" s="70"/>
      <c r="W177" s="70"/>
      <c r="X177" s="79" t="n">
        <v>578340</v>
      </c>
      <c r="Y177" s="70"/>
      <c r="Z177" s="79" t="n">
        <v>1058191</v>
      </c>
      <c r="AA177" s="79"/>
      <c r="AB177" s="79" t="n">
        <v>0</v>
      </c>
      <c r="AC177" s="79"/>
      <c r="AD177" s="79" t="n">
        <v>574</v>
      </c>
      <c r="AE177" s="70"/>
      <c r="AF177" s="79" t="n">
        <f aca="false">SUM(E177:AD177)</f>
        <v>4432849</v>
      </c>
      <c r="AG177" s="70"/>
      <c r="AH177" s="75" t="n">
        <f aca="false">AF177/AN177</f>
        <v>298.810178631614</v>
      </c>
      <c r="AI177" s="70"/>
      <c r="AJ177" s="75" t="n">
        <f aca="false">IF(AH$219,AH177/AH$219*100,0)</f>
        <v>85.8346741769229</v>
      </c>
      <c r="AK177" s="104"/>
      <c r="AL177" s="55" t="n">
        <v>61</v>
      </c>
      <c r="AM177" s="55"/>
      <c r="AN177" s="104" t="n">
        <v>14835</v>
      </c>
    </row>
    <row r="178" customFormat="false" ht="8.25" hidden="false" customHeight="true" outlineLevel="0" collapsed="false">
      <c r="A178" s="55" t="n">
        <v>62</v>
      </c>
      <c r="B178" s="110"/>
      <c r="C178" s="55" t="s">
        <v>198</v>
      </c>
      <c r="D178" s="70"/>
      <c r="E178" s="79" t="n">
        <v>1555073</v>
      </c>
      <c r="F178" s="70"/>
      <c r="G178" s="79" t="n">
        <v>296510</v>
      </c>
      <c r="H178" s="70"/>
      <c r="I178" s="79" t="n">
        <v>801120</v>
      </c>
      <c r="J178" s="70"/>
      <c r="K178" s="79" t="n">
        <v>7095</v>
      </c>
      <c r="L178" s="70"/>
      <c r="M178" s="79" t="n">
        <v>567994</v>
      </c>
      <c r="N178" s="70"/>
      <c r="O178" s="79" t="n">
        <v>69476</v>
      </c>
      <c r="P178" s="70"/>
      <c r="Q178" s="79" t="n">
        <v>426187</v>
      </c>
      <c r="R178" s="70"/>
      <c r="S178" s="79" t="n">
        <v>0</v>
      </c>
      <c r="T178" s="70"/>
      <c r="U178" s="79" t="n">
        <v>655</v>
      </c>
      <c r="V178" s="70"/>
      <c r="W178" s="70"/>
      <c r="X178" s="79" t="n">
        <v>19540</v>
      </c>
      <c r="Y178" s="70"/>
      <c r="Z178" s="79" t="n">
        <v>807681</v>
      </c>
      <c r="AA178" s="79"/>
      <c r="AB178" s="79" t="n">
        <v>0</v>
      </c>
      <c r="AC178" s="79"/>
      <c r="AD178" s="79" t="n">
        <v>0</v>
      </c>
      <c r="AE178" s="70"/>
      <c r="AF178" s="79" t="n">
        <f aca="false">SUM(E178:AD178)</f>
        <v>4551331</v>
      </c>
      <c r="AG178" s="70"/>
      <c r="AH178" s="75" t="n">
        <f aca="false">AF178/AN178</f>
        <v>217.819143335726</v>
      </c>
      <c r="AI178" s="70"/>
      <c r="AJ178" s="75" t="n">
        <f aca="false">IF(AH$219,AH178/AH$219*100,0)</f>
        <v>62.5696061738521</v>
      </c>
      <c r="AK178" s="104"/>
      <c r="AL178" s="55" t="n">
        <v>62</v>
      </c>
      <c r="AM178" s="55"/>
      <c r="AN178" s="104" t="n">
        <v>20895</v>
      </c>
    </row>
    <row r="179" customFormat="false" ht="8.25" hidden="false" customHeight="true" outlineLevel="0" collapsed="false">
      <c r="A179" s="55" t="n">
        <v>63</v>
      </c>
      <c r="B179" s="110"/>
      <c r="C179" s="55" t="s">
        <v>199</v>
      </c>
      <c r="D179" s="70"/>
      <c r="E179" s="79" t="n">
        <v>1206730</v>
      </c>
      <c r="F179" s="70"/>
      <c r="G179" s="79" t="n">
        <v>323498</v>
      </c>
      <c r="H179" s="70"/>
      <c r="I179" s="79" t="n">
        <v>38221</v>
      </c>
      <c r="J179" s="70"/>
      <c r="K179" s="79" t="n">
        <v>0</v>
      </c>
      <c r="L179" s="70"/>
      <c r="M179" s="79" t="n">
        <v>328926</v>
      </c>
      <c r="N179" s="70"/>
      <c r="O179" s="79" t="n">
        <v>35903</v>
      </c>
      <c r="P179" s="70"/>
      <c r="Q179" s="79" t="n">
        <v>218696</v>
      </c>
      <c r="R179" s="70"/>
      <c r="S179" s="79" t="n">
        <v>0</v>
      </c>
      <c r="T179" s="70"/>
      <c r="U179" s="79" t="n">
        <v>0</v>
      </c>
      <c r="V179" s="70"/>
      <c r="W179" s="70"/>
      <c r="X179" s="79" t="n">
        <v>289444</v>
      </c>
      <c r="Y179" s="70"/>
      <c r="Z179" s="79" t="n">
        <v>335188</v>
      </c>
      <c r="AA179" s="79"/>
      <c r="AB179" s="79" t="n">
        <v>0</v>
      </c>
      <c r="AC179" s="79"/>
      <c r="AD179" s="79" t="n">
        <v>0</v>
      </c>
      <c r="AE179" s="70"/>
      <c r="AF179" s="79" t="n">
        <f aca="false">SUM(E179:AD179)</f>
        <v>2776606</v>
      </c>
      <c r="AG179" s="70"/>
      <c r="AH179" s="75" t="n">
        <f aca="false">AF179/AN179</f>
        <v>228.734327374578</v>
      </c>
      <c r="AI179" s="70"/>
      <c r="AJ179" s="75" t="n">
        <f aca="false">IF(AH$219,AH179/AH$219*100,0)</f>
        <v>65.7050457691379</v>
      </c>
      <c r="AK179" s="104"/>
      <c r="AL179" s="55" t="n">
        <v>63</v>
      </c>
      <c r="AM179" s="55"/>
      <c r="AN179" s="104" t="n">
        <v>12139</v>
      </c>
    </row>
    <row r="180" customFormat="false" ht="8.25" hidden="false" customHeight="true" outlineLevel="0" collapsed="false">
      <c r="A180" s="55" t="n">
        <v>64</v>
      </c>
      <c r="B180" s="110"/>
      <c r="C180" s="55" t="s">
        <v>200</v>
      </c>
      <c r="D180" s="70"/>
      <c r="E180" s="79" t="n">
        <v>714578</v>
      </c>
      <c r="F180" s="70"/>
      <c r="G180" s="79" t="n">
        <v>345281</v>
      </c>
      <c r="H180" s="70"/>
      <c r="I180" s="79" t="n">
        <v>0</v>
      </c>
      <c r="J180" s="70"/>
      <c r="K180" s="79" t="n">
        <v>0</v>
      </c>
      <c r="L180" s="70"/>
      <c r="M180" s="79" t="n">
        <v>367707</v>
      </c>
      <c r="N180" s="70"/>
      <c r="O180" s="79" t="n">
        <v>214282</v>
      </c>
      <c r="P180" s="70"/>
      <c r="Q180" s="79" t="n">
        <v>163978</v>
      </c>
      <c r="R180" s="70"/>
      <c r="S180" s="79" t="n">
        <v>0</v>
      </c>
      <c r="T180" s="70"/>
      <c r="U180" s="79" t="n">
        <v>0</v>
      </c>
      <c r="V180" s="70"/>
      <c r="W180" s="70"/>
      <c r="X180" s="79" t="n">
        <v>0</v>
      </c>
      <c r="Y180" s="70"/>
      <c r="Z180" s="79" t="n">
        <v>0</v>
      </c>
      <c r="AA180" s="79"/>
      <c r="AB180" s="79" t="n">
        <v>0</v>
      </c>
      <c r="AC180" s="79"/>
      <c r="AD180" s="79" t="n">
        <v>54541</v>
      </c>
      <c r="AE180" s="70"/>
      <c r="AF180" s="79" t="n">
        <f aca="false">SUM(E180:AD180)</f>
        <v>1860367</v>
      </c>
      <c r="AG180" s="70"/>
      <c r="AH180" s="75" t="n">
        <f aca="false">AF180/AN180</f>
        <v>153.889238150385</v>
      </c>
      <c r="AI180" s="70"/>
      <c r="AJ180" s="75" t="n">
        <f aca="false">IF(AH$219,AH180/AH$219*100,0)</f>
        <v>44.2054306063576</v>
      </c>
      <c r="AK180" s="104"/>
      <c r="AL180" s="55" t="n">
        <v>64</v>
      </c>
      <c r="AM180" s="55"/>
      <c r="AN180" s="104" t="n">
        <v>12089</v>
      </c>
    </row>
    <row r="181" customFormat="false" ht="8.25" hidden="false" customHeight="true" outlineLevel="0" collapsed="false">
      <c r="A181" s="55" t="n">
        <v>65</v>
      </c>
      <c r="B181" s="110"/>
      <c r="C181" s="55" t="s">
        <v>201</v>
      </c>
      <c r="D181" s="70"/>
      <c r="E181" s="79" t="n">
        <v>1170738</v>
      </c>
      <c r="F181" s="70"/>
      <c r="G181" s="79" t="n">
        <v>148815</v>
      </c>
      <c r="H181" s="70"/>
      <c r="I181" s="79" t="n">
        <v>167855</v>
      </c>
      <c r="J181" s="70"/>
      <c r="K181" s="79" t="n">
        <v>0</v>
      </c>
      <c r="L181" s="70"/>
      <c r="M181" s="79" t="n">
        <v>114811</v>
      </c>
      <c r="N181" s="70"/>
      <c r="O181" s="79" t="n">
        <v>0</v>
      </c>
      <c r="P181" s="70"/>
      <c r="Q181" s="79" t="n">
        <v>72009</v>
      </c>
      <c r="R181" s="70"/>
      <c r="S181" s="79" t="n">
        <v>0</v>
      </c>
      <c r="T181" s="70"/>
      <c r="U181" s="79" t="n">
        <v>0</v>
      </c>
      <c r="V181" s="70"/>
      <c r="W181" s="70"/>
      <c r="X181" s="79" t="n">
        <v>1065</v>
      </c>
      <c r="Y181" s="70"/>
      <c r="Z181" s="79" t="n">
        <v>0</v>
      </c>
      <c r="AA181" s="79"/>
      <c r="AB181" s="79" t="n">
        <v>0</v>
      </c>
      <c r="AC181" s="79"/>
      <c r="AD181" s="79" t="n">
        <v>27580</v>
      </c>
      <c r="AE181" s="70"/>
      <c r="AF181" s="79" t="n">
        <f aca="false">SUM(E181:AD181)</f>
        <v>1702873</v>
      </c>
      <c r="AG181" s="70"/>
      <c r="AH181" s="75" t="n">
        <f aca="false">AF181/AN181</f>
        <v>105.729107165032</v>
      </c>
      <c r="AI181" s="70"/>
      <c r="AJ181" s="75" t="n">
        <f aca="false">IF(AH$219,AH181/AH$219*100,0)</f>
        <v>30.3711992211476</v>
      </c>
      <c r="AK181" s="104"/>
      <c r="AL181" s="55" t="n">
        <v>65</v>
      </c>
      <c r="AM181" s="55"/>
      <c r="AN181" s="104" t="n">
        <v>16106</v>
      </c>
    </row>
    <row r="182" customFormat="false" ht="8.25" hidden="false" customHeight="true" outlineLevel="0" collapsed="false">
      <c r="A182" s="81"/>
      <c r="B182" s="70"/>
      <c r="C182" s="55"/>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103"/>
      <c r="AI182" s="70"/>
      <c r="AJ182" s="103"/>
      <c r="AK182" s="70"/>
      <c r="AL182" s="81"/>
      <c r="AM182" s="81"/>
      <c r="AN182" s="70"/>
    </row>
    <row r="183" customFormat="false" ht="8.25" hidden="false" customHeight="true" outlineLevel="0" collapsed="false">
      <c r="A183" s="55" t="n">
        <v>66</v>
      </c>
      <c r="B183" s="110"/>
      <c r="C183" s="55" t="s">
        <v>202</v>
      </c>
      <c r="D183" s="70"/>
      <c r="E183" s="79" t="n">
        <v>3209851</v>
      </c>
      <c r="F183" s="70"/>
      <c r="G183" s="79" t="n">
        <v>687533</v>
      </c>
      <c r="H183" s="70"/>
      <c r="I183" s="79" t="n">
        <v>0</v>
      </c>
      <c r="J183" s="70"/>
      <c r="K183" s="79" t="n">
        <v>24057</v>
      </c>
      <c r="L183" s="70"/>
      <c r="M183" s="79" t="n">
        <v>1093406</v>
      </c>
      <c r="N183" s="70"/>
      <c r="O183" s="79" t="n">
        <v>77183</v>
      </c>
      <c r="P183" s="70"/>
      <c r="Q183" s="79" t="n">
        <v>549880</v>
      </c>
      <c r="R183" s="70"/>
      <c r="S183" s="79" t="n">
        <v>0</v>
      </c>
      <c r="T183" s="70"/>
      <c r="U183" s="79" t="n">
        <v>0</v>
      </c>
      <c r="V183" s="70"/>
      <c r="W183" s="70"/>
      <c r="X183" s="79" t="n">
        <v>30084</v>
      </c>
      <c r="Y183" s="70"/>
      <c r="Z183" s="79" t="n">
        <v>759517</v>
      </c>
      <c r="AA183" s="79"/>
      <c r="AB183" s="79" t="n">
        <v>0</v>
      </c>
      <c r="AC183" s="79"/>
      <c r="AD183" s="79" t="n">
        <v>0</v>
      </c>
      <c r="AE183" s="70"/>
      <c r="AF183" s="79" t="n">
        <f aca="false">SUM(E183:AD183)</f>
        <v>6431511</v>
      </c>
      <c r="AG183" s="70"/>
      <c r="AH183" s="75" t="n">
        <f aca="false">AF183/AN183</f>
        <v>190.410960120792</v>
      </c>
      <c r="AI183" s="70"/>
      <c r="AJ183" s="75" t="n">
        <f aca="false">IF(AH$219,AH183/AH$219*100,0)</f>
        <v>54.6964725115092</v>
      </c>
      <c r="AK183" s="104"/>
      <c r="AL183" s="55" t="n">
        <v>66</v>
      </c>
      <c r="AM183" s="55"/>
      <c r="AN183" s="104" t="n">
        <v>33777</v>
      </c>
    </row>
    <row r="184" customFormat="false" ht="8.25" hidden="false" customHeight="true" outlineLevel="0" collapsed="false">
      <c r="A184" s="55" t="n">
        <v>67</v>
      </c>
      <c r="B184" s="110"/>
      <c r="C184" s="55" t="s">
        <v>203</v>
      </c>
      <c r="D184" s="70"/>
      <c r="E184" s="79" t="n">
        <v>1605724</v>
      </c>
      <c r="F184" s="70"/>
      <c r="G184" s="79" t="n">
        <v>64428</v>
      </c>
      <c r="H184" s="70"/>
      <c r="I184" s="79" t="n">
        <v>179484</v>
      </c>
      <c r="J184" s="70"/>
      <c r="K184" s="79" t="n">
        <v>0</v>
      </c>
      <c r="L184" s="70"/>
      <c r="M184" s="79" t="n">
        <v>442855</v>
      </c>
      <c r="N184" s="70"/>
      <c r="O184" s="79" t="n">
        <v>0</v>
      </c>
      <c r="P184" s="70"/>
      <c r="Q184" s="79" t="n">
        <v>172219</v>
      </c>
      <c r="R184" s="70"/>
      <c r="S184" s="79" t="n">
        <v>0</v>
      </c>
      <c r="T184" s="70"/>
      <c r="U184" s="79" t="n">
        <v>0</v>
      </c>
      <c r="V184" s="70"/>
      <c r="W184" s="70"/>
      <c r="X184" s="79" t="n">
        <v>1150605</v>
      </c>
      <c r="Y184" s="70"/>
      <c r="Z184" s="79" t="n">
        <v>371091</v>
      </c>
      <c r="AA184" s="79"/>
      <c r="AB184" s="79" t="n">
        <v>0</v>
      </c>
      <c r="AC184" s="79"/>
      <c r="AD184" s="79" t="n">
        <v>0</v>
      </c>
      <c r="AE184" s="70"/>
      <c r="AF184" s="79" t="n">
        <f aca="false">SUM(E184:AD184)</f>
        <v>3986406</v>
      </c>
      <c r="AG184" s="70"/>
      <c r="AH184" s="75" t="n">
        <f aca="false">AF184/AN184</f>
        <v>169.015772068176</v>
      </c>
      <c r="AI184" s="70"/>
      <c r="AJ184" s="75" t="n">
        <f aca="false">IF(AH$219,AH184/AH$219*100,0)</f>
        <v>48.5506008954209</v>
      </c>
      <c r="AK184" s="104"/>
      <c r="AL184" s="55" t="n">
        <v>67</v>
      </c>
      <c r="AM184" s="55"/>
      <c r="AN184" s="104" t="n">
        <v>23586</v>
      </c>
    </row>
    <row r="185" customFormat="false" ht="8.25" hidden="false" customHeight="true" outlineLevel="0" collapsed="false">
      <c r="A185" s="55" t="n">
        <v>68</v>
      </c>
      <c r="B185" s="110"/>
      <c r="C185" s="55" t="s">
        <v>204</v>
      </c>
      <c r="D185" s="70"/>
      <c r="E185" s="79" t="n">
        <v>1137776</v>
      </c>
      <c r="F185" s="70"/>
      <c r="G185" s="79" t="n">
        <v>406050</v>
      </c>
      <c r="H185" s="70"/>
      <c r="I185" s="79" t="n">
        <v>0</v>
      </c>
      <c r="J185" s="70"/>
      <c r="K185" s="79" t="n">
        <v>10182</v>
      </c>
      <c r="L185" s="70"/>
      <c r="M185" s="79" t="n">
        <v>448508</v>
      </c>
      <c r="N185" s="70"/>
      <c r="O185" s="79" t="n">
        <v>19471</v>
      </c>
      <c r="P185" s="70"/>
      <c r="Q185" s="79" t="n">
        <v>88586</v>
      </c>
      <c r="R185" s="70"/>
      <c r="S185" s="79" t="n">
        <v>0</v>
      </c>
      <c r="T185" s="70"/>
      <c r="U185" s="79" t="n">
        <v>0</v>
      </c>
      <c r="V185" s="70"/>
      <c r="W185" s="70"/>
      <c r="X185" s="79" t="n">
        <v>375589</v>
      </c>
      <c r="Y185" s="70"/>
      <c r="Z185" s="79" t="n">
        <v>0</v>
      </c>
      <c r="AA185" s="79"/>
      <c r="AB185" s="79" t="n">
        <v>0</v>
      </c>
      <c r="AC185" s="79"/>
      <c r="AD185" s="79" t="n">
        <v>54731</v>
      </c>
      <c r="AE185" s="70"/>
      <c r="AF185" s="79" t="n">
        <f aca="false">SUM(E185:AD185)</f>
        <v>2540893</v>
      </c>
      <c r="AG185" s="70"/>
      <c r="AH185" s="75" t="n">
        <f aca="false">AF185/AN185</f>
        <v>140.855535229226</v>
      </c>
      <c r="AI185" s="70"/>
      <c r="AJ185" s="75" t="n">
        <f aca="false">IF(AH$219,AH185/AH$219*100,0)</f>
        <v>40.461436179261</v>
      </c>
      <c r="AK185" s="104"/>
      <c r="AL185" s="55" t="n">
        <v>68</v>
      </c>
      <c r="AM185" s="55"/>
      <c r="AN185" s="104" t="n">
        <v>18039</v>
      </c>
    </row>
    <row r="186" customFormat="false" ht="8.25" hidden="false" customHeight="true" outlineLevel="0" collapsed="false">
      <c r="A186" s="55" t="n">
        <v>69</v>
      </c>
      <c r="B186" s="110"/>
      <c r="C186" s="55" t="s">
        <v>205</v>
      </c>
      <c r="D186" s="70"/>
      <c r="E186" s="79" t="n">
        <v>2381847</v>
      </c>
      <c r="F186" s="70"/>
      <c r="G186" s="79" t="n">
        <v>1291246</v>
      </c>
      <c r="H186" s="70"/>
      <c r="I186" s="79" t="n">
        <v>650</v>
      </c>
      <c r="J186" s="70"/>
      <c r="K186" s="79" t="n">
        <v>40059</v>
      </c>
      <c r="L186" s="70"/>
      <c r="M186" s="79" t="n">
        <v>2190467</v>
      </c>
      <c r="N186" s="70"/>
      <c r="O186" s="79" t="n">
        <v>73953</v>
      </c>
      <c r="P186" s="70"/>
      <c r="Q186" s="79" t="n">
        <v>315039</v>
      </c>
      <c r="R186" s="70"/>
      <c r="S186" s="79" t="n">
        <v>0</v>
      </c>
      <c r="T186" s="70"/>
      <c r="U186" s="79" t="n">
        <v>0</v>
      </c>
      <c r="V186" s="70"/>
      <c r="W186" s="70"/>
      <c r="X186" s="79" t="n">
        <v>0</v>
      </c>
      <c r="Y186" s="70"/>
      <c r="Z186" s="79" t="n">
        <v>766399</v>
      </c>
      <c r="AA186" s="79"/>
      <c r="AB186" s="79" t="n">
        <v>0</v>
      </c>
      <c r="AC186" s="79"/>
      <c r="AD186" s="79" t="n">
        <v>195537</v>
      </c>
      <c r="AE186" s="70"/>
      <c r="AF186" s="79" t="n">
        <f aca="false">SUM(E186:AD186)</f>
        <v>7255197</v>
      </c>
      <c r="AG186" s="70"/>
      <c r="AH186" s="75" t="n">
        <f aca="false">AF186/AN186</f>
        <v>115.871801833456</v>
      </c>
      <c r="AI186" s="70"/>
      <c r="AJ186" s="75" t="n">
        <f aca="false">IF(AH$219,AH186/AH$219*100,0)</f>
        <v>33.2847374952688</v>
      </c>
      <c r="AK186" s="104"/>
      <c r="AL186" s="55" t="n">
        <v>69</v>
      </c>
      <c r="AM186" s="55"/>
      <c r="AN186" s="104" t="n">
        <v>62614</v>
      </c>
    </row>
    <row r="187" customFormat="false" ht="8.25" hidden="false" customHeight="true" outlineLevel="0" collapsed="false">
      <c r="A187" s="55" t="n">
        <v>70</v>
      </c>
      <c r="B187" s="110"/>
      <c r="C187" s="55" t="s">
        <v>206</v>
      </c>
      <c r="D187" s="70"/>
      <c r="E187" s="79" t="n">
        <v>3039164</v>
      </c>
      <c r="F187" s="70"/>
      <c r="G187" s="79" t="n">
        <v>666194</v>
      </c>
      <c r="H187" s="70"/>
      <c r="I187" s="79" t="n">
        <v>108644</v>
      </c>
      <c r="J187" s="70"/>
      <c r="K187" s="79" t="n">
        <v>219177</v>
      </c>
      <c r="L187" s="70"/>
      <c r="M187" s="79" t="n">
        <v>1054198</v>
      </c>
      <c r="N187" s="70"/>
      <c r="O187" s="79" t="n">
        <v>0</v>
      </c>
      <c r="P187" s="70"/>
      <c r="Q187" s="79" t="n">
        <v>410618</v>
      </c>
      <c r="R187" s="70"/>
      <c r="S187" s="79" t="n">
        <v>0</v>
      </c>
      <c r="T187" s="70"/>
      <c r="U187" s="79" t="n">
        <v>0</v>
      </c>
      <c r="V187" s="70"/>
      <c r="W187" s="70"/>
      <c r="X187" s="79" t="n">
        <v>0</v>
      </c>
      <c r="Y187" s="70"/>
      <c r="Z187" s="79" t="n">
        <v>0</v>
      </c>
      <c r="AA187" s="79"/>
      <c r="AB187" s="79" t="n">
        <v>0</v>
      </c>
      <c r="AC187" s="79"/>
      <c r="AD187" s="79" t="n">
        <v>29624</v>
      </c>
      <c r="AE187" s="70"/>
      <c r="AF187" s="79" t="n">
        <f aca="false">SUM(E187:AD187)</f>
        <v>5527619</v>
      </c>
      <c r="AG187" s="70"/>
      <c r="AH187" s="75" t="n">
        <f aca="false">AF187/AN187</f>
        <v>192.626812099247</v>
      </c>
      <c r="AI187" s="70"/>
      <c r="AJ187" s="75" t="n">
        <f aca="false">IF(AH$219,AH187/AH$219*100,0)</f>
        <v>55.3329867476239</v>
      </c>
      <c r="AK187" s="104"/>
      <c r="AL187" s="55" t="n">
        <v>70</v>
      </c>
      <c r="AM187" s="55"/>
      <c r="AN187" s="104" t="n">
        <v>28696</v>
      </c>
    </row>
    <row r="188" customFormat="false" ht="8.25" hidden="false" customHeight="true" outlineLevel="0" collapsed="false">
      <c r="A188" s="81"/>
      <c r="B188" s="70"/>
      <c r="C188" s="55"/>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c r="AE188" s="70"/>
      <c r="AF188" s="104"/>
      <c r="AG188" s="70"/>
      <c r="AH188" s="103"/>
      <c r="AI188" s="70"/>
      <c r="AJ188" s="103"/>
      <c r="AK188" s="70"/>
      <c r="AL188" s="81"/>
      <c r="AM188" s="81"/>
      <c r="AN188" s="70"/>
    </row>
    <row r="189" customFormat="false" ht="8.25" hidden="false" customHeight="true" outlineLevel="0" collapsed="false">
      <c r="A189" s="55" t="n">
        <v>71</v>
      </c>
      <c r="B189" s="110"/>
      <c r="C189" s="55" t="s">
        <v>207</v>
      </c>
      <c r="D189" s="70"/>
      <c r="E189" s="79" t="n">
        <v>2807361</v>
      </c>
      <c r="F189" s="70"/>
      <c r="G189" s="79" t="n">
        <v>299571</v>
      </c>
      <c r="H189" s="70"/>
      <c r="I189" s="79" t="n">
        <v>0</v>
      </c>
      <c r="J189" s="70"/>
      <c r="K189" s="79" t="n">
        <v>64473</v>
      </c>
      <c r="L189" s="70"/>
      <c r="M189" s="79" t="n">
        <v>492489</v>
      </c>
      <c r="N189" s="70"/>
      <c r="O189" s="79" t="n">
        <v>0</v>
      </c>
      <c r="P189" s="70"/>
      <c r="Q189" s="79" t="n">
        <v>203446</v>
      </c>
      <c r="R189" s="70"/>
      <c r="S189" s="79" t="n">
        <v>0</v>
      </c>
      <c r="T189" s="70"/>
      <c r="U189" s="79" t="n">
        <v>0</v>
      </c>
      <c r="V189" s="70"/>
      <c r="W189" s="70"/>
      <c r="X189" s="79" t="n">
        <v>0</v>
      </c>
      <c r="Y189" s="70"/>
      <c r="Z189" s="79" t="n">
        <v>0</v>
      </c>
      <c r="AA189" s="79"/>
      <c r="AB189" s="79" t="n">
        <v>0</v>
      </c>
      <c r="AC189" s="79"/>
      <c r="AD189" s="79" t="n">
        <v>0</v>
      </c>
      <c r="AE189" s="70"/>
      <c r="AF189" s="79" t="n">
        <f aca="false">SUM(E189:AD189)</f>
        <v>3867340</v>
      </c>
      <c r="AG189" s="70"/>
      <c r="AH189" s="75" t="n">
        <f aca="false">AF189/AN189</f>
        <v>163.918959013267</v>
      </c>
      <c r="AI189" s="70"/>
      <c r="AJ189" s="75" t="n">
        <f aca="false">IF(AH$219,AH189/AH$219*100,0)</f>
        <v>47.0865166064845</v>
      </c>
      <c r="AK189" s="104"/>
      <c r="AL189" s="55" t="n">
        <v>71</v>
      </c>
      <c r="AM189" s="55"/>
      <c r="AN189" s="104" t="n">
        <v>23593</v>
      </c>
    </row>
    <row r="190" customFormat="false" ht="8.25" hidden="false" customHeight="true" outlineLevel="0" collapsed="false">
      <c r="A190" s="55" t="n">
        <v>72</v>
      </c>
      <c r="B190" s="110"/>
      <c r="C190" s="55" t="s">
        <v>208</v>
      </c>
      <c r="D190" s="70"/>
      <c r="E190" s="79" t="n">
        <v>2399805</v>
      </c>
      <c r="F190" s="70"/>
      <c r="G190" s="79" t="n">
        <v>848090</v>
      </c>
      <c r="H190" s="70"/>
      <c r="I190" s="79" t="n">
        <v>1453115</v>
      </c>
      <c r="J190" s="70"/>
      <c r="K190" s="79" t="n">
        <v>0</v>
      </c>
      <c r="L190" s="70"/>
      <c r="M190" s="79" t="n">
        <v>1030584</v>
      </c>
      <c r="N190" s="70"/>
      <c r="O190" s="79" t="n">
        <v>90634</v>
      </c>
      <c r="P190" s="70"/>
      <c r="Q190" s="79" t="n">
        <v>295864</v>
      </c>
      <c r="R190" s="70"/>
      <c r="S190" s="79" t="n">
        <v>0</v>
      </c>
      <c r="T190" s="70"/>
      <c r="U190" s="79" t="n">
        <v>0</v>
      </c>
      <c r="V190" s="70"/>
      <c r="W190" s="70"/>
      <c r="X190" s="79" t="n">
        <v>697085</v>
      </c>
      <c r="Y190" s="70"/>
      <c r="Z190" s="79" t="n">
        <v>1003094</v>
      </c>
      <c r="AA190" s="79"/>
      <c r="AB190" s="79" t="n">
        <v>0</v>
      </c>
      <c r="AC190" s="79"/>
      <c r="AD190" s="79" t="n">
        <v>0</v>
      </c>
      <c r="AE190" s="70"/>
      <c r="AF190" s="79" t="n">
        <f aca="false">SUM(E190:AD190)</f>
        <v>7818271</v>
      </c>
      <c r="AG190" s="70"/>
      <c r="AH190" s="75" t="n">
        <f aca="false">AF190/AN190</f>
        <v>213.287620034919</v>
      </c>
      <c r="AI190" s="70"/>
      <c r="AJ190" s="75" t="n">
        <f aca="false">IF(AH$219,AH190/AH$219*100,0)</f>
        <v>61.2679041105853</v>
      </c>
      <c r="AK190" s="104"/>
      <c r="AL190" s="55" t="n">
        <v>72</v>
      </c>
      <c r="AM190" s="55"/>
      <c r="AN190" s="104" t="n">
        <v>36656</v>
      </c>
    </row>
    <row r="191" customFormat="false" ht="8.25" hidden="false" customHeight="true" outlineLevel="0" collapsed="false">
      <c r="A191" s="55" t="n">
        <v>73</v>
      </c>
      <c r="B191" s="110"/>
      <c r="C191" s="55" t="s">
        <v>209</v>
      </c>
      <c r="D191" s="70"/>
      <c r="E191" s="79" t="n">
        <v>63022000</v>
      </c>
      <c r="F191" s="70"/>
      <c r="G191" s="79" t="n">
        <v>14196000</v>
      </c>
      <c r="H191" s="70"/>
      <c r="I191" s="79" t="n">
        <v>25341000</v>
      </c>
      <c r="J191" s="70"/>
      <c r="K191" s="79" t="n">
        <v>1420000</v>
      </c>
      <c r="L191" s="70"/>
      <c r="M191" s="79" t="n">
        <v>8409000</v>
      </c>
      <c r="N191" s="70"/>
      <c r="O191" s="79" t="n">
        <v>1834000</v>
      </c>
      <c r="P191" s="70"/>
      <c r="Q191" s="79" t="n">
        <v>8965000</v>
      </c>
      <c r="R191" s="70"/>
      <c r="S191" s="79" t="n">
        <v>0</v>
      </c>
      <c r="T191" s="70"/>
      <c r="U191" s="79" t="n">
        <v>0</v>
      </c>
      <c r="V191" s="70"/>
      <c r="W191" s="70"/>
      <c r="X191" s="79" t="n">
        <v>4030000</v>
      </c>
      <c r="Y191" s="70"/>
      <c r="Z191" s="79" t="n">
        <v>0</v>
      </c>
      <c r="AA191" s="79"/>
      <c r="AB191" s="79" t="n">
        <v>0</v>
      </c>
      <c r="AC191" s="79"/>
      <c r="AD191" s="79" t="n">
        <v>479000</v>
      </c>
      <c r="AE191" s="70"/>
      <c r="AF191" s="79" t="n">
        <f aca="false">SUM(E191:AD191)</f>
        <v>127696000</v>
      </c>
      <c r="AG191" s="70"/>
      <c r="AH191" s="75" t="n">
        <f aca="false">AF191/AN191</f>
        <v>285.003905814083</v>
      </c>
      <c r="AI191" s="70"/>
      <c r="AJ191" s="75" t="n">
        <f aca="false">IF(AH$219,AH191/AH$219*100,0)</f>
        <v>81.8687552971933</v>
      </c>
      <c r="AK191" s="104"/>
      <c r="AL191" s="55" t="n">
        <v>73</v>
      </c>
      <c r="AM191" s="55"/>
      <c r="AN191" s="104" t="n">
        <v>448050</v>
      </c>
    </row>
    <row r="192" customFormat="false" ht="8.25" hidden="false" customHeight="true" outlineLevel="0" collapsed="false">
      <c r="A192" s="55" t="n">
        <v>74</v>
      </c>
      <c r="B192" s="110"/>
      <c r="C192" s="55" t="s">
        <v>210</v>
      </c>
      <c r="D192" s="70"/>
      <c r="E192" s="79" t="n">
        <v>3317326</v>
      </c>
      <c r="F192" s="70"/>
      <c r="G192" s="79" t="n">
        <v>652339</v>
      </c>
      <c r="H192" s="70"/>
      <c r="I192" s="79" t="n">
        <v>740266</v>
      </c>
      <c r="J192" s="70"/>
      <c r="K192" s="79" t="n">
        <v>0</v>
      </c>
      <c r="L192" s="70"/>
      <c r="M192" s="79" t="n">
        <v>582547</v>
      </c>
      <c r="N192" s="70"/>
      <c r="O192" s="79" t="n">
        <v>14862</v>
      </c>
      <c r="P192" s="70"/>
      <c r="Q192" s="79" t="n">
        <v>190615</v>
      </c>
      <c r="R192" s="70"/>
      <c r="S192" s="79" t="n">
        <v>0</v>
      </c>
      <c r="T192" s="70"/>
      <c r="U192" s="79" t="n">
        <v>0</v>
      </c>
      <c r="V192" s="70"/>
      <c r="W192" s="70"/>
      <c r="X192" s="79" t="n">
        <v>370651</v>
      </c>
      <c r="Y192" s="70"/>
      <c r="Z192" s="79" t="n">
        <v>1496038</v>
      </c>
      <c r="AA192" s="79"/>
      <c r="AB192" s="79" t="n">
        <v>0</v>
      </c>
      <c r="AC192" s="79"/>
      <c r="AD192" s="79" t="n">
        <v>111661</v>
      </c>
      <c r="AE192" s="70"/>
      <c r="AF192" s="79" t="n">
        <f aca="false">SUM(E192:AD192)</f>
        <v>7476305</v>
      </c>
      <c r="AG192" s="70"/>
      <c r="AH192" s="75" t="n">
        <f aca="false">AF192/AN192</f>
        <v>216.221910518553</v>
      </c>
      <c r="AI192" s="70"/>
      <c r="AJ192" s="75" t="n">
        <f aca="false">IF(AH$219,AH192/AH$219*100,0)</f>
        <v>62.1107932944696</v>
      </c>
      <c r="AK192" s="104"/>
      <c r="AL192" s="55" t="n">
        <v>74</v>
      </c>
      <c r="AM192" s="55"/>
      <c r="AN192" s="104" t="n">
        <v>34577</v>
      </c>
    </row>
    <row r="193" customFormat="false" ht="8.25" hidden="false" customHeight="true" outlineLevel="0" collapsed="false">
      <c r="A193" s="55" t="n">
        <v>75</v>
      </c>
      <c r="B193" s="110"/>
      <c r="C193" s="55" t="s">
        <v>211</v>
      </c>
      <c r="D193" s="70"/>
      <c r="E193" s="79" t="n">
        <v>514444</v>
      </c>
      <c r="F193" s="70"/>
      <c r="G193" s="79" t="n">
        <v>168469</v>
      </c>
      <c r="H193" s="70"/>
      <c r="I193" s="79" t="n">
        <v>0</v>
      </c>
      <c r="J193" s="70"/>
      <c r="K193" s="79" t="n">
        <v>30649</v>
      </c>
      <c r="L193" s="70"/>
      <c r="M193" s="79" t="n">
        <v>201655</v>
      </c>
      <c r="N193" s="70"/>
      <c r="O193" s="79" t="n">
        <v>87034</v>
      </c>
      <c r="P193" s="70"/>
      <c r="Q193" s="79" t="n">
        <v>175106</v>
      </c>
      <c r="R193" s="70"/>
      <c r="S193" s="79" t="n">
        <v>0</v>
      </c>
      <c r="T193" s="70"/>
      <c r="U193" s="79" t="n">
        <v>0</v>
      </c>
      <c r="V193" s="70"/>
      <c r="W193" s="70"/>
      <c r="X193" s="79" t="n">
        <v>48409</v>
      </c>
      <c r="Y193" s="70"/>
      <c r="Z193" s="79" t="n">
        <v>193634</v>
      </c>
      <c r="AA193" s="79"/>
      <c r="AB193" s="79" t="n">
        <v>0</v>
      </c>
      <c r="AC193" s="79"/>
      <c r="AD193" s="79" t="n">
        <v>0</v>
      </c>
      <c r="AE193" s="70"/>
      <c r="AF193" s="79" t="n">
        <f aca="false">SUM(E193:AD193)</f>
        <v>1419400</v>
      </c>
      <c r="AG193" s="70"/>
      <c r="AH193" s="75" t="n">
        <f aca="false">AF193/AN193</f>
        <v>194.225506294472</v>
      </c>
      <c r="AI193" s="70"/>
      <c r="AJ193" s="75" t="n">
        <f aca="false">IF(AH$219,AH193/AH$219*100,0)</f>
        <v>55.7922194149448</v>
      </c>
      <c r="AK193" s="104"/>
      <c r="AL193" s="55" t="n">
        <v>75</v>
      </c>
      <c r="AM193" s="55"/>
      <c r="AN193" s="104" t="n">
        <v>7308</v>
      </c>
    </row>
    <row r="194" customFormat="false" ht="8.25" hidden="false" customHeight="true" outlineLevel="0" collapsed="false">
      <c r="A194" s="81"/>
      <c r="B194" s="70"/>
      <c r="C194" s="55"/>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c r="AE194" s="70"/>
      <c r="AF194" s="104"/>
      <c r="AG194" s="70"/>
      <c r="AH194" s="103"/>
      <c r="AI194" s="70"/>
      <c r="AJ194" s="103"/>
      <c r="AK194" s="70"/>
      <c r="AL194" s="81"/>
      <c r="AM194" s="81"/>
      <c r="AN194" s="70"/>
    </row>
    <row r="195" customFormat="false" ht="8.25" hidden="false" customHeight="true" outlineLevel="0" collapsed="false">
      <c r="A195" s="55" t="n">
        <v>76</v>
      </c>
      <c r="B195" s="110"/>
      <c r="C195" s="55" t="s">
        <v>125</v>
      </c>
      <c r="D195" s="70"/>
      <c r="E195" s="79" t="n">
        <v>1377297</v>
      </c>
      <c r="F195" s="70"/>
      <c r="G195" s="79" t="n">
        <v>125351</v>
      </c>
      <c r="H195" s="70"/>
      <c r="I195" s="79" t="n">
        <v>0</v>
      </c>
      <c r="J195" s="70"/>
      <c r="K195" s="79" t="n">
        <v>0</v>
      </c>
      <c r="L195" s="70"/>
      <c r="M195" s="79" t="n">
        <v>241112</v>
      </c>
      <c r="N195" s="70"/>
      <c r="O195" s="79" t="n">
        <v>0</v>
      </c>
      <c r="P195" s="70"/>
      <c r="Q195" s="79" t="n">
        <v>72219</v>
      </c>
      <c r="R195" s="70"/>
      <c r="S195" s="79" t="n">
        <v>0</v>
      </c>
      <c r="T195" s="70"/>
      <c r="U195" s="79" t="n">
        <v>0</v>
      </c>
      <c r="V195" s="70"/>
      <c r="W195" s="70"/>
      <c r="X195" s="79" t="n">
        <v>0</v>
      </c>
      <c r="Y195" s="70"/>
      <c r="Z195" s="79" t="n">
        <v>0</v>
      </c>
      <c r="AA195" s="79"/>
      <c r="AB195" s="79" t="n">
        <v>0</v>
      </c>
      <c r="AC195" s="79"/>
      <c r="AD195" s="79" t="n">
        <v>20587</v>
      </c>
      <c r="AE195" s="70"/>
      <c r="AF195" s="79" t="n">
        <f aca="false">SUM(E195:AD195)</f>
        <v>1836566</v>
      </c>
      <c r="AG195" s="70"/>
      <c r="AH195" s="75" t="n">
        <f aca="false">AF195/AN195</f>
        <v>203.40746483553</v>
      </c>
      <c r="AI195" s="70"/>
      <c r="AJ195" s="75" t="n">
        <f aca="false">IF(AH$219,AH195/AH$219*100,0)</f>
        <v>58.4297815732586</v>
      </c>
      <c r="AK195" s="104"/>
      <c r="AL195" s="55" t="n">
        <v>76</v>
      </c>
      <c r="AM195" s="55"/>
      <c r="AN195" s="104" t="n">
        <v>9029</v>
      </c>
    </row>
    <row r="196" customFormat="false" ht="8.25" hidden="false" customHeight="true" outlineLevel="0" collapsed="false">
      <c r="A196" s="55" t="n">
        <v>77</v>
      </c>
      <c r="B196" s="110"/>
      <c r="C196" s="55" t="s">
        <v>126</v>
      </c>
      <c r="D196" s="70"/>
      <c r="E196" s="79" t="n">
        <v>10732707</v>
      </c>
      <c r="F196" s="70"/>
      <c r="G196" s="79" t="n">
        <v>3765184</v>
      </c>
      <c r="H196" s="70"/>
      <c r="I196" s="79" t="n">
        <v>6631066</v>
      </c>
      <c r="J196" s="70"/>
      <c r="K196" s="79" t="n">
        <v>477272</v>
      </c>
      <c r="L196" s="70"/>
      <c r="M196" s="79" t="n">
        <v>2269832</v>
      </c>
      <c r="N196" s="70"/>
      <c r="O196" s="79" t="n">
        <v>651002</v>
      </c>
      <c r="P196" s="70"/>
      <c r="Q196" s="79" t="n">
        <v>1174016</v>
      </c>
      <c r="R196" s="70"/>
      <c r="S196" s="79" t="n">
        <v>0</v>
      </c>
      <c r="T196" s="70"/>
      <c r="U196" s="79" t="n">
        <v>91482</v>
      </c>
      <c r="V196" s="70"/>
      <c r="W196" s="70"/>
      <c r="X196" s="79" t="n">
        <v>1376287</v>
      </c>
      <c r="Y196" s="70"/>
      <c r="Z196" s="79" t="n">
        <v>4541297</v>
      </c>
      <c r="AA196" s="79"/>
      <c r="AB196" s="79" t="n">
        <v>0</v>
      </c>
      <c r="AC196" s="79"/>
      <c r="AD196" s="79" t="n">
        <v>0</v>
      </c>
      <c r="AE196" s="70"/>
      <c r="AF196" s="79" t="n">
        <f aca="false">SUM(E196:AD196)</f>
        <v>31710145</v>
      </c>
      <c r="AG196" s="70"/>
      <c r="AH196" s="75" t="n">
        <f aca="false">AF196/AN196</f>
        <v>337.614933350368</v>
      </c>
      <c r="AI196" s="70"/>
      <c r="AJ196" s="75" t="n">
        <f aca="false">IF(AH$219,AH196/AH$219*100,0)</f>
        <v>96.9815283204225</v>
      </c>
      <c r="AK196" s="104"/>
      <c r="AL196" s="55" t="n">
        <v>77</v>
      </c>
      <c r="AM196" s="55"/>
      <c r="AN196" s="104" t="n">
        <v>93924</v>
      </c>
    </row>
    <row r="197" customFormat="false" ht="8.25" hidden="false" customHeight="true" outlineLevel="0" collapsed="false">
      <c r="A197" s="55" t="n">
        <v>78</v>
      </c>
      <c r="B197" s="110"/>
      <c r="C197" s="55" t="s">
        <v>212</v>
      </c>
      <c r="D197" s="70"/>
      <c r="E197" s="79" t="n">
        <v>2684576</v>
      </c>
      <c r="F197" s="70"/>
      <c r="G197" s="79" t="n">
        <v>585133</v>
      </c>
      <c r="H197" s="70"/>
      <c r="I197" s="79" t="n">
        <v>872532</v>
      </c>
      <c r="J197" s="70"/>
      <c r="K197" s="79" t="n">
        <v>0</v>
      </c>
      <c r="L197" s="70"/>
      <c r="M197" s="79" t="n">
        <v>531868</v>
      </c>
      <c r="N197" s="70"/>
      <c r="O197" s="79" t="n">
        <v>161996</v>
      </c>
      <c r="P197" s="70"/>
      <c r="Q197" s="79" t="n">
        <v>203536</v>
      </c>
      <c r="R197" s="70"/>
      <c r="S197" s="79" t="n">
        <v>0</v>
      </c>
      <c r="T197" s="70"/>
      <c r="U197" s="79" t="n">
        <v>0</v>
      </c>
      <c r="V197" s="70"/>
      <c r="W197" s="70"/>
      <c r="X197" s="79" t="n">
        <v>1719364</v>
      </c>
      <c r="Y197" s="70"/>
      <c r="Z197" s="79" t="n">
        <v>1477732</v>
      </c>
      <c r="AA197" s="79"/>
      <c r="AB197" s="79" t="n">
        <v>0</v>
      </c>
      <c r="AC197" s="79"/>
      <c r="AD197" s="79" t="n">
        <v>0</v>
      </c>
      <c r="AE197" s="70"/>
      <c r="AF197" s="79" t="n">
        <f aca="false">SUM(E197:AD197)</f>
        <v>8236737</v>
      </c>
      <c r="AG197" s="70"/>
      <c r="AH197" s="75" t="n">
        <f aca="false">AF197/AN197</f>
        <v>370.340227507756</v>
      </c>
      <c r="AI197" s="70"/>
      <c r="AJ197" s="75" t="n">
        <f aca="false">IF(AH$219,AH197/AH$219*100,0)</f>
        <v>106.382027909181</v>
      </c>
      <c r="AK197" s="104"/>
      <c r="AL197" s="55" t="n">
        <v>78</v>
      </c>
      <c r="AM197" s="55"/>
      <c r="AN197" s="104" t="n">
        <v>22241</v>
      </c>
    </row>
    <row r="198" customFormat="false" ht="8.25" hidden="false" customHeight="true" outlineLevel="0" collapsed="false">
      <c r="A198" s="55" t="n">
        <v>79</v>
      </c>
      <c r="B198" s="110"/>
      <c r="C198" s="55" t="s">
        <v>213</v>
      </c>
      <c r="D198" s="70"/>
      <c r="E198" s="79" t="n">
        <v>6324892</v>
      </c>
      <c r="F198" s="70"/>
      <c r="G198" s="79" t="n">
        <v>1058481</v>
      </c>
      <c r="H198" s="70"/>
      <c r="I198" s="79" t="n">
        <v>351829</v>
      </c>
      <c r="J198" s="70"/>
      <c r="K198" s="79" t="n">
        <v>0</v>
      </c>
      <c r="L198" s="70"/>
      <c r="M198" s="79" t="n">
        <v>1278070</v>
      </c>
      <c r="N198" s="70"/>
      <c r="O198" s="79" t="n">
        <v>98871</v>
      </c>
      <c r="P198" s="70"/>
      <c r="Q198" s="79" t="n">
        <v>957414</v>
      </c>
      <c r="R198" s="70"/>
      <c r="S198" s="79" t="n">
        <v>0</v>
      </c>
      <c r="T198" s="70"/>
      <c r="U198" s="79" t="n">
        <v>0</v>
      </c>
      <c r="V198" s="70"/>
      <c r="W198" s="70"/>
      <c r="X198" s="79" t="n">
        <v>258516</v>
      </c>
      <c r="Y198" s="70"/>
      <c r="Z198" s="79" t="n">
        <v>1155637</v>
      </c>
      <c r="AA198" s="79"/>
      <c r="AB198" s="79" t="n">
        <v>0</v>
      </c>
      <c r="AC198" s="79"/>
      <c r="AD198" s="79" t="n">
        <v>0</v>
      </c>
      <c r="AE198" s="70"/>
      <c r="AF198" s="79" t="n">
        <f aca="false">SUM(E198:AD198)</f>
        <v>11483710</v>
      </c>
      <c r="AG198" s="70"/>
      <c r="AH198" s="75" t="n">
        <f aca="false">AF198/AN198</f>
        <v>144.023452687026</v>
      </c>
      <c r="AI198" s="70"/>
      <c r="AJ198" s="75" t="n">
        <f aca="false">IF(AH$219,AH198/AH$219*100,0)</f>
        <v>41.3714358454535</v>
      </c>
      <c r="AK198" s="104"/>
      <c r="AL198" s="55" t="n">
        <v>79</v>
      </c>
      <c r="AM198" s="55"/>
      <c r="AN198" s="104" t="n">
        <v>79735</v>
      </c>
    </row>
    <row r="199" customFormat="false" ht="8.25" hidden="false" customHeight="true" outlineLevel="0" collapsed="false">
      <c r="A199" s="55" t="n">
        <v>80</v>
      </c>
      <c r="B199" s="110"/>
      <c r="C199" s="55" t="s">
        <v>214</v>
      </c>
      <c r="D199" s="70"/>
      <c r="E199" s="79" t="n">
        <v>1853633</v>
      </c>
      <c r="F199" s="70"/>
      <c r="G199" s="79" t="n">
        <v>526747</v>
      </c>
      <c r="H199" s="70"/>
      <c r="I199" s="79" t="n">
        <v>0</v>
      </c>
      <c r="J199" s="70"/>
      <c r="K199" s="79" t="n">
        <v>4640</v>
      </c>
      <c r="L199" s="70"/>
      <c r="M199" s="79" t="n">
        <v>48098</v>
      </c>
      <c r="N199" s="70"/>
      <c r="O199" s="79" t="n">
        <v>11216</v>
      </c>
      <c r="P199" s="70"/>
      <c r="Q199" s="79" t="n">
        <v>44976</v>
      </c>
      <c r="R199" s="70"/>
      <c r="S199" s="79" t="n">
        <v>0</v>
      </c>
      <c r="T199" s="70"/>
      <c r="U199" s="79" t="n">
        <v>0</v>
      </c>
      <c r="V199" s="70"/>
      <c r="W199" s="70"/>
      <c r="X199" s="79" t="n">
        <v>0</v>
      </c>
      <c r="Y199" s="70"/>
      <c r="Z199" s="79" t="n">
        <v>0</v>
      </c>
      <c r="AA199" s="79"/>
      <c r="AB199" s="79" t="n">
        <v>667350</v>
      </c>
      <c r="AC199" s="79"/>
      <c r="AD199" s="79" t="n">
        <v>140565</v>
      </c>
      <c r="AE199" s="70"/>
      <c r="AF199" s="79" t="n">
        <f aca="false">SUM(E199:AD199)</f>
        <v>3297225</v>
      </c>
      <c r="AG199" s="70"/>
      <c r="AH199" s="75" t="n">
        <f aca="false">AF199/AN199</f>
        <v>119.046286601437</v>
      </c>
      <c r="AI199" s="70"/>
      <c r="AJ199" s="75" t="n">
        <f aca="false">IF(AH$219,AH199/AH$219*100,0)</f>
        <v>34.1966236531871</v>
      </c>
      <c r="AK199" s="104"/>
      <c r="AL199" s="55" t="n">
        <v>80</v>
      </c>
      <c r="AM199" s="55"/>
      <c r="AN199" s="104" t="n">
        <v>27697</v>
      </c>
    </row>
    <row r="200" customFormat="false" ht="8.25" hidden="false" customHeight="true" outlineLevel="0" collapsed="false">
      <c r="A200" s="81"/>
      <c r="B200" s="70"/>
      <c r="C200" s="55"/>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103"/>
      <c r="AI200" s="70"/>
      <c r="AJ200" s="103"/>
      <c r="AK200" s="70"/>
      <c r="AL200" s="81"/>
      <c r="AM200" s="81"/>
      <c r="AN200" s="70"/>
    </row>
    <row r="201" customFormat="false" ht="8.25" hidden="false" customHeight="true" outlineLevel="0" collapsed="false">
      <c r="A201" s="55" t="n">
        <v>81</v>
      </c>
      <c r="B201" s="110"/>
      <c r="C201" s="55" t="s">
        <v>215</v>
      </c>
      <c r="D201" s="70"/>
      <c r="E201" s="79" t="n">
        <v>1428042</v>
      </c>
      <c r="F201" s="70"/>
      <c r="G201" s="79" t="n">
        <v>403379</v>
      </c>
      <c r="H201" s="70"/>
      <c r="I201" s="79" t="n">
        <v>0</v>
      </c>
      <c r="J201" s="70"/>
      <c r="K201" s="79" t="n">
        <v>71910</v>
      </c>
      <c r="L201" s="70"/>
      <c r="M201" s="79" t="n">
        <v>485087</v>
      </c>
      <c r="N201" s="70"/>
      <c r="O201" s="79" t="n">
        <v>29611</v>
      </c>
      <c r="P201" s="70"/>
      <c r="Q201" s="79" t="n">
        <v>104202</v>
      </c>
      <c r="R201" s="70"/>
      <c r="S201" s="79" t="n">
        <v>0</v>
      </c>
      <c r="T201" s="70"/>
      <c r="U201" s="79" t="n">
        <v>0</v>
      </c>
      <c r="V201" s="70"/>
      <c r="W201" s="70"/>
      <c r="X201" s="79" t="n">
        <v>2528</v>
      </c>
      <c r="Y201" s="70"/>
      <c r="Z201" s="79" t="n">
        <v>0</v>
      </c>
      <c r="AA201" s="79"/>
      <c r="AB201" s="79" t="n">
        <v>6232</v>
      </c>
      <c r="AC201" s="79"/>
      <c r="AD201" s="79" t="n">
        <v>0</v>
      </c>
      <c r="AE201" s="70"/>
      <c r="AF201" s="79" t="n">
        <f aca="false">SUM(E201:AD201)</f>
        <v>2530991</v>
      </c>
      <c r="AG201" s="70"/>
      <c r="AH201" s="75" t="n">
        <f aca="false">AF201/AN201</f>
        <v>111.335547442045</v>
      </c>
      <c r="AI201" s="70"/>
      <c r="AJ201" s="75" t="n">
        <f aca="false">IF(AH$219,AH201/AH$219*100,0)</f>
        <v>31.9816764032621</v>
      </c>
      <c r="AK201" s="104"/>
      <c r="AL201" s="55" t="n">
        <v>81</v>
      </c>
      <c r="AM201" s="55"/>
      <c r="AN201" s="104" t="n">
        <v>22733</v>
      </c>
    </row>
    <row r="202" customFormat="false" ht="8.25" hidden="false" customHeight="true" outlineLevel="0" collapsed="false">
      <c r="A202" s="55" t="n">
        <v>82</v>
      </c>
      <c r="B202" s="110"/>
      <c r="C202" s="55" t="s">
        <v>216</v>
      </c>
      <c r="D202" s="70"/>
      <c r="E202" s="79" t="n">
        <v>3536415</v>
      </c>
      <c r="F202" s="70"/>
      <c r="G202" s="79" t="n">
        <v>811838</v>
      </c>
      <c r="H202" s="70"/>
      <c r="I202" s="79" t="n">
        <v>0</v>
      </c>
      <c r="J202" s="70"/>
      <c r="K202" s="79" t="n">
        <v>7931</v>
      </c>
      <c r="L202" s="70"/>
      <c r="M202" s="79" t="n">
        <v>871435</v>
      </c>
      <c r="N202" s="70"/>
      <c r="O202" s="79" t="n">
        <v>0</v>
      </c>
      <c r="P202" s="70"/>
      <c r="Q202" s="79" t="n">
        <v>410384</v>
      </c>
      <c r="R202" s="70"/>
      <c r="S202" s="79" t="n">
        <v>0</v>
      </c>
      <c r="T202" s="70"/>
      <c r="U202" s="79" t="n">
        <v>0</v>
      </c>
      <c r="V202" s="70"/>
      <c r="W202" s="70"/>
      <c r="X202" s="79" t="n">
        <v>160463</v>
      </c>
      <c r="Y202" s="70"/>
      <c r="Z202" s="79" t="n">
        <v>0</v>
      </c>
      <c r="AA202" s="79"/>
      <c r="AB202" s="79" t="n">
        <v>0</v>
      </c>
      <c r="AC202" s="79"/>
      <c r="AD202" s="79" t="n">
        <v>0</v>
      </c>
      <c r="AE202" s="70"/>
      <c r="AF202" s="79" t="n">
        <f aca="false">SUM(E202:AD202)</f>
        <v>5798466</v>
      </c>
      <c r="AG202" s="70"/>
      <c r="AH202" s="75" t="n">
        <f aca="false">AF202/AN202</f>
        <v>138.2628165387</v>
      </c>
      <c r="AI202" s="70"/>
      <c r="AJ202" s="75" t="n">
        <f aca="false">IF(AH$219,AH202/AH$219*100,0)</f>
        <v>39.7166651508683</v>
      </c>
      <c r="AK202" s="104"/>
      <c r="AL202" s="55" t="n">
        <v>82</v>
      </c>
      <c r="AM202" s="55"/>
      <c r="AN202" s="104" t="n">
        <v>41938</v>
      </c>
    </row>
    <row r="203" customFormat="false" ht="8.25" hidden="false" customHeight="true" outlineLevel="0" collapsed="false">
      <c r="A203" s="55" t="n">
        <v>83</v>
      </c>
      <c r="B203" s="110"/>
      <c r="C203" s="55" t="s">
        <v>217</v>
      </c>
      <c r="D203" s="70"/>
      <c r="E203" s="79" t="n">
        <v>2094738</v>
      </c>
      <c r="F203" s="70"/>
      <c r="G203" s="79" t="n">
        <v>582164</v>
      </c>
      <c r="H203" s="70"/>
      <c r="I203" s="79" t="n">
        <v>0</v>
      </c>
      <c r="J203" s="70"/>
      <c r="K203" s="79" t="n">
        <v>0</v>
      </c>
      <c r="L203" s="70"/>
      <c r="M203" s="79" t="n">
        <v>459798</v>
      </c>
      <c r="N203" s="70"/>
      <c r="O203" s="79" t="n">
        <v>0</v>
      </c>
      <c r="P203" s="70"/>
      <c r="Q203" s="79" t="n">
        <v>88539</v>
      </c>
      <c r="R203" s="70"/>
      <c r="S203" s="79" t="n">
        <v>0</v>
      </c>
      <c r="T203" s="70"/>
      <c r="U203" s="79" t="n">
        <v>0</v>
      </c>
      <c r="V203" s="70"/>
      <c r="W203" s="70"/>
      <c r="X203" s="79" t="n">
        <v>56081</v>
      </c>
      <c r="Y203" s="70"/>
      <c r="Z203" s="79" t="n">
        <v>0</v>
      </c>
      <c r="AA203" s="79"/>
      <c r="AB203" s="79" t="n">
        <v>0</v>
      </c>
      <c r="AC203" s="79"/>
      <c r="AD203" s="79" t="n">
        <v>163475</v>
      </c>
      <c r="AE203" s="70"/>
      <c r="AF203" s="79" t="n">
        <f aca="false">SUM(E203:AD203)</f>
        <v>3444795</v>
      </c>
      <c r="AG203" s="70"/>
      <c r="AH203" s="75" t="n">
        <f aca="false">AF203/AN203</f>
        <v>110.936332603375</v>
      </c>
      <c r="AI203" s="70"/>
      <c r="AJ203" s="75" t="n">
        <f aca="false">IF(AH$219,AH203/AH$219*100,0)</f>
        <v>31.8670000031451</v>
      </c>
      <c r="AK203" s="104"/>
      <c r="AL203" s="55" t="n">
        <v>83</v>
      </c>
      <c r="AM203" s="55"/>
      <c r="AN203" s="104" t="n">
        <v>31052</v>
      </c>
    </row>
    <row r="204" customFormat="false" ht="8.25" hidden="false" customHeight="true" outlineLevel="0" collapsed="false">
      <c r="A204" s="55" t="n">
        <v>84</v>
      </c>
      <c r="B204" s="110"/>
      <c r="C204" s="55" t="s">
        <v>218</v>
      </c>
      <c r="D204" s="70"/>
      <c r="E204" s="79" t="n">
        <v>589264</v>
      </c>
      <c r="F204" s="70"/>
      <c r="G204" s="79" t="n">
        <v>519716</v>
      </c>
      <c r="H204" s="70"/>
      <c r="I204" s="79" t="n">
        <v>164864</v>
      </c>
      <c r="J204" s="70"/>
      <c r="K204" s="79" t="n">
        <v>0</v>
      </c>
      <c r="L204" s="70"/>
      <c r="M204" s="79" t="n">
        <v>492654</v>
      </c>
      <c r="N204" s="70"/>
      <c r="O204" s="79" t="n">
        <v>29075</v>
      </c>
      <c r="P204" s="70"/>
      <c r="Q204" s="79" t="n">
        <v>130101</v>
      </c>
      <c r="R204" s="70"/>
      <c r="S204" s="79" t="n">
        <v>0</v>
      </c>
      <c r="T204" s="70"/>
      <c r="U204" s="79" t="n">
        <v>0</v>
      </c>
      <c r="V204" s="70"/>
      <c r="W204" s="70"/>
      <c r="X204" s="79" t="n">
        <v>12200</v>
      </c>
      <c r="Y204" s="70"/>
      <c r="Z204" s="79" t="n">
        <v>169456</v>
      </c>
      <c r="AA204" s="79"/>
      <c r="AB204" s="79" t="n">
        <v>0</v>
      </c>
      <c r="AC204" s="79"/>
      <c r="AD204" s="79" t="n">
        <v>69632</v>
      </c>
      <c r="AE204" s="70"/>
      <c r="AF204" s="79" t="n">
        <f aca="false">SUM(E204:AD204)</f>
        <v>2176962</v>
      </c>
      <c r="AG204" s="70"/>
      <c r="AH204" s="75" t="n">
        <f aca="false">AF204/AN204</f>
        <v>119.337901545883</v>
      </c>
      <c r="AI204" s="70"/>
      <c r="AJ204" s="75" t="n">
        <f aca="false">IF(AH$219,AH204/AH$219*100,0)</f>
        <v>34.28039146142</v>
      </c>
      <c r="AK204" s="104"/>
      <c r="AL204" s="55" t="n">
        <v>84</v>
      </c>
      <c r="AM204" s="55"/>
      <c r="AN204" s="104" t="n">
        <v>18242</v>
      </c>
    </row>
    <row r="205" customFormat="false" ht="8.25" hidden="false" customHeight="true" outlineLevel="0" collapsed="false">
      <c r="A205" s="55" t="n">
        <v>85</v>
      </c>
      <c r="B205" s="110"/>
      <c r="C205" s="55" t="s">
        <v>219</v>
      </c>
      <c r="D205" s="70"/>
      <c r="E205" s="79" t="n">
        <v>17707867</v>
      </c>
      <c r="F205" s="70"/>
      <c r="G205" s="79" t="n">
        <v>2601318</v>
      </c>
      <c r="H205" s="70"/>
      <c r="I205" s="79" t="n">
        <v>4372885</v>
      </c>
      <c r="J205" s="70"/>
      <c r="K205" s="79" t="n">
        <v>634806</v>
      </c>
      <c r="L205" s="70"/>
      <c r="M205" s="79" t="n">
        <v>3126291</v>
      </c>
      <c r="N205" s="70"/>
      <c r="O205" s="79" t="n">
        <v>745785</v>
      </c>
      <c r="P205" s="70"/>
      <c r="Q205" s="79" t="n">
        <v>2288954</v>
      </c>
      <c r="R205" s="70"/>
      <c r="S205" s="79" t="n">
        <v>0</v>
      </c>
      <c r="T205" s="70"/>
      <c r="U205" s="79" t="n">
        <v>0</v>
      </c>
      <c r="V205" s="70"/>
      <c r="W205" s="70"/>
      <c r="X205" s="79" t="n">
        <v>1452225</v>
      </c>
      <c r="Y205" s="70"/>
      <c r="Z205" s="79" t="n">
        <v>8836806</v>
      </c>
      <c r="AA205" s="79"/>
      <c r="AB205" s="79" t="n">
        <v>0</v>
      </c>
      <c r="AC205" s="79"/>
      <c r="AD205" s="79" t="n">
        <v>63434</v>
      </c>
      <c r="AE205" s="70"/>
      <c r="AF205" s="79" t="n">
        <f aca="false">SUM(E205:AD205)</f>
        <v>41830371</v>
      </c>
      <c r="AG205" s="70"/>
      <c r="AH205" s="75" t="n">
        <f aca="false">AF205/AN205</f>
        <v>322.595945028843</v>
      </c>
      <c r="AI205" s="70"/>
      <c r="AJ205" s="75" t="n">
        <f aca="false">IF(AH$219,AH205/AH$219*100,0)</f>
        <v>92.6672510258914</v>
      </c>
      <c r="AK205" s="104"/>
      <c r="AL205" s="55" t="n">
        <v>85</v>
      </c>
      <c r="AM205" s="55"/>
      <c r="AN205" s="104" t="n">
        <v>129668</v>
      </c>
    </row>
    <row r="206" customFormat="false" ht="8.25" hidden="false" customHeight="true" outlineLevel="0" collapsed="false">
      <c r="A206" s="70"/>
      <c r="B206" s="70"/>
      <c r="C206" s="55"/>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104"/>
      <c r="AG206" s="70"/>
      <c r="AH206" s="70"/>
      <c r="AI206" s="70"/>
      <c r="AJ206" s="111"/>
      <c r="AK206" s="70"/>
      <c r="AL206" s="70"/>
      <c r="AM206" s="70"/>
      <c r="AN206" s="70"/>
    </row>
    <row r="207" customFormat="false" ht="8.25" hidden="false" customHeight="true" outlineLevel="0" collapsed="false">
      <c r="A207" s="55" t="n">
        <v>86</v>
      </c>
      <c r="B207" s="110"/>
      <c r="C207" s="55" t="s">
        <v>220</v>
      </c>
      <c r="D207" s="70"/>
      <c r="E207" s="79" t="n">
        <v>13641300</v>
      </c>
      <c r="F207" s="70"/>
      <c r="G207" s="79" t="n">
        <v>6119222</v>
      </c>
      <c r="H207" s="70"/>
      <c r="I207" s="79" t="n">
        <v>0</v>
      </c>
      <c r="J207" s="70"/>
      <c r="K207" s="79" t="n">
        <v>1188764</v>
      </c>
      <c r="L207" s="70"/>
      <c r="M207" s="79" t="n">
        <v>2522370</v>
      </c>
      <c r="N207" s="70"/>
      <c r="O207" s="79" t="n">
        <v>503926</v>
      </c>
      <c r="P207" s="70"/>
      <c r="Q207" s="79" t="n">
        <v>2925256</v>
      </c>
      <c r="R207" s="70"/>
      <c r="S207" s="79" t="n">
        <v>0</v>
      </c>
      <c r="T207" s="70"/>
      <c r="U207" s="79" t="n">
        <v>0</v>
      </c>
      <c r="V207" s="70"/>
      <c r="W207" s="70"/>
      <c r="X207" s="79" t="n">
        <v>1916103</v>
      </c>
      <c r="Y207" s="70"/>
      <c r="Z207" s="79" t="n">
        <v>8022545</v>
      </c>
      <c r="AA207" s="79"/>
      <c r="AB207" s="79" t="n">
        <v>0</v>
      </c>
      <c r="AC207" s="79"/>
      <c r="AD207" s="79" t="n">
        <v>3978278</v>
      </c>
      <c r="AE207" s="70"/>
      <c r="AF207" s="79" t="n">
        <f aca="false">SUM(E207:AD207)</f>
        <v>40817764</v>
      </c>
      <c r="AG207" s="70"/>
      <c r="AH207" s="75" t="n">
        <f aca="false">AF207/AN207</f>
        <v>287.621209879153</v>
      </c>
      <c r="AI207" s="70"/>
      <c r="AJ207" s="75" t="n">
        <f aca="false">IF(AH$219,AH207/AH$219*100,0)</f>
        <v>82.6205885937563</v>
      </c>
      <c r="AK207" s="104"/>
      <c r="AL207" s="55" t="n">
        <v>86</v>
      </c>
      <c r="AM207" s="55"/>
      <c r="AN207" s="104" t="n">
        <v>141915</v>
      </c>
    </row>
    <row r="208" customFormat="false" ht="8.25" hidden="false" customHeight="true" outlineLevel="0" collapsed="false">
      <c r="A208" s="55" t="n">
        <v>87</v>
      </c>
      <c r="B208" s="110"/>
      <c r="C208" s="55" t="s">
        <v>221</v>
      </c>
      <c r="D208" s="70"/>
      <c r="E208" s="79" t="n">
        <v>330474</v>
      </c>
      <c r="F208" s="70"/>
      <c r="G208" s="79" t="n">
        <v>0</v>
      </c>
      <c r="H208" s="70"/>
      <c r="I208" s="79" t="n">
        <v>79982</v>
      </c>
      <c r="J208" s="70"/>
      <c r="K208" s="79" t="n">
        <v>0</v>
      </c>
      <c r="L208" s="70"/>
      <c r="M208" s="79" t="n">
        <v>133752</v>
      </c>
      <c r="N208" s="70"/>
      <c r="O208" s="79" t="n">
        <v>0</v>
      </c>
      <c r="P208" s="70"/>
      <c r="Q208" s="79" t="n">
        <v>47423</v>
      </c>
      <c r="R208" s="70"/>
      <c r="S208" s="79" t="n">
        <v>0</v>
      </c>
      <c r="T208" s="70"/>
      <c r="U208" s="79" t="n">
        <v>0</v>
      </c>
      <c r="V208" s="70"/>
      <c r="W208" s="70"/>
      <c r="X208" s="79" t="n">
        <v>0</v>
      </c>
      <c r="Y208" s="70"/>
      <c r="Z208" s="79" t="n">
        <v>0</v>
      </c>
      <c r="AA208" s="79"/>
      <c r="AB208" s="79" t="n">
        <v>0</v>
      </c>
      <c r="AC208" s="79"/>
      <c r="AD208" s="79" t="n">
        <v>19289</v>
      </c>
      <c r="AE208" s="70"/>
      <c r="AF208" s="79" t="n">
        <f aca="false">SUM(E208:AD208)</f>
        <v>610920</v>
      </c>
      <c r="AG208" s="70"/>
      <c r="AH208" s="75" t="n">
        <f aca="false">AF208/AN208</f>
        <v>90.6006228681596</v>
      </c>
      <c r="AI208" s="70"/>
      <c r="AJ208" s="75" t="n">
        <f aca="false">IF(AH$219,AH208/AH$219*100,0)</f>
        <v>26.0254686762266</v>
      </c>
      <c r="AK208" s="104"/>
      <c r="AL208" s="55" t="n">
        <v>87</v>
      </c>
      <c r="AM208" s="55"/>
      <c r="AN208" s="104" t="n">
        <v>6743</v>
      </c>
    </row>
    <row r="209" customFormat="false" ht="8.25" hidden="false" customHeight="true" outlineLevel="0" collapsed="false">
      <c r="A209" s="55" t="n">
        <v>88</v>
      </c>
      <c r="B209" s="110"/>
      <c r="C209" s="55" t="s">
        <v>222</v>
      </c>
      <c r="D209" s="70"/>
      <c r="E209" s="79" t="n">
        <v>868292</v>
      </c>
      <c r="F209" s="70"/>
      <c r="G209" s="79" t="n">
        <v>87579</v>
      </c>
      <c r="H209" s="70"/>
      <c r="I209" s="79" t="n">
        <v>40752</v>
      </c>
      <c r="J209" s="70"/>
      <c r="K209" s="79" t="n">
        <v>0</v>
      </c>
      <c r="L209" s="70"/>
      <c r="M209" s="79" t="n">
        <v>220325</v>
      </c>
      <c r="N209" s="70"/>
      <c r="O209" s="79" t="n">
        <v>4414</v>
      </c>
      <c r="P209" s="70"/>
      <c r="Q209" s="79" t="n">
        <v>0</v>
      </c>
      <c r="R209" s="70"/>
      <c r="S209" s="79" t="n">
        <v>0</v>
      </c>
      <c r="T209" s="70"/>
      <c r="U209" s="79" t="n">
        <v>0</v>
      </c>
      <c r="V209" s="70"/>
      <c r="W209" s="70"/>
      <c r="X209" s="79" t="n">
        <v>63681</v>
      </c>
      <c r="Y209" s="70"/>
      <c r="Z209" s="79" t="n">
        <v>0</v>
      </c>
      <c r="AA209" s="79"/>
      <c r="AB209" s="79" t="n">
        <v>0</v>
      </c>
      <c r="AC209" s="79"/>
      <c r="AD209" s="79" t="n">
        <v>31545</v>
      </c>
      <c r="AE209" s="70"/>
      <c r="AF209" s="79" t="n">
        <f aca="false">SUM(E209:AD209)</f>
        <v>1316588</v>
      </c>
      <c r="AG209" s="70"/>
      <c r="AH209" s="75" t="n">
        <f aca="false">AF209/AN209</f>
        <v>112.097743720732</v>
      </c>
      <c r="AI209" s="70"/>
      <c r="AJ209" s="75" t="n">
        <f aca="false">IF(AH$219,AH209/AH$219*100,0)</f>
        <v>32.2006209838638</v>
      </c>
      <c r="AK209" s="104"/>
      <c r="AL209" s="55" t="n">
        <v>88</v>
      </c>
      <c r="AM209" s="55"/>
      <c r="AN209" s="104" t="n">
        <v>11745</v>
      </c>
    </row>
    <row r="210" customFormat="false" ht="8.25" hidden="false" customHeight="true" outlineLevel="0" collapsed="false">
      <c r="A210" s="55" t="n">
        <v>89</v>
      </c>
      <c r="B210" s="110"/>
      <c r="C210" s="55" t="s">
        <v>223</v>
      </c>
      <c r="D210" s="70"/>
      <c r="E210" s="79" t="n">
        <v>4561165</v>
      </c>
      <c r="F210" s="70"/>
      <c r="G210" s="79" t="n">
        <v>849422</v>
      </c>
      <c r="H210" s="70"/>
      <c r="I210" s="79" t="n">
        <v>0</v>
      </c>
      <c r="J210" s="70"/>
      <c r="K210" s="79" t="n">
        <v>36136</v>
      </c>
      <c r="L210" s="70"/>
      <c r="M210" s="79" t="n">
        <v>22683</v>
      </c>
      <c r="N210" s="70"/>
      <c r="O210" s="79" t="n">
        <v>50939</v>
      </c>
      <c r="P210" s="70"/>
      <c r="Q210" s="79" t="n">
        <v>197163</v>
      </c>
      <c r="R210" s="70"/>
      <c r="S210" s="79" t="n">
        <v>0</v>
      </c>
      <c r="T210" s="70"/>
      <c r="U210" s="79" t="n">
        <v>0</v>
      </c>
      <c r="V210" s="70"/>
      <c r="W210" s="70"/>
      <c r="X210" s="79" t="n">
        <v>160883</v>
      </c>
      <c r="Y210" s="70"/>
      <c r="Z210" s="79" t="n">
        <v>0</v>
      </c>
      <c r="AA210" s="79"/>
      <c r="AB210" s="79" t="n">
        <v>1726882</v>
      </c>
      <c r="AC210" s="79"/>
      <c r="AD210" s="79" t="n">
        <v>0</v>
      </c>
      <c r="AE210" s="70"/>
      <c r="AF210" s="79" t="n">
        <f aca="false">SUM(E210:AD210)</f>
        <v>7605273</v>
      </c>
      <c r="AG210" s="70"/>
      <c r="AH210" s="75" t="n">
        <f aca="false">AF210/AN210</f>
        <v>175.361963614563</v>
      </c>
      <c r="AI210" s="70"/>
      <c r="AJ210" s="75" t="n">
        <f aca="false">IF(AH$219,AH210/AH$219*100,0)</f>
        <v>50.3735752202684</v>
      </c>
      <c r="AK210" s="104"/>
      <c r="AL210" s="55" t="n">
        <v>89</v>
      </c>
      <c r="AM210" s="55"/>
      <c r="AN210" s="104" t="n">
        <v>43369</v>
      </c>
    </row>
    <row r="211" customFormat="false" ht="8.25" hidden="false" customHeight="true" outlineLevel="0" collapsed="false">
      <c r="A211" s="55" t="n">
        <v>90</v>
      </c>
      <c r="B211" s="110"/>
      <c r="C211" s="55" t="s">
        <v>224</v>
      </c>
      <c r="D211" s="70"/>
      <c r="E211" s="79" t="n">
        <v>3707397</v>
      </c>
      <c r="F211" s="103"/>
      <c r="G211" s="79" t="n">
        <v>764170</v>
      </c>
      <c r="H211" s="103"/>
      <c r="I211" s="79" t="n">
        <v>837612</v>
      </c>
      <c r="J211" s="103"/>
      <c r="K211" s="79" t="n">
        <v>0</v>
      </c>
      <c r="L211" s="103"/>
      <c r="M211" s="79" t="n">
        <v>870764</v>
      </c>
      <c r="N211" s="103"/>
      <c r="O211" s="79" t="n">
        <v>0</v>
      </c>
      <c r="P211" s="103"/>
      <c r="Q211" s="79" t="n">
        <v>599921</v>
      </c>
      <c r="R211" s="103"/>
      <c r="S211" s="79" t="n">
        <v>0</v>
      </c>
      <c r="T211" s="103"/>
      <c r="U211" s="79" t="n">
        <v>0</v>
      </c>
      <c r="V211" s="103"/>
      <c r="W211" s="103"/>
      <c r="X211" s="79" t="n">
        <v>74578</v>
      </c>
      <c r="Y211" s="103"/>
      <c r="Z211" s="79" t="n">
        <v>940928</v>
      </c>
      <c r="AA211" s="79"/>
      <c r="AB211" s="79" t="n">
        <v>0</v>
      </c>
      <c r="AC211" s="79"/>
      <c r="AD211" s="79" t="n">
        <v>45728</v>
      </c>
      <c r="AE211" s="70"/>
      <c r="AF211" s="79" t="n">
        <f aca="false">SUM(E211:AD211)</f>
        <v>7841098</v>
      </c>
      <c r="AG211" s="70"/>
      <c r="AH211" s="75" t="n">
        <f aca="false">AF211/AN211</f>
        <v>200.125009570965</v>
      </c>
      <c r="AI211" s="70"/>
      <c r="AJ211" s="75" t="n">
        <f aca="false">IF(AH$219,AH211/AH$219*100,0)</f>
        <v>57.4868803661295</v>
      </c>
      <c r="AK211" s="104"/>
      <c r="AL211" s="55" t="n">
        <v>90</v>
      </c>
      <c r="AM211" s="55"/>
      <c r="AN211" s="104" t="n">
        <v>39181</v>
      </c>
    </row>
    <row r="212" customFormat="false" ht="8.25" hidden="false" customHeight="true" outlineLevel="0" collapsed="false">
      <c r="A212" s="70"/>
      <c r="B212" s="70"/>
      <c r="C212" s="55"/>
      <c r="D212" s="70"/>
      <c r="E212" s="104"/>
      <c r="F212" s="70"/>
      <c r="G212" s="104"/>
      <c r="H212" s="70"/>
      <c r="I212" s="104"/>
      <c r="J212" s="70"/>
      <c r="K212" s="104"/>
      <c r="L212" s="70"/>
      <c r="M212" s="104"/>
      <c r="N212" s="70"/>
      <c r="O212" s="104"/>
      <c r="P212" s="70"/>
      <c r="Q212" s="104"/>
      <c r="R212" s="70"/>
      <c r="S212" s="104"/>
      <c r="T212" s="70"/>
      <c r="U212" s="104"/>
      <c r="V212" s="70"/>
      <c r="W212" s="70"/>
      <c r="X212" s="104"/>
      <c r="Y212" s="70"/>
      <c r="Z212" s="104"/>
      <c r="AA212" s="104"/>
      <c r="AB212" s="104"/>
      <c r="AC212" s="104"/>
      <c r="AD212" s="104"/>
      <c r="AE212" s="70"/>
      <c r="AF212" s="104"/>
      <c r="AG212" s="70"/>
      <c r="AH212" s="70"/>
      <c r="AI212" s="70"/>
      <c r="AJ212" s="111"/>
      <c r="AK212" s="104"/>
      <c r="AL212" s="70"/>
      <c r="AM212" s="70"/>
      <c r="AN212" s="70"/>
    </row>
    <row r="213" customFormat="false" ht="8.25" hidden="false" customHeight="true" outlineLevel="0" collapsed="false">
      <c r="A213" s="55" t="n">
        <v>91</v>
      </c>
      <c r="B213" s="110"/>
      <c r="C213" s="55" t="s">
        <v>225</v>
      </c>
      <c r="D213" s="70"/>
      <c r="E213" s="79" t="n">
        <v>6914821</v>
      </c>
      <c r="F213" s="70"/>
      <c r="G213" s="79" t="n">
        <v>1118207</v>
      </c>
      <c r="H213" s="70"/>
      <c r="I213" s="79" t="n">
        <v>0</v>
      </c>
      <c r="J213" s="70"/>
      <c r="K213" s="79" t="n">
        <v>189875</v>
      </c>
      <c r="L213" s="70"/>
      <c r="M213" s="79" t="n">
        <v>1094207</v>
      </c>
      <c r="N213" s="70"/>
      <c r="O213" s="79" t="n">
        <v>25493</v>
      </c>
      <c r="P213" s="70"/>
      <c r="Q213" s="79" t="n">
        <v>536220</v>
      </c>
      <c r="R213" s="70"/>
      <c r="S213" s="79" t="n">
        <v>0</v>
      </c>
      <c r="T213" s="70"/>
      <c r="U213" s="79" t="n">
        <v>0</v>
      </c>
      <c r="V213" s="70"/>
      <c r="W213" s="70"/>
      <c r="X213" s="79" t="n">
        <v>140256</v>
      </c>
      <c r="Y213" s="70"/>
      <c r="Z213" s="79" t="n">
        <v>0</v>
      </c>
      <c r="AA213" s="79"/>
      <c r="AB213" s="79" t="n">
        <v>0</v>
      </c>
      <c r="AC213" s="79"/>
      <c r="AD213" s="79" t="n">
        <v>0</v>
      </c>
      <c r="AE213" s="70"/>
      <c r="AF213" s="79" t="n">
        <f aca="false">SUM(E213:AD213)</f>
        <v>10019079</v>
      </c>
      <c r="AG213" s="70"/>
      <c r="AH213" s="75" t="n">
        <f aca="false">AF213/AN213</f>
        <v>187.588073394495</v>
      </c>
      <c r="AI213" s="70"/>
      <c r="AJ213" s="75" t="n">
        <f aca="false">IF(AH$219,AH213/AH$219*100,0)</f>
        <v>53.8855845976515</v>
      </c>
      <c r="AK213" s="104"/>
      <c r="AL213" s="55" t="n">
        <v>91</v>
      </c>
      <c r="AM213" s="55"/>
      <c r="AN213" s="104" t="n">
        <v>53410</v>
      </c>
    </row>
    <row r="214" customFormat="false" ht="8.25" hidden="false" customHeight="true" outlineLevel="0" collapsed="false">
      <c r="A214" s="55" t="n">
        <v>92</v>
      </c>
      <c r="B214" s="110"/>
      <c r="C214" s="55" t="s">
        <v>226</v>
      </c>
      <c r="D214" s="70"/>
      <c r="E214" s="79" t="n">
        <v>767837</v>
      </c>
      <c r="F214" s="70"/>
      <c r="G214" s="79" t="n">
        <v>333438</v>
      </c>
      <c r="H214" s="70"/>
      <c r="I214" s="79" t="n">
        <v>0</v>
      </c>
      <c r="J214" s="70"/>
      <c r="K214" s="79" t="n">
        <v>71513</v>
      </c>
      <c r="L214" s="70"/>
      <c r="M214" s="79" t="n">
        <v>775804</v>
      </c>
      <c r="N214" s="70"/>
      <c r="O214" s="79" t="n">
        <v>5768</v>
      </c>
      <c r="P214" s="70"/>
      <c r="Q214" s="79" t="n">
        <v>185343</v>
      </c>
      <c r="R214" s="70"/>
      <c r="S214" s="79" t="n">
        <v>0</v>
      </c>
      <c r="T214" s="70"/>
      <c r="U214" s="79" t="n">
        <v>0</v>
      </c>
      <c r="V214" s="70"/>
      <c r="W214" s="70"/>
      <c r="X214" s="79" t="n">
        <v>0</v>
      </c>
      <c r="Y214" s="70"/>
      <c r="Z214" s="79" t="n">
        <v>0</v>
      </c>
      <c r="AA214" s="79"/>
      <c r="AB214" s="79" t="n">
        <v>0</v>
      </c>
      <c r="AC214" s="79"/>
      <c r="AD214" s="79" t="n">
        <v>3225</v>
      </c>
      <c r="AE214" s="70"/>
      <c r="AF214" s="79" t="n">
        <f aca="false">SUM(E214:AD214)</f>
        <v>2142928</v>
      </c>
      <c r="AG214" s="70"/>
      <c r="AH214" s="75" t="n">
        <f aca="false">AF214/AN214</f>
        <v>121.103588584346</v>
      </c>
      <c r="AI214" s="70"/>
      <c r="AJ214" s="75" t="n">
        <f aca="false">IF(AH$219,AH214/AH$219*100,0)</f>
        <v>34.787593633511</v>
      </c>
      <c r="AK214" s="104"/>
      <c r="AL214" s="55" t="n">
        <v>92</v>
      </c>
      <c r="AM214" s="55"/>
      <c r="AN214" s="104" t="n">
        <v>17695</v>
      </c>
    </row>
    <row r="215" customFormat="false" ht="8.25" hidden="false" customHeight="true" outlineLevel="0" collapsed="false">
      <c r="A215" s="55" t="n">
        <v>93</v>
      </c>
      <c r="B215" s="110"/>
      <c r="C215" s="55" t="s">
        <v>227</v>
      </c>
      <c r="D215" s="70"/>
      <c r="E215" s="79" t="n">
        <v>2663597</v>
      </c>
      <c r="F215" s="70"/>
      <c r="G215" s="79" t="n">
        <v>474069</v>
      </c>
      <c r="H215" s="70"/>
      <c r="I215" s="79" t="n">
        <v>0</v>
      </c>
      <c r="J215" s="70"/>
      <c r="K215" s="79" t="n">
        <v>28135</v>
      </c>
      <c r="L215" s="70"/>
      <c r="M215" s="79" t="n">
        <v>0</v>
      </c>
      <c r="N215" s="70"/>
      <c r="O215" s="79" t="n">
        <v>12719</v>
      </c>
      <c r="P215" s="70"/>
      <c r="Q215" s="79" t="n">
        <v>148096</v>
      </c>
      <c r="R215" s="70"/>
      <c r="S215" s="79" t="n">
        <v>0</v>
      </c>
      <c r="T215" s="70"/>
      <c r="U215" s="79" t="n">
        <v>0</v>
      </c>
      <c r="V215" s="70"/>
      <c r="W215" s="70"/>
      <c r="X215" s="79" t="n">
        <v>54214</v>
      </c>
      <c r="Y215" s="70"/>
      <c r="Z215" s="79" t="n">
        <v>0</v>
      </c>
      <c r="AA215" s="79"/>
      <c r="AB215" s="79" t="n">
        <v>1565470</v>
      </c>
      <c r="AC215" s="79"/>
      <c r="AD215" s="79" t="n">
        <v>91446</v>
      </c>
      <c r="AE215" s="70"/>
      <c r="AF215" s="79" t="n">
        <f aca="false">SUM(E215:AD215)</f>
        <v>5037746</v>
      </c>
      <c r="AG215" s="70"/>
      <c r="AH215" s="75" t="n">
        <f aca="false">AF215/AN215</f>
        <v>127.534644692539</v>
      </c>
      <c r="AI215" s="70"/>
      <c r="AJ215" s="75" t="n">
        <f aca="false">IF(AH$219,AH215/AH$219*100,0)</f>
        <v>36.6349457156529</v>
      </c>
      <c r="AK215" s="104"/>
      <c r="AL215" s="55" t="n">
        <v>93</v>
      </c>
      <c r="AM215" s="55"/>
      <c r="AN215" s="104" t="n">
        <v>39501</v>
      </c>
    </row>
    <row r="216" customFormat="false" ht="8.25" hidden="false" customHeight="true" outlineLevel="0" collapsed="false">
      <c r="A216" s="55" t="n">
        <v>94</v>
      </c>
      <c r="B216" s="110"/>
      <c r="C216" s="55" t="s">
        <v>228</v>
      </c>
      <c r="D216" s="70"/>
      <c r="E216" s="79" t="n">
        <v>3602239</v>
      </c>
      <c r="F216" s="70"/>
      <c r="G216" s="79" t="n">
        <v>714636</v>
      </c>
      <c r="H216" s="70"/>
      <c r="I216" s="79" t="n">
        <v>0</v>
      </c>
      <c r="J216" s="70"/>
      <c r="K216" s="79" t="n">
        <v>0</v>
      </c>
      <c r="L216" s="70"/>
      <c r="M216" s="79" t="n">
        <v>399442</v>
      </c>
      <c r="N216" s="70"/>
      <c r="O216" s="79" t="n">
        <v>34478</v>
      </c>
      <c r="P216" s="70"/>
      <c r="Q216" s="79" t="n">
        <v>181068</v>
      </c>
      <c r="R216" s="70"/>
      <c r="S216" s="79" t="n">
        <v>0</v>
      </c>
      <c r="T216" s="70"/>
      <c r="U216" s="79" t="n">
        <v>0</v>
      </c>
      <c r="V216" s="70"/>
      <c r="W216" s="70"/>
      <c r="X216" s="79" t="n">
        <v>189129</v>
      </c>
      <c r="Y216" s="70"/>
      <c r="Z216" s="79" t="n">
        <v>787034</v>
      </c>
      <c r="AA216" s="79"/>
      <c r="AB216" s="79" t="n">
        <v>0</v>
      </c>
      <c r="AC216" s="79"/>
      <c r="AD216" s="79" t="n">
        <v>0</v>
      </c>
      <c r="AE216" s="70"/>
      <c r="AF216" s="79" t="n">
        <f aca="false">SUM(E216:AD216)</f>
        <v>5908026</v>
      </c>
      <c r="AG216" s="70"/>
      <c r="AH216" s="75" t="n">
        <f aca="false">AF216/AN216</f>
        <v>207.575925795798</v>
      </c>
      <c r="AI216" s="70"/>
      <c r="AJ216" s="75" t="n">
        <f aca="false">IF(AH$219,AH216/AH$219*100,0)</f>
        <v>59.6271922169734</v>
      </c>
      <c r="AK216" s="104"/>
      <c r="AL216" s="55" t="n">
        <v>94</v>
      </c>
      <c r="AM216" s="55"/>
      <c r="AN216" s="104" t="n">
        <v>28462</v>
      </c>
    </row>
    <row r="217" customFormat="false" ht="8.25" hidden="false" customHeight="true" outlineLevel="0" collapsed="false">
      <c r="A217" s="65" t="n">
        <v>95</v>
      </c>
      <c r="B217" s="70"/>
      <c r="C217" s="55" t="s">
        <v>229</v>
      </c>
      <c r="D217" s="70"/>
      <c r="E217" s="84" t="n">
        <v>9775310</v>
      </c>
      <c r="F217" s="70"/>
      <c r="G217" s="84" t="n">
        <v>229875</v>
      </c>
      <c r="H217" s="70"/>
      <c r="I217" s="84" t="n">
        <v>6500849</v>
      </c>
      <c r="J217" s="70"/>
      <c r="K217" s="84" t="n">
        <v>3808</v>
      </c>
      <c r="L217" s="70"/>
      <c r="M217" s="84" t="n">
        <v>1582337</v>
      </c>
      <c r="N217" s="70"/>
      <c r="O217" s="84" t="n">
        <v>300015</v>
      </c>
      <c r="P217" s="70"/>
      <c r="Q217" s="84" t="n">
        <v>1178083</v>
      </c>
      <c r="R217" s="70"/>
      <c r="S217" s="84" t="n">
        <v>0</v>
      </c>
      <c r="T217" s="70"/>
      <c r="U217" s="84" t="n">
        <v>0</v>
      </c>
      <c r="V217" s="70"/>
      <c r="W217" s="70"/>
      <c r="X217" s="84" t="n">
        <v>5058976</v>
      </c>
      <c r="Y217" s="114"/>
      <c r="Z217" s="84" t="n">
        <v>6324844</v>
      </c>
      <c r="AA217" s="79"/>
      <c r="AB217" s="84" t="n">
        <v>0</v>
      </c>
      <c r="AC217" s="79"/>
      <c r="AD217" s="84" t="n">
        <v>10739</v>
      </c>
      <c r="AE217" s="70"/>
      <c r="AF217" s="84" t="n">
        <f aca="false">SUM(E217:AD217)</f>
        <v>30964836</v>
      </c>
      <c r="AG217" s="70"/>
      <c r="AH217" s="75" t="n">
        <f aca="false">AF217/AN217</f>
        <v>451.481169351899</v>
      </c>
      <c r="AI217" s="103"/>
      <c r="AJ217" s="75" t="n">
        <f aca="false">IF(AH$219,AH217/AH$219*100,0)</f>
        <v>129.690157295854</v>
      </c>
      <c r="AK217" s="104"/>
      <c r="AL217" s="65" t="n">
        <v>95</v>
      </c>
      <c r="AM217" s="82"/>
      <c r="AN217" s="108" t="n">
        <v>68585</v>
      </c>
    </row>
    <row r="218" customFormat="false" ht="9.75" hidden="false" customHeight="true" outlineLevel="0" collapsed="false">
      <c r="A218" s="70"/>
      <c r="B218" s="70"/>
      <c r="C218" s="55"/>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103"/>
      <c r="AI218" s="103"/>
      <c r="AJ218" s="103"/>
      <c r="AK218" s="70"/>
      <c r="AL218" s="70"/>
      <c r="AM218" s="70"/>
      <c r="AN218" s="70"/>
    </row>
    <row r="219" customFormat="false" ht="10.5" hidden="false" customHeight="true" outlineLevel="0" collapsed="false">
      <c r="A219" s="65" t="n">
        <v>95</v>
      </c>
      <c r="B219" s="70"/>
      <c r="C219" s="63" t="s">
        <v>75</v>
      </c>
      <c r="D219" s="70"/>
      <c r="E219" s="87" t="n">
        <f aca="false">SUM(E89:E218)</f>
        <v>769860932</v>
      </c>
      <c r="F219" s="70"/>
      <c r="G219" s="87" t="n">
        <f aca="false">SUM(G89:G218)</f>
        <v>159963795</v>
      </c>
      <c r="H219" s="70"/>
      <c r="I219" s="87" t="n">
        <f aca="false">SUM(I89:I218)</f>
        <v>408785894</v>
      </c>
      <c r="J219" s="70"/>
      <c r="K219" s="87" t="n">
        <f aca="false">SUM(K89:K218)</f>
        <v>10244737</v>
      </c>
      <c r="L219" s="70"/>
      <c r="M219" s="87" t="n">
        <f aca="false">SUM(M89:M218)</f>
        <v>129189738</v>
      </c>
      <c r="N219" s="104"/>
      <c r="O219" s="87" t="n">
        <f aca="false">SUM(O89:O218)</f>
        <v>65590487</v>
      </c>
      <c r="P219" s="104"/>
      <c r="Q219" s="87" t="n">
        <f aca="false">SUM(Q89:Q218)</f>
        <v>104546963</v>
      </c>
      <c r="R219" s="70"/>
      <c r="S219" s="87" t="n">
        <f aca="false">SUM(S89:S218)</f>
        <v>9222807</v>
      </c>
      <c r="T219" s="70"/>
      <c r="U219" s="87" t="n">
        <f aca="false">SUM(U89:U218)</f>
        <v>244698</v>
      </c>
      <c r="V219" s="70"/>
      <c r="W219" s="70"/>
      <c r="X219" s="87" t="n">
        <f aca="false">SUM(X89:X218)</f>
        <v>107646882</v>
      </c>
      <c r="Y219" s="70"/>
      <c r="Z219" s="87" t="n">
        <f aca="false">SUM(Z89:Z218)</f>
        <v>148058191</v>
      </c>
      <c r="AA219" s="72"/>
      <c r="AB219" s="87" t="n">
        <f aca="false">SUM(AB89:AB218)</f>
        <v>27500714</v>
      </c>
      <c r="AC219" s="72"/>
      <c r="AD219" s="87" t="n">
        <f aca="false">SUM(AD89:AD217)</f>
        <v>92834776</v>
      </c>
      <c r="AE219" s="70"/>
      <c r="AF219" s="87" t="n">
        <f aca="false">SUM(AF89:AF218)</f>
        <v>2033690614</v>
      </c>
      <c r="AG219" s="106"/>
      <c r="AH219" s="74" t="n">
        <f aca="false">AF219/AN219</f>
        <v>348.122925259442</v>
      </c>
      <c r="AI219" s="103"/>
      <c r="AJ219" s="75" t="n">
        <f aca="false">IF(AH$219,AH219/AH$219*100,0)</f>
        <v>100</v>
      </c>
      <c r="AK219" s="104"/>
      <c r="AL219" s="65" t="n">
        <v>95</v>
      </c>
      <c r="AM219" s="82"/>
      <c r="AN219" s="109" t="n">
        <f aca="false">SUM(AN89:AN217)</f>
        <v>5841875</v>
      </c>
    </row>
    <row r="220" customFormat="false" ht="8.25" hidden="false" customHeight="true" outlineLevel="0" collapsed="false">
      <c r="A220" s="70"/>
      <c r="B220" s="70"/>
      <c r="C220" s="55"/>
      <c r="D220" s="70"/>
      <c r="E220" s="104"/>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c r="AM220" s="70"/>
      <c r="AN220" s="70"/>
    </row>
    <row r="221" customFormat="false" ht="8.25" hidden="false" customHeight="true" outlineLevel="0" collapsed="false">
      <c r="A221" s="70"/>
      <c r="B221" s="70"/>
      <c r="C221" s="55"/>
      <c r="D221" s="70"/>
      <c r="E221" s="104"/>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c r="AM221" s="70"/>
      <c r="AN221" s="70"/>
    </row>
    <row r="222" customFormat="false" ht="5.25" hidden="false" customHeight="true" outlineLevel="0" collapsed="false">
      <c r="A222" s="70"/>
      <c r="B222" s="70"/>
      <c r="C222" s="55"/>
      <c r="D222" s="70"/>
      <c r="E222" s="104"/>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row>
    <row r="223" customFormat="false" ht="8.25" hidden="false" customHeight="true" outlineLevel="0" collapsed="false">
      <c r="A223" s="70"/>
      <c r="B223" s="70"/>
      <c r="C223" s="55"/>
      <c r="D223" s="70"/>
      <c r="E223" s="104"/>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c r="AM223" s="70"/>
      <c r="AN223" s="70"/>
    </row>
    <row r="224" customFormat="false" ht="7.5" hidden="false" customHeight="true" outlineLevel="0" collapsed="false">
      <c r="A224" s="70"/>
      <c r="B224" s="70"/>
      <c r="C224" s="55"/>
      <c r="D224" s="70"/>
      <c r="E224" s="104"/>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c r="AM224" s="70"/>
      <c r="AN224" s="70"/>
    </row>
    <row r="225" customFormat="false" ht="8.25" hidden="true" customHeight="true" outlineLevel="0" collapsed="false">
      <c r="A225" s="70"/>
      <c r="B225" s="70"/>
      <c r="C225" s="55"/>
      <c r="D225" s="70"/>
      <c r="E225" s="104"/>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row>
    <row r="226" customFormat="false" ht="8.25" hidden="false" customHeight="true" outlineLevel="0" collapsed="false">
      <c r="A226" s="70"/>
      <c r="B226" s="70"/>
      <c r="C226" s="55"/>
      <c r="D226" s="70"/>
      <c r="E226" s="104"/>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row>
    <row r="227" s="53" customFormat="true" ht="10.5" hidden="false" customHeight="true" outlineLevel="0" collapsed="false">
      <c r="A227" s="54" t="s">
        <v>356</v>
      </c>
      <c r="B227" s="54"/>
      <c r="C227" s="54"/>
      <c r="D227" s="54"/>
      <c r="E227" s="59"/>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7" t="s">
        <v>357</v>
      </c>
      <c r="AN227" s="54"/>
    </row>
    <row r="228" s="53" customFormat="true" ht="10.5" hidden="false" customHeight="true" outlineLevel="0" collapsed="false">
      <c r="A228" s="54"/>
      <c r="B228" s="54"/>
      <c r="C228" s="54"/>
      <c r="D228" s="54"/>
      <c r="E228" s="54"/>
      <c r="F228" s="54"/>
      <c r="G228" s="54"/>
      <c r="H228" s="54"/>
      <c r="I228" s="54"/>
      <c r="J228" s="54"/>
      <c r="K228" s="54"/>
      <c r="L228" s="54"/>
      <c r="M228" s="54"/>
      <c r="N228" s="54"/>
      <c r="O228" s="54"/>
      <c r="P228" s="54"/>
      <c r="Q228" s="54"/>
      <c r="R228" s="54"/>
      <c r="S228" s="54"/>
      <c r="T228" s="54"/>
      <c r="U228" s="57" t="s">
        <v>52</v>
      </c>
      <c r="V228" s="54"/>
      <c r="W228" s="54"/>
      <c r="X228" s="58" t="s">
        <v>53</v>
      </c>
      <c r="Y228" s="54"/>
      <c r="Z228" s="58"/>
      <c r="AA228" s="58"/>
      <c r="AB228" s="58"/>
      <c r="AC228" s="58"/>
      <c r="AD228" s="105"/>
      <c r="AE228" s="54"/>
      <c r="AF228" s="54"/>
      <c r="AG228" s="54"/>
      <c r="AH228" s="54"/>
      <c r="AI228" s="54"/>
      <c r="AJ228" s="54"/>
      <c r="AK228" s="54"/>
      <c r="AL228" s="57" t="s">
        <v>326</v>
      </c>
      <c r="AM228" s="57"/>
      <c r="AN228" s="54"/>
    </row>
    <row r="229" s="53" customFormat="true" ht="10.5" hidden="false" customHeight="true" outlineLevel="0" collapsed="false">
      <c r="A229" s="59"/>
      <c r="B229" s="54"/>
      <c r="C229" s="54"/>
      <c r="D229" s="54"/>
      <c r="E229" s="54"/>
      <c r="F229" s="54"/>
      <c r="G229" s="54"/>
      <c r="H229" s="54"/>
      <c r="I229" s="54"/>
      <c r="J229" s="54"/>
      <c r="K229" s="54"/>
      <c r="L229" s="54"/>
      <c r="M229" s="54"/>
      <c r="N229" s="54"/>
      <c r="O229" s="54"/>
      <c r="P229" s="54"/>
      <c r="Q229" s="54"/>
      <c r="R229" s="54"/>
      <c r="S229" s="54"/>
      <c r="T229" s="54"/>
      <c r="U229" s="57" t="s">
        <v>267</v>
      </c>
      <c r="V229" s="54"/>
      <c r="W229" s="54"/>
      <c r="X229" s="58" t="s">
        <v>268</v>
      </c>
      <c r="Y229" s="54"/>
      <c r="Z229" s="58"/>
      <c r="AA229" s="58"/>
      <c r="AB229" s="58"/>
      <c r="AC229" s="58"/>
      <c r="AD229" s="105"/>
      <c r="AE229" s="54"/>
      <c r="AF229" s="54"/>
      <c r="AG229" s="54"/>
      <c r="AH229" s="54"/>
      <c r="AI229" s="54"/>
      <c r="AJ229" s="54"/>
      <c r="AK229" s="54"/>
      <c r="AL229" s="57" t="s">
        <v>358</v>
      </c>
      <c r="AM229" s="57"/>
      <c r="AN229" s="54"/>
    </row>
    <row r="230" s="53" customFormat="true" ht="10.5" hidden="false" customHeight="true" outlineLevel="0" collapsed="false">
      <c r="A230" s="60"/>
      <c r="B230" s="54"/>
      <c r="C230" s="54"/>
      <c r="D230" s="54"/>
      <c r="E230" s="54"/>
      <c r="F230" s="54"/>
      <c r="G230" s="54"/>
      <c r="H230" s="54"/>
      <c r="I230" s="54"/>
      <c r="J230" s="54"/>
      <c r="K230" s="54"/>
      <c r="L230" s="54"/>
      <c r="M230" s="54"/>
      <c r="N230" s="54"/>
      <c r="O230" s="54"/>
      <c r="P230" s="54"/>
      <c r="Q230" s="54"/>
      <c r="R230" s="54"/>
      <c r="S230" s="54"/>
      <c r="T230" s="54"/>
      <c r="U230" s="57" t="s">
        <v>58</v>
      </c>
      <c r="V230" s="54"/>
      <c r="W230" s="54"/>
      <c r="X230" s="58" t="s">
        <v>59</v>
      </c>
      <c r="Y230" s="54"/>
      <c r="Z230" s="58"/>
      <c r="AA230" s="58"/>
      <c r="AB230" s="58"/>
      <c r="AC230" s="58"/>
      <c r="AD230" s="105"/>
      <c r="AE230" s="54"/>
      <c r="AF230" s="54"/>
      <c r="AG230" s="54"/>
      <c r="AH230" s="54"/>
      <c r="AI230" s="54"/>
      <c r="AJ230" s="54"/>
      <c r="AK230" s="54"/>
      <c r="AL230" s="54"/>
      <c r="AM230" s="54"/>
      <c r="AN230" s="54"/>
    </row>
    <row r="231" customFormat="false" ht="9" hidden="false" customHeight="true" outlineLevel="0" collapsed="false">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row>
    <row r="232" customFormat="false" ht="9" hidden="false" customHeight="true" outlineLevel="0" collapsed="false">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row>
    <row r="233" customFormat="false" ht="9" hidden="false" customHeight="true" outlineLevel="0" collapsed="false">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row>
    <row r="234" customFormat="false" ht="9" hidden="false" customHeight="true" outlineLevel="0" collapsed="false">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row>
    <row r="235" customFormat="false" ht="9" hidden="false" customHeight="true" outlineLevel="0" collapsed="false">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61"/>
      <c r="AE235" s="55"/>
      <c r="AF235" s="62" t="s">
        <v>75</v>
      </c>
      <c r="AG235" s="62"/>
      <c r="AH235" s="62"/>
      <c r="AI235" s="62"/>
      <c r="AJ235" s="62"/>
      <c r="AK235" s="55"/>
      <c r="AL235" s="55"/>
      <c r="AM235" s="55"/>
      <c r="AN235" s="55"/>
    </row>
    <row r="236" customFormat="false" ht="9" hidden="false" customHeight="true" outlineLevel="0" collapsed="false">
      <c r="A236" s="55"/>
      <c r="B236" s="55"/>
      <c r="C236" s="55"/>
      <c r="D236" s="55"/>
      <c r="E236" s="55"/>
      <c r="F236" s="55"/>
      <c r="G236" s="55"/>
      <c r="H236" s="55"/>
      <c r="I236" s="55"/>
      <c r="J236" s="55"/>
      <c r="K236" s="55"/>
      <c r="L236" s="55"/>
      <c r="M236" s="63"/>
      <c r="N236" s="55"/>
      <c r="O236" s="55"/>
      <c r="P236" s="55"/>
      <c r="Q236" s="55"/>
      <c r="R236" s="55"/>
      <c r="S236" s="55"/>
      <c r="T236" s="55"/>
      <c r="U236" s="55"/>
      <c r="V236" s="55"/>
      <c r="W236" s="55"/>
      <c r="X236" s="55"/>
      <c r="Y236" s="55"/>
      <c r="Z236" s="55"/>
      <c r="AA236" s="55"/>
      <c r="AB236" s="55"/>
      <c r="AC236" s="55"/>
      <c r="AD236" s="82"/>
      <c r="AE236" s="55"/>
      <c r="AF236" s="55"/>
      <c r="AG236" s="55"/>
      <c r="AH236" s="55"/>
      <c r="AI236" s="55"/>
      <c r="AJ236" s="63"/>
      <c r="AK236" s="55"/>
      <c r="AL236" s="55"/>
      <c r="AM236" s="55"/>
      <c r="AN236" s="55"/>
    </row>
    <row r="237" customFormat="false" ht="9" hidden="false" customHeight="true" outlineLevel="0" collapsed="false">
      <c r="A237" s="55"/>
      <c r="B237" s="55"/>
      <c r="C237" s="55"/>
      <c r="D237" s="55"/>
      <c r="E237" s="63" t="s">
        <v>328</v>
      </c>
      <c r="F237" s="55"/>
      <c r="G237" s="63" t="s">
        <v>329</v>
      </c>
      <c r="H237" s="55"/>
      <c r="I237" s="63" t="s">
        <v>330</v>
      </c>
      <c r="J237" s="55"/>
      <c r="K237" s="63" t="s">
        <v>331</v>
      </c>
      <c r="L237" s="55"/>
      <c r="M237" s="63" t="s">
        <v>332</v>
      </c>
      <c r="N237" s="55"/>
      <c r="O237" s="63" t="s">
        <v>333</v>
      </c>
      <c r="P237" s="55"/>
      <c r="Q237" s="63" t="s">
        <v>334</v>
      </c>
      <c r="R237" s="55"/>
      <c r="S237" s="55"/>
      <c r="T237" s="55"/>
      <c r="U237" s="63"/>
      <c r="V237" s="55"/>
      <c r="W237" s="55"/>
      <c r="X237" s="63" t="s">
        <v>335</v>
      </c>
      <c r="Y237" s="55"/>
      <c r="Z237" s="63" t="s">
        <v>336</v>
      </c>
      <c r="AA237" s="63"/>
      <c r="AB237" s="63" t="s">
        <v>337</v>
      </c>
      <c r="AC237" s="63"/>
      <c r="AD237" s="63" t="s">
        <v>338</v>
      </c>
      <c r="AE237" s="55"/>
      <c r="AF237" s="55"/>
      <c r="AG237" s="55"/>
      <c r="AH237" s="63" t="s">
        <v>73</v>
      </c>
      <c r="AI237" s="55"/>
      <c r="AJ237" s="63" t="s">
        <v>74</v>
      </c>
      <c r="AK237" s="55"/>
      <c r="AL237" s="55"/>
      <c r="AM237" s="55"/>
      <c r="AN237" s="55"/>
    </row>
    <row r="238" customFormat="false" ht="9" hidden="false" customHeight="true" outlineLevel="0" collapsed="false">
      <c r="A238" s="62" t="s">
        <v>81</v>
      </c>
      <c r="B238" s="55"/>
      <c r="C238" s="62" t="s">
        <v>83</v>
      </c>
      <c r="D238" s="55"/>
      <c r="E238" s="62" t="s">
        <v>339</v>
      </c>
      <c r="F238" s="55"/>
      <c r="G238" s="62" t="s">
        <v>340</v>
      </c>
      <c r="H238" s="55"/>
      <c r="I238" s="62" t="s">
        <v>341</v>
      </c>
      <c r="J238" s="55"/>
      <c r="K238" s="62" t="s">
        <v>341</v>
      </c>
      <c r="L238" s="55"/>
      <c r="M238" s="62" t="s">
        <v>341</v>
      </c>
      <c r="N238" s="55"/>
      <c r="O238" s="62" t="s">
        <v>342</v>
      </c>
      <c r="P238" s="55"/>
      <c r="Q238" s="62" t="s">
        <v>343</v>
      </c>
      <c r="R238" s="55"/>
      <c r="S238" s="62" t="s">
        <v>344</v>
      </c>
      <c r="T238" s="55"/>
      <c r="U238" s="62" t="s">
        <v>345</v>
      </c>
      <c r="V238" s="55"/>
      <c r="W238" s="55"/>
      <c r="X238" s="62" t="s">
        <v>346</v>
      </c>
      <c r="Y238" s="55"/>
      <c r="Z238" s="62" t="s">
        <v>347</v>
      </c>
      <c r="AA238" s="61"/>
      <c r="AB238" s="62" t="s">
        <v>348</v>
      </c>
      <c r="AC238" s="61"/>
      <c r="AD238" s="62" t="s">
        <v>349</v>
      </c>
      <c r="AE238" s="55"/>
      <c r="AF238" s="62" t="s">
        <v>84</v>
      </c>
      <c r="AG238" s="55"/>
      <c r="AH238" s="62" t="s">
        <v>85</v>
      </c>
      <c r="AI238" s="55"/>
      <c r="AJ238" s="62" t="s">
        <v>90</v>
      </c>
      <c r="AK238" s="55"/>
      <c r="AL238" s="62" t="s">
        <v>81</v>
      </c>
      <c r="AM238" s="61"/>
      <c r="AN238" s="55"/>
    </row>
    <row r="239" customFormat="false" ht="8.25" hidden="false" customHeight="true" outlineLevel="0" collapsed="false">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row>
    <row r="240" customFormat="false" ht="8.25" hidden="false" customHeight="true" outlineLevel="0" collapsed="false">
      <c r="A240" s="55"/>
      <c r="B240" s="55" t="s">
        <v>231</v>
      </c>
      <c r="C240" s="55"/>
      <c r="D240" s="55"/>
      <c r="E240" s="76"/>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row>
    <row r="241" customFormat="false" ht="8.25" hidden="false" customHeight="true" outlineLevel="0" collapsed="false">
      <c r="A241" s="66" t="n">
        <v>1</v>
      </c>
      <c r="B241" s="68"/>
      <c r="C241" s="66" t="s">
        <v>232</v>
      </c>
      <c r="D241" s="70"/>
      <c r="E241" s="72" t="n">
        <v>492287</v>
      </c>
      <c r="F241" s="70"/>
      <c r="G241" s="72" t="n">
        <v>82728</v>
      </c>
      <c r="H241" s="70"/>
      <c r="I241" s="72" t="n">
        <v>877547</v>
      </c>
      <c r="J241" s="70"/>
      <c r="K241" s="72" t="n">
        <v>63036</v>
      </c>
      <c r="L241" s="70"/>
      <c r="M241" s="72" t="n">
        <v>158206</v>
      </c>
      <c r="N241" s="70"/>
      <c r="O241" s="72" t="n">
        <v>565666</v>
      </c>
      <c r="P241" s="70"/>
      <c r="Q241" s="72" t="n">
        <v>0</v>
      </c>
      <c r="R241" s="70"/>
      <c r="S241" s="72" t="n">
        <v>239579</v>
      </c>
      <c r="T241" s="70"/>
      <c r="U241" s="72" t="n">
        <v>0</v>
      </c>
      <c r="V241" s="70"/>
      <c r="W241" s="70"/>
      <c r="X241" s="72" t="n">
        <v>2953594</v>
      </c>
      <c r="Y241" s="70"/>
      <c r="Z241" s="72" t="n">
        <v>832691</v>
      </c>
      <c r="AA241" s="72"/>
      <c r="AB241" s="72" t="n">
        <v>0</v>
      </c>
      <c r="AC241" s="72"/>
      <c r="AD241" s="72" t="n">
        <v>0</v>
      </c>
      <c r="AE241" s="70"/>
      <c r="AF241" s="72" t="n">
        <f aca="false">SUM(E241:AD241)</f>
        <v>6265334</v>
      </c>
      <c r="AG241" s="106"/>
      <c r="AH241" s="74" t="n">
        <f aca="false">AF241/AN241</f>
        <v>764.90465144671</v>
      </c>
      <c r="AI241" s="70"/>
      <c r="AJ241" s="75" t="n">
        <f aca="false">IF(AH$287,AH241/AH$287*100,0)</f>
        <v>156.09039350542</v>
      </c>
      <c r="AK241" s="104"/>
      <c r="AL241" s="55" t="n">
        <v>1</v>
      </c>
      <c r="AM241" s="55"/>
      <c r="AN241" s="104" t="n">
        <v>8191</v>
      </c>
    </row>
    <row r="242" customFormat="false" ht="8.25" hidden="false" customHeight="true" outlineLevel="0" collapsed="false">
      <c r="A242" s="66" t="n">
        <v>2</v>
      </c>
      <c r="B242" s="68"/>
      <c r="C242" s="66" t="s">
        <v>233</v>
      </c>
      <c r="D242" s="70"/>
      <c r="E242" s="79" t="n">
        <v>514697</v>
      </c>
      <c r="F242" s="70"/>
      <c r="G242" s="79" t="n">
        <v>147463</v>
      </c>
      <c r="H242" s="70"/>
      <c r="I242" s="79" t="n">
        <v>536950</v>
      </c>
      <c r="J242" s="70"/>
      <c r="K242" s="79" t="n">
        <v>0</v>
      </c>
      <c r="L242" s="70"/>
      <c r="M242" s="79" t="n">
        <v>113965</v>
      </c>
      <c r="N242" s="70"/>
      <c r="O242" s="79" t="n">
        <v>307840</v>
      </c>
      <c r="P242" s="70"/>
      <c r="Q242" s="79" t="n">
        <v>0</v>
      </c>
      <c r="R242" s="70"/>
      <c r="S242" s="79" t="n">
        <v>249939</v>
      </c>
      <c r="T242" s="70"/>
      <c r="U242" s="79" t="n">
        <v>0</v>
      </c>
      <c r="V242" s="70"/>
      <c r="W242" s="70"/>
      <c r="X242" s="79" t="n">
        <v>671630</v>
      </c>
      <c r="Y242" s="70"/>
      <c r="Z242" s="79" t="n">
        <v>2188430</v>
      </c>
      <c r="AA242" s="79"/>
      <c r="AB242" s="79" t="n">
        <v>0</v>
      </c>
      <c r="AC242" s="79"/>
      <c r="AD242" s="79" t="n">
        <v>43876</v>
      </c>
      <c r="AE242" s="70"/>
      <c r="AF242" s="79" t="n">
        <f aca="false">SUM(E242:AD242)</f>
        <v>4774790</v>
      </c>
      <c r="AG242" s="70"/>
      <c r="AH242" s="75" t="n">
        <f aca="false">AF242/AN242</f>
        <v>660.870588235294</v>
      </c>
      <c r="AI242" s="70"/>
      <c r="AJ242" s="75" t="n">
        <f aca="false">IF(AH$287,AH242/AH$287*100,0)</f>
        <v>134.860665285145</v>
      </c>
      <c r="AK242" s="104"/>
      <c r="AL242" s="55" t="n">
        <v>2</v>
      </c>
      <c r="AM242" s="55"/>
      <c r="AN242" s="104" t="n">
        <v>7225</v>
      </c>
    </row>
    <row r="243" customFormat="false" ht="8.25" hidden="false" customHeight="true" outlineLevel="0" collapsed="false">
      <c r="A243" s="66" t="n">
        <v>3</v>
      </c>
      <c r="B243" s="68"/>
      <c r="C243" s="52" t="s">
        <v>147</v>
      </c>
      <c r="D243" s="70"/>
      <c r="E243" s="79" t="n">
        <v>233412</v>
      </c>
      <c r="F243" s="70"/>
      <c r="G243" s="79" t="n">
        <v>0</v>
      </c>
      <c r="H243" s="70"/>
      <c r="I243" s="79" t="n">
        <v>20300</v>
      </c>
      <c r="J243" s="70"/>
      <c r="K243" s="79" t="n">
        <v>0</v>
      </c>
      <c r="L243" s="70"/>
      <c r="M243" s="79" t="n">
        <v>0</v>
      </c>
      <c r="N243" s="70"/>
      <c r="O243" s="79" t="n">
        <v>256021</v>
      </c>
      <c r="P243" s="70"/>
      <c r="Q243" s="79" t="n">
        <v>0</v>
      </c>
      <c r="R243" s="70"/>
      <c r="S243" s="79" t="n">
        <v>285660</v>
      </c>
      <c r="T243" s="70"/>
      <c r="U243" s="79" t="n">
        <v>0</v>
      </c>
      <c r="V243" s="70"/>
      <c r="W243" s="70"/>
      <c r="X243" s="79" t="n">
        <v>58157</v>
      </c>
      <c r="Y243" s="70"/>
      <c r="Z243" s="79" t="n">
        <v>1345430</v>
      </c>
      <c r="AA243" s="79"/>
      <c r="AB243" s="79" t="n">
        <v>0</v>
      </c>
      <c r="AC243" s="79"/>
      <c r="AD243" s="79" t="n">
        <v>0</v>
      </c>
      <c r="AE243" s="70"/>
      <c r="AF243" s="79" t="n">
        <f aca="false">SUM(E243:AD243)</f>
        <v>2198980</v>
      </c>
      <c r="AG243" s="70"/>
      <c r="AH243" s="75" t="n">
        <f aca="false">AF243/AN243</f>
        <v>356.283214517174</v>
      </c>
      <c r="AI243" s="70"/>
      <c r="AJ243" s="75" t="n">
        <f aca="false">IF(AH$287,AH243/AH$287*100,0)</f>
        <v>72.7049927702473</v>
      </c>
      <c r="AK243" s="104"/>
      <c r="AL243" s="55" t="n">
        <v>3</v>
      </c>
      <c r="AM243" s="55"/>
      <c r="AN243" s="104" t="n">
        <v>6172</v>
      </c>
    </row>
    <row r="244" customFormat="false" ht="8.25" hidden="false" customHeight="true" outlineLevel="0" collapsed="false">
      <c r="A244" s="66" t="n">
        <v>4</v>
      </c>
      <c r="B244" s="68"/>
      <c r="C244" s="52" t="s">
        <v>234</v>
      </c>
      <c r="D244" s="70"/>
      <c r="E244" s="79" t="n">
        <v>226294</v>
      </c>
      <c r="F244" s="70"/>
      <c r="G244" s="79" t="n">
        <v>98888</v>
      </c>
      <c r="H244" s="70"/>
      <c r="I244" s="79" t="n">
        <v>255132</v>
      </c>
      <c r="J244" s="70"/>
      <c r="K244" s="79" t="n">
        <v>0</v>
      </c>
      <c r="L244" s="70"/>
      <c r="M244" s="79" t="n">
        <v>105684</v>
      </c>
      <c r="N244" s="70"/>
      <c r="O244" s="79" t="n">
        <v>121840</v>
      </c>
      <c r="P244" s="70"/>
      <c r="Q244" s="79" t="n">
        <v>0</v>
      </c>
      <c r="R244" s="70"/>
      <c r="S244" s="79" t="n">
        <v>43702</v>
      </c>
      <c r="T244" s="70"/>
      <c r="U244" s="79" t="n">
        <v>0</v>
      </c>
      <c r="V244" s="70"/>
      <c r="W244" s="70"/>
      <c r="X244" s="79" t="n">
        <v>8382</v>
      </c>
      <c r="Y244" s="70"/>
      <c r="Z244" s="79" t="n">
        <v>206366</v>
      </c>
      <c r="AA244" s="79"/>
      <c r="AB244" s="79" t="n">
        <v>0</v>
      </c>
      <c r="AC244" s="79"/>
      <c r="AD244" s="79" t="n">
        <v>0</v>
      </c>
      <c r="AE244" s="70"/>
      <c r="AF244" s="79" t="n">
        <f aca="false">SUM(E244:AD244)</f>
        <v>1066288</v>
      </c>
      <c r="AG244" s="70"/>
      <c r="AH244" s="75" t="n">
        <f aca="false">AF244/AN244</f>
        <v>254.788052568698</v>
      </c>
      <c r="AI244" s="70"/>
      <c r="AJ244" s="75" t="n">
        <f aca="false">IF(AH$287,AH244/AH$287*100,0)</f>
        <v>51.9933658537809</v>
      </c>
      <c r="AK244" s="104"/>
      <c r="AL244" s="55" t="n">
        <v>4</v>
      </c>
      <c r="AM244" s="55"/>
      <c r="AN244" s="104" t="n">
        <v>4185</v>
      </c>
    </row>
    <row r="245" customFormat="false" ht="8.25" hidden="false" customHeight="true" outlineLevel="0" collapsed="false">
      <c r="A245" s="66" t="n">
        <v>5</v>
      </c>
      <c r="B245" s="68"/>
      <c r="C245" s="66" t="s">
        <v>235</v>
      </c>
      <c r="D245" s="70"/>
      <c r="E245" s="79" t="n">
        <v>206772</v>
      </c>
      <c r="F245" s="70"/>
      <c r="G245" s="79" t="n">
        <v>113897</v>
      </c>
      <c r="H245" s="70"/>
      <c r="I245" s="79" t="n">
        <v>275851</v>
      </c>
      <c r="J245" s="70"/>
      <c r="K245" s="79" t="n">
        <v>0</v>
      </c>
      <c r="L245" s="70"/>
      <c r="M245" s="79" t="n">
        <v>56215</v>
      </c>
      <c r="N245" s="70"/>
      <c r="O245" s="79" t="n">
        <v>104174</v>
      </c>
      <c r="P245" s="70"/>
      <c r="Q245" s="79" t="n">
        <v>0</v>
      </c>
      <c r="R245" s="70"/>
      <c r="S245" s="79" t="n">
        <v>52355</v>
      </c>
      <c r="T245" s="70"/>
      <c r="U245" s="79" t="n">
        <v>0</v>
      </c>
      <c r="V245" s="70"/>
      <c r="W245" s="70"/>
      <c r="X245" s="79" t="n">
        <v>4816</v>
      </c>
      <c r="Y245" s="70"/>
      <c r="Z245" s="79" t="n">
        <v>668756</v>
      </c>
      <c r="AA245" s="79"/>
      <c r="AB245" s="79" t="n">
        <v>23660</v>
      </c>
      <c r="AC245" s="79"/>
      <c r="AD245" s="79" t="n">
        <v>0</v>
      </c>
      <c r="AE245" s="70"/>
      <c r="AF245" s="79" t="n">
        <f aca="false">SUM(E245:AD245)</f>
        <v>1506496</v>
      </c>
      <c r="AG245" s="70"/>
      <c r="AH245" s="75" t="n">
        <f aca="false">AF245/AN245</f>
        <v>268.346277164232</v>
      </c>
      <c r="AI245" s="70"/>
      <c r="AJ245" s="75" t="n">
        <f aca="false">IF(AH$287,AH245/AH$287*100,0)</f>
        <v>54.7601271858622</v>
      </c>
      <c r="AK245" s="104"/>
      <c r="AL245" s="55" t="n">
        <v>5</v>
      </c>
      <c r="AM245" s="55"/>
      <c r="AN245" s="104" t="n">
        <v>5614</v>
      </c>
    </row>
    <row r="246" customFormat="false" ht="8.25" hidden="false" customHeight="true" outlineLevel="0" collapsed="false">
      <c r="A246" s="91"/>
      <c r="B246" s="66"/>
      <c r="C246" s="66"/>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103"/>
      <c r="AI246" s="70"/>
      <c r="AJ246" s="103"/>
      <c r="AK246" s="70"/>
      <c r="AL246" s="81"/>
      <c r="AM246" s="81"/>
      <c r="AN246" s="70"/>
    </row>
    <row r="247" customFormat="false" ht="8.25" hidden="false" customHeight="true" outlineLevel="0" collapsed="false">
      <c r="A247" s="66" t="n">
        <v>6</v>
      </c>
      <c r="B247" s="68"/>
      <c r="C247" s="66" t="s">
        <v>236</v>
      </c>
      <c r="D247" s="70"/>
      <c r="E247" s="79" t="n">
        <v>1388282</v>
      </c>
      <c r="F247" s="70"/>
      <c r="G247" s="79" t="n">
        <v>864683</v>
      </c>
      <c r="H247" s="70"/>
      <c r="I247" s="79" t="n">
        <v>2155424</v>
      </c>
      <c r="J247" s="70"/>
      <c r="K247" s="79" t="n">
        <v>494062</v>
      </c>
      <c r="L247" s="70"/>
      <c r="M247" s="79" t="n">
        <v>252233</v>
      </c>
      <c r="N247" s="70"/>
      <c r="O247" s="79" t="n">
        <v>612908</v>
      </c>
      <c r="P247" s="70"/>
      <c r="Q247" s="79" t="n">
        <v>0</v>
      </c>
      <c r="R247" s="70"/>
      <c r="S247" s="79" t="n">
        <v>210185</v>
      </c>
      <c r="T247" s="70"/>
      <c r="U247" s="79" t="n">
        <v>0</v>
      </c>
      <c r="V247" s="70"/>
      <c r="W247" s="70"/>
      <c r="X247" s="79" t="n">
        <v>1095878</v>
      </c>
      <c r="Y247" s="70"/>
      <c r="Z247" s="79" t="n">
        <v>5493780</v>
      </c>
      <c r="AA247" s="79"/>
      <c r="AB247" s="79" t="n">
        <v>0</v>
      </c>
      <c r="AC247" s="79"/>
      <c r="AD247" s="79" t="n">
        <v>0</v>
      </c>
      <c r="AE247" s="70"/>
      <c r="AF247" s="79" t="n">
        <f aca="false">SUM(E247:AD247)</f>
        <v>12567435</v>
      </c>
      <c r="AG247" s="70"/>
      <c r="AH247" s="75" t="n">
        <f aca="false">AF247/AN247</f>
        <v>294.87177381511</v>
      </c>
      <c r="AI247" s="70"/>
      <c r="AJ247" s="75" t="n">
        <f aca="false">IF(AH$287,AH247/AH$287*100,0)</f>
        <v>60.1730570227135</v>
      </c>
      <c r="AK247" s="104"/>
      <c r="AL247" s="55" t="n">
        <v>6</v>
      </c>
      <c r="AM247" s="55"/>
      <c r="AN247" s="104" t="n">
        <v>42620</v>
      </c>
    </row>
    <row r="248" customFormat="false" ht="8.25" hidden="false" customHeight="true" outlineLevel="0" collapsed="false">
      <c r="A248" s="66" t="n">
        <v>7</v>
      </c>
      <c r="B248" s="68"/>
      <c r="C248" s="66" t="s">
        <v>237</v>
      </c>
      <c r="D248" s="70"/>
      <c r="E248" s="79" t="n">
        <v>194469</v>
      </c>
      <c r="F248" s="70"/>
      <c r="G248" s="79" t="n">
        <v>14954</v>
      </c>
      <c r="H248" s="70"/>
      <c r="I248" s="79" t="n">
        <v>175844</v>
      </c>
      <c r="J248" s="70"/>
      <c r="K248" s="79" t="n">
        <v>0</v>
      </c>
      <c r="L248" s="70"/>
      <c r="M248" s="79" t="n">
        <v>48991</v>
      </c>
      <c r="N248" s="70"/>
      <c r="O248" s="79" t="n">
        <v>133072</v>
      </c>
      <c r="P248" s="70"/>
      <c r="Q248" s="79" t="n">
        <v>0</v>
      </c>
      <c r="R248" s="70"/>
      <c r="S248" s="79" t="n">
        <v>90552</v>
      </c>
      <c r="T248" s="70"/>
      <c r="U248" s="79" t="n">
        <v>0</v>
      </c>
      <c r="V248" s="70"/>
      <c r="W248" s="70"/>
      <c r="X248" s="79" t="n">
        <v>29748</v>
      </c>
      <c r="Y248" s="70"/>
      <c r="Z248" s="79" t="n">
        <v>606157</v>
      </c>
      <c r="AA248" s="79"/>
      <c r="AB248" s="79" t="n">
        <v>0</v>
      </c>
      <c r="AC248" s="79"/>
      <c r="AD248" s="79" t="n">
        <v>0</v>
      </c>
      <c r="AE248" s="70"/>
      <c r="AF248" s="79" t="n">
        <f aca="false">SUM(E248:AD248)</f>
        <v>1293787</v>
      </c>
      <c r="AG248" s="70"/>
      <c r="AH248" s="75" t="n">
        <f aca="false">AF248/AN248</f>
        <v>357.301021817178</v>
      </c>
      <c r="AI248" s="70"/>
      <c r="AJ248" s="75" t="n">
        <f aca="false">IF(AH$287,AH248/AH$287*100,0)</f>
        <v>72.9126917843266</v>
      </c>
      <c r="AK248" s="104"/>
      <c r="AL248" s="55" t="n">
        <v>7</v>
      </c>
      <c r="AM248" s="55"/>
      <c r="AN248" s="104" t="n">
        <v>3621</v>
      </c>
    </row>
    <row r="249" customFormat="false" ht="8.25" hidden="false" customHeight="true" outlineLevel="0" collapsed="false">
      <c r="A249" s="66" t="n">
        <v>8</v>
      </c>
      <c r="B249" s="68"/>
      <c r="C249" s="66" t="s">
        <v>238</v>
      </c>
      <c r="D249" s="70"/>
      <c r="E249" s="79" t="n">
        <v>361171</v>
      </c>
      <c r="F249" s="70"/>
      <c r="G249" s="79" t="n">
        <v>119214</v>
      </c>
      <c r="H249" s="70"/>
      <c r="I249" s="79" t="n">
        <v>619209</v>
      </c>
      <c r="J249" s="70"/>
      <c r="K249" s="79" t="n">
        <v>10683</v>
      </c>
      <c r="L249" s="70"/>
      <c r="M249" s="79" t="n">
        <v>35756</v>
      </c>
      <c r="N249" s="70"/>
      <c r="O249" s="79" t="n">
        <v>204537</v>
      </c>
      <c r="P249" s="70"/>
      <c r="Q249" s="79" t="n">
        <v>0</v>
      </c>
      <c r="R249" s="70"/>
      <c r="S249" s="79" t="n">
        <v>228361</v>
      </c>
      <c r="T249" s="70"/>
      <c r="U249" s="79" t="n">
        <v>0</v>
      </c>
      <c r="V249" s="70"/>
      <c r="W249" s="70"/>
      <c r="X249" s="79" t="n">
        <v>0</v>
      </c>
      <c r="Y249" s="70"/>
      <c r="Z249" s="79" t="n">
        <v>1150860</v>
      </c>
      <c r="AA249" s="79"/>
      <c r="AB249" s="79" t="n">
        <v>0</v>
      </c>
      <c r="AC249" s="79"/>
      <c r="AD249" s="79" t="n">
        <v>25422</v>
      </c>
      <c r="AE249" s="70"/>
      <c r="AF249" s="79" t="n">
        <f aca="false">SUM(E249:AD249)</f>
        <v>2755213</v>
      </c>
      <c r="AG249" s="70"/>
      <c r="AH249" s="75" t="n">
        <f aca="false">AF249/AN249</f>
        <v>506.100844966936</v>
      </c>
      <c r="AI249" s="70"/>
      <c r="AJ249" s="75" t="n">
        <f aca="false">IF(AH$287,AH249/AH$287*100,0)</f>
        <v>103.277552169282</v>
      </c>
      <c r="AK249" s="104"/>
      <c r="AL249" s="55" t="n">
        <v>8</v>
      </c>
      <c r="AM249" s="55"/>
      <c r="AN249" s="104" t="n">
        <v>5444</v>
      </c>
    </row>
    <row r="250" customFormat="false" ht="8.25" hidden="false" customHeight="true" outlineLevel="0" collapsed="false">
      <c r="A250" s="66" t="n">
        <v>9</v>
      </c>
      <c r="B250" s="68"/>
      <c r="C250" s="66" t="s">
        <v>239</v>
      </c>
      <c r="D250" s="70"/>
      <c r="E250" s="79" t="n">
        <v>192639</v>
      </c>
      <c r="F250" s="70"/>
      <c r="G250" s="79" t="n">
        <v>388104</v>
      </c>
      <c r="H250" s="70"/>
      <c r="I250" s="79" t="n">
        <v>220114</v>
      </c>
      <c r="J250" s="70"/>
      <c r="K250" s="79" t="n">
        <v>0</v>
      </c>
      <c r="L250" s="70"/>
      <c r="M250" s="79" t="n">
        <v>84417</v>
      </c>
      <c r="N250" s="70"/>
      <c r="O250" s="79" t="n">
        <v>154259</v>
      </c>
      <c r="P250" s="70"/>
      <c r="Q250" s="79" t="n">
        <v>0</v>
      </c>
      <c r="R250" s="70"/>
      <c r="S250" s="79" t="n">
        <v>19854</v>
      </c>
      <c r="T250" s="70"/>
      <c r="U250" s="79" t="n">
        <v>0</v>
      </c>
      <c r="V250" s="70"/>
      <c r="W250" s="70"/>
      <c r="X250" s="79" t="n">
        <v>0</v>
      </c>
      <c r="Y250" s="70"/>
      <c r="Z250" s="79" t="n">
        <v>548988</v>
      </c>
      <c r="AA250" s="79"/>
      <c r="AB250" s="79" t="n">
        <v>0</v>
      </c>
      <c r="AC250" s="79"/>
      <c r="AD250" s="79" t="n">
        <v>37510</v>
      </c>
      <c r="AE250" s="70"/>
      <c r="AF250" s="79" t="n">
        <f aca="false">SUM(E250:AD250)</f>
        <v>1645885</v>
      </c>
      <c r="AG250" s="70"/>
      <c r="AH250" s="75" t="n">
        <f aca="false">AF250/AN250</f>
        <v>291.616761162296</v>
      </c>
      <c r="AI250" s="70"/>
      <c r="AJ250" s="75" t="n">
        <f aca="false">IF(AH$287,AH250/AH$287*100,0)</f>
        <v>59.5088223303477</v>
      </c>
      <c r="AK250" s="104"/>
      <c r="AL250" s="55" t="n">
        <v>9</v>
      </c>
      <c r="AM250" s="55"/>
      <c r="AN250" s="104" t="n">
        <v>5644</v>
      </c>
    </row>
    <row r="251" customFormat="false" ht="8.25" hidden="false" customHeight="true" outlineLevel="0" collapsed="false">
      <c r="A251" s="66" t="n">
        <v>10</v>
      </c>
      <c r="B251" s="68"/>
      <c r="C251" s="66" t="s">
        <v>240</v>
      </c>
      <c r="D251" s="70"/>
      <c r="E251" s="79" t="n">
        <v>184865</v>
      </c>
      <c r="F251" s="70"/>
      <c r="G251" s="79" t="n">
        <v>69812</v>
      </c>
      <c r="H251" s="70"/>
      <c r="I251" s="79" t="n">
        <v>75531</v>
      </c>
      <c r="J251" s="70"/>
      <c r="K251" s="79" t="n">
        <v>0</v>
      </c>
      <c r="L251" s="70"/>
      <c r="M251" s="79" t="n">
        <v>74790</v>
      </c>
      <c r="N251" s="70"/>
      <c r="O251" s="79" t="n">
        <v>101151</v>
      </c>
      <c r="P251" s="70"/>
      <c r="Q251" s="79" t="n">
        <v>0</v>
      </c>
      <c r="R251" s="70"/>
      <c r="S251" s="79" t="n">
        <v>69203</v>
      </c>
      <c r="T251" s="70"/>
      <c r="U251" s="79" t="n">
        <v>0</v>
      </c>
      <c r="V251" s="70"/>
      <c r="W251" s="70"/>
      <c r="X251" s="79" t="n">
        <v>0</v>
      </c>
      <c r="Y251" s="70"/>
      <c r="Z251" s="79" t="n">
        <v>153668</v>
      </c>
      <c r="AA251" s="79"/>
      <c r="AB251" s="79" t="n">
        <v>0</v>
      </c>
      <c r="AC251" s="79"/>
      <c r="AD251" s="79" t="n">
        <v>0</v>
      </c>
      <c r="AE251" s="70"/>
      <c r="AF251" s="79" t="n">
        <f aca="false">SUM(E251:AD251)</f>
        <v>729020</v>
      </c>
      <c r="AG251" s="70"/>
      <c r="AH251" s="75" t="n">
        <f aca="false">AF251/AN251</f>
        <v>197.512869141154</v>
      </c>
      <c r="AI251" s="70"/>
      <c r="AJ251" s="75" t="n">
        <f aca="false">IF(AH$287,AH251/AH$287*100,0)</f>
        <v>40.3054961272844</v>
      </c>
      <c r="AK251" s="104"/>
      <c r="AL251" s="55" t="n">
        <v>10</v>
      </c>
      <c r="AM251" s="55"/>
      <c r="AN251" s="104" t="n">
        <v>3691</v>
      </c>
    </row>
    <row r="252" customFormat="false" ht="8.25" hidden="false" customHeight="true" outlineLevel="0" collapsed="false">
      <c r="A252" s="91"/>
      <c r="B252" s="66"/>
      <c r="C252" s="66"/>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103"/>
      <c r="AI252" s="70"/>
      <c r="AJ252" s="103"/>
      <c r="AK252" s="70"/>
      <c r="AL252" s="81"/>
      <c r="AM252" s="81"/>
      <c r="AN252" s="70"/>
    </row>
    <row r="253" customFormat="false" ht="8.25" hidden="false" customHeight="true" outlineLevel="0" collapsed="false">
      <c r="A253" s="66" t="n">
        <v>11</v>
      </c>
      <c r="B253" s="68"/>
      <c r="C253" s="66" t="s">
        <v>241</v>
      </c>
      <c r="D253" s="70"/>
      <c r="E253" s="79" t="n">
        <v>1891739</v>
      </c>
      <c r="F253" s="70"/>
      <c r="G253" s="79" t="n">
        <v>579832</v>
      </c>
      <c r="H253" s="70"/>
      <c r="I253" s="79" t="n">
        <v>2443328</v>
      </c>
      <c r="J253" s="70"/>
      <c r="K253" s="79" t="n">
        <v>130852</v>
      </c>
      <c r="L253" s="70"/>
      <c r="M253" s="79" t="n">
        <v>591379</v>
      </c>
      <c r="N253" s="70"/>
      <c r="O253" s="79" t="n">
        <v>794033</v>
      </c>
      <c r="P253" s="70"/>
      <c r="Q253" s="79" t="n">
        <v>0</v>
      </c>
      <c r="R253" s="70"/>
      <c r="S253" s="79" t="n">
        <v>513200</v>
      </c>
      <c r="T253" s="70"/>
      <c r="U253" s="79" t="n">
        <v>0</v>
      </c>
      <c r="V253" s="70"/>
      <c r="W253" s="70"/>
      <c r="X253" s="79" t="n">
        <v>1673548</v>
      </c>
      <c r="Y253" s="70"/>
      <c r="Z253" s="79" t="n">
        <v>6928924</v>
      </c>
      <c r="AA253" s="79"/>
      <c r="AB253" s="79" t="n">
        <v>0</v>
      </c>
      <c r="AC253" s="79"/>
      <c r="AD253" s="79" t="n">
        <v>0</v>
      </c>
      <c r="AE253" s="70"/>
      <c r="AF253" s="79" t="n">
        <f aca="false">SUM(E253:AD253)</f>
        <v>15546835</v>
      </c>
      <c r="AG253" s="70"/>
      <c r="AH253" s="75" t="n">
        <f aca="false">AF253/AN253</f>
        <v>738.882895299653</v>
      </c>
      <c r="AI253" s="70"/>
      <c r="AJ253" s="75" t="n">
        <f aca="false">IF(AH$287,AH253/AH$287*100,0)</f>
        <v>150.780259557333</v>
      </c>
      <c r="AK253" s="104"/>
      <c r="AL253" s="55" t="n">
        <v>11</v>
      </c>
      <c r="AM253" s="55"/>
      <c r="AN253" s="104" t="n">
        <v>21041</v>
      </c>
    </row>
    <row r="254" customFormat="false" ht="8.25" hidden="false" customHeight="true" outlineLevel="0" collapsed="false">
      <c r="A254" s="66" t="n">
        <v>12</v>
      </c>
      <c r="B254" s="68"/>
      <c r="C254" s="52" t="s">
        <v>242</v>
      </c>
      <c r="D254" s="70"/>
      <c r="E254" s="79" t="n">
        <v>119194</v>
      </c>
      <c r="F254" s="70"/>
      <c r="G254" s="79" t="n">
        <v>156202</v>
      </c>
      <c r="H254" s="70"/>
      <c r="I254" s="79" t="n">
        <v>191641</v>
      </c>
      <c r="J254" s="70"/>
      <c r="K254" s="79" t="n">
        <v>0</v>
      </c>
      <c r="L254" s="70"/>
      <c r="M254" s="79" t="n">
        <v>52035</v>
      </c>
      <c r="N254" s="70"/>
      <c r="O254" s="79" t="n">
        <v>68794</v>
      </c>
      <c r="P254" s="70"/>
      <c r="Q254" s="79" t="n">
        <v>0</v>
      </c>
      <c r="R254" s="70"/>
      <c r="S254" s="79" t="n">
        <v>11739</v>
      </c>
      <c r="T254" s="70"/>
      <c r="U254" s="79" t="n">
        <v>0</v>
      </c>
      <c r="V254" s="70"/>
      <c r="W254" s="70"/>
      <c r="X254" s="79" t="n">
        <v>9177</v>
      </c>
      <c r="Y254" s="70"/>
      <c r="Z254" s="79" t="n">
        <v>292344</v>
      </c>
      <c r="AA254" s="79"/>
      <c r="AB254" s="79" t="n">
        <v>0</v>
      </c>
      <c r="AC254" s="79"/>
      <c r="AD254" s="79" t="n">
        <v>0</v>
      </c>
      <c r="AE254" s="70"/>
      <c r="AF254" s="79" t="n">
        <f aca="false">SUM(E254:AD254)</f>
        <v>901126</v>
      </c>
      <c r="AG254" s="70"/>
      <c r="AH254" s="75" t="n">
        <f aca="false">AF254/AN254</f>
        <v>232.009783728115</v>
      </c>
      <c r="AI254" s="70"/>
      <c r="AJ254" s="75" t="n">
        <f aca="false">IF(AH$287,AH254/AH$287*100,0)</f>
        <v>47.3451146763641</v>
      </c>
      <c r="AK254" s="104"/>
      <c r="AL254" s="55" t="n">
        <v>12</v>
      </c>
      <c r="AM254" s="55"/>
      <c r="AN254" s="104" t="n">
        <v>3884</v>
      </c>
    </row>
    <row r="255" customFormat="false" ht="8.25" hidden="false" customHeight="true" outlineLevel="0" collapsed="false">
      <c r="A255" s="66" t="n">
        <v>13</v>
      </c>
      <c r="B255" s="68"/>
      <c r="C255" s="66" t="s">
        <v>243</v>
      </c>
      <c r="D255" s="70"/>
      <c r="E255" s="79" t="n">
        <v>212709</v>
      </c>
      <c r="F255" s="70"/>
      <c r="G255" s="79" t="n">
        <v>102406</v>
      </c>
      <c r="H255" s="70"/>
      <c r="I255" s="79" t="n">
        <v>201713</v>
      </c>
      <c r="J255" s="70"/>
      <c r="K255" s="79" t="n">
        <v>0</v>
      </c>
      <c r="L255" s="70"/>
      <c r="M255" s="79" t="n">
        <v>80074</v>
      </c>
      <c r="N255" s="70"/>
      <c r="O255" s="79" t="n">
        <v>53866</v>
      </c>
      <c r="P255" s="70"/>
      <c r="Q255" s="79" t="n">
        <v>0</v>
      </c>
      <c r="R255" s="70"/>
      <c r="S255" s="79" t="n">
        <v>84092</v>
      </c>
      <c r="T255" s="70"/>
      <c r="U255" s="79" t="n">
        <v>0</v>
      </c>
      <c r="V255" s="70"/>
      <c r="W255" s="70"/>
      <c r="X255" s="79" t="n">
        <v>50611</v>
      </c>
      <c r="Y255" s="70"/>
      <c r="Z255" s="79" t="n">
        <v>465833</v>
      </c>
      <c r="AA255" s="79"/>
      <c r="AB255" s="79" t="n">
        <v>0</v>
      </c>
      <c r="AC255" s="79"/>
      <c r="AD255" s="79" t="n">
        <v>0</v>
      </c>
      <c r="AE255" s="70"/>
      <c r="AF255" s="79" t="n">
        <f aca="false">SUM(E255:AD255)</f>
        <v>1251304</v>
      </c>
      <c r="AG255" s="70"/>
      <c r="AH255" s="75" t="n">
        <f aca="false">AF255/AN255</f>
        <v>353.276115189159</v>
      </c>
      <c r="AI255" s="70"/>
      <c r="AJ255" s="75" t="n">
        <f aca="false">IF(AH$287,AH255/AH$287*100,0)</f>
        <v>72.0913485512821</v>
      </c>
      <c r="AK255" s="104"/>
      <c r="AL255" s="55" t="n">
        <v>13</v>
      </c>
      <c r="AM255" s="55"/>
      <c r="AN255" s="104" t="n">
        <v>3542</v>
      </c>
    </row>
    <row r="256" customFormat="false" ht="8.25" hidden="false" customHeight="true" outlineLevel="0" collapsed="false">
      <c r="A256" s="66" t="n">
        <v>14</v>
      </c>
      <c r="B256" s="68"/>
      <c r="C256" s="66" t="s">
        <v>161</v>
      </c>
      <c r="D256" s="70"/>
      <c r="E256" s="79" t="n">
        <v>1533279</v>
      </c>
      <c r="F256" s="70"/>
      <c r="G256" s="79" t="n">
        <v>62701</v>
      </c>
      <c r="H256" s="70"/>
      <c r="I256" s="79" t="n">
        <v>1027752</v>
      </c>
      <c r="J256" s="70"/>
      <c r="K256" s="79" t="n">
        <v>0</v>
      </c>
      <c r="L256" s="70"/>
      <c r="M256" s="79" t="n">
        <v>0</v>
      </c>
      <c r="N256" s="70"/>
      <c r="O256" s="79" t="n">
        <v>390832</v>
      </c>
      <c r="P256" s="70"/>
      <c r="Q256" s="79" t="n">
        <v>0</v>
      </c>
      <c r="R256" s="70"/>
      <c r="S256" s="79" t="n">
        <v>156238</v>
      </c>
      <c r="T256" s="70"/>
      <c r="U256" s="79" t="n">
        <v>45244</v>
      </c>
      <c r="V256" s="70"/>
      <c r="W256" s="70"/>
      <c r="X256" s="79" t="n">
        <v>449636</v>
      </c>
      <c r="Y256" s="70"/>
      <c r="Z256" s="79" t="n">
        <v>4115524</v>
      </c>
      <c r="AA256" s="79"/>
      <c r="AB256" s="79" t="n">
        <v>0</v>
      </c>
      <c r="AC256" s="79"/>
      <c r="AD256" s="79" t="n">
        <v>0</v>
      </c>
      <c r="AE256" s="70"/>
      <c r="AF256" s="79" t="n">
        <f aca="false">SUM(E256:AD256)</f>
        <v>7781206</v>
      </c>
      <c r="AG256" s="70"/>
      <c r="AH256" s="75" t="n">
        <f aca="false">AF256/AN256</f>
        <v>475.072104524086</v>
      </c>
      <c r="AI256" s="70"/>
      <c r="AJ256" s="75" t="n">
        <f aca="false">IF(AH$287,AH256/AH$287*100,0)</f>
        <v>96.9456671473498</v>
      </c>
      <c r="AK256" s="104"/>
      <c r="AL256" s="55" t="n">
        <v>14</v>
      </c>
      <c r="AM256" s="55"/>
      <c r="AN256" s="104" t="n">
        <v>16379</v>
      </c>
    </row>
    <row r="257" customFormat="false" ht="8.25" hidden="false" customHeight="true" outlineLevel="0" collapsed="false">
      <c r="A257" s="66" t="n">
        <v>15</v>
      </c>
      <c r="B257" s="68"/>
      <c r="C257" s="66" t="s">
        <v>244</v>
      </c>
      <c r="D257" s="70"/>
      <c r="E257" s="79" t="n">
        <v>393251</v>
      </c>
      <c r="F257" s="70"/>
      <c r="G257" s="79" t="n">
        <v>177527</v>
      </c>
      <c r="H257" s="70"/>
      <c r="I257" s="79" t="n">
        <v>284674</v>
      </c>
      <c r="J257" s="70"/>
      <c r="K257" s="79" t="n">
        <v>61071</v>
      </c>
      <c r="L257" s="70"/>
      <c r="M257" s="79" t="n">
        <v>62292</v>
      </c>
      <c r="N257" s="70"/>
      <c r="O257" s="79" t="n">
        <v>41968</v>
      </c>
      <c r="P257" s="70"/>
      <c r="Q257" s="79" t="n">
        <v>0</v>
      </c>
      <c r="R257" s="70"/>
      <c r="S257" s="79" t="n">
        <v>192680</v>
      </c>
      <c r="T257" s="70"/>
      <c r="U257" s="79" t="n">
        <v>0</v>
      </c>
      <c r="V257" s="70"/>
      <c r="W257" s="70"/>
      <c r="X257" s="79" t="n">
        <v>280754</v>
      </c>
      <c r="Y257" s="70"/>
      <c r="Z257" s="79" t="n">
        <v>721730</v>
      </c>
      <c r="AA257" s="79"/>
      <c r="AB257" s="79" t="n">
        <v>0</v>
      </c>
      <c r="AC257" s="79"/>
      <c r="AD257" s="79" t="n">
        <v>38763</v>
      </c>
      <c r="AE257" s="70"/>
      <c r="AF257" s="79" t="n">
        <f aca="false">SUM(E257:AD257)</f>
        <v>2254710</v>
      </c>
      <c r="AG257" s="70"/>
      <c r="AH257" s="75" t="n">
        <f aca="false">AF257/AN257</f>
        <v>454.486998588994</v>
      </c>
      <c r="AI257" s="70"/>
      <c r="AJ257" s="75" t="n">
        <f aca="false">IF(AH$287,AH257/AH$287*100,0)</f>
        <v>92.7449641189632</v>
      </c>
      <c r="AK257" s="104"/>
      <c r="AL257" s="55" t="n">
        <v>15</v>
      </c>
      <c r="AM257" s="55"/>
      <c r="AN257" s="104" t="n">
        <v>4961</v>
      </c>
    </row>
    <row r="258" customFormat="false" ht="8.25" hidden="false" customHeight="true" outlineLevel="0" collapsed="false">
      <c r="A258" s="91"/>
      <c r="B258" s="66"/>
      <c r="C258" s="66"/>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103"/>
      <c r="AI258" s="70"/>
      <c r="AJ258" s="103"/>
      <c r="AK258" s="70"/>
      <c r="AL258" s="81"/>
      <c r="AM258" s="81"/>
      <c r="AN258" s="70"/>
    </row>
    <row r="259" customFormat="false" ht="8.25" hidden="false" customHeight="true" outlineLevel="0" collapsed="false">
      <c r="A259" s="66" t="n">
        <v>16</v>
      </c>
      <c r="B259" s="68"/>
      <c r="C259" s="66" t="s">
        <v>245</v>
      </c>
      <c r="D259" s="70"/>
      <c r="E259" s="79" t="n">
        <v>351766</v>
      </c>
      <c r="F259" s="70"/>
      <c r="G259" s="79" t="n">
        <v>363357</v>
      </c>
      <c r="H259" s="70"/>
      <c r="I259" s="79" t="n">
        <v>1413369</v>
      </c>
      <c r="J259" s="70"/>
      <c r="K259" s="79" t="n">
        <v>32024</v>
      </c>
      <c r="L259" s="70"/>
      <c r="M259" s="79" t="n">
        <v>130342</v>
      </c>
      <c r="N259" s="70"/>
      <c r="O259" s="79" t="n">
        <v>215462</v>
      </c>
      <c r="P259" s="70"/>
      <c r="Q259" s="79" t="n">
        <v>0</v>
      </c>
      <c r="R259" s="70"/>
      <c r="S259" s="79" t="n">
        <v>200800</v>
      </c>
      <c r="T259" s="70"/>
      <c r="U259" s="79" t="n">
        <v>0</v>
      </c>
      <c r="V259" s="70"/>
      <c r="W259" s="70"/>
      <c r="X259" s="79" t="n">
        <v>379872</v>
      </c>
      <c r="Y259" s="70"/>
      <c r="Z259" s="79" t="n">
        <v>2642296</v>
      </c>
      <c r="AA259" s="79"/>
      <c r="AB259" s="79" t="n">
        <v>0</v>
      </c>
      <c r="AC259" s="79"/>
      <c r="AD259" s="79" t="n">
        <v>27914</v>
      </c>
      <c r="AE259" s="70"/>
      <c r="AF259" s="79" t="n">
        <f aca="false">SUM(E259:AD259)</f>
        <v>5757202</v>
      </c>
      <c r="AG259" s="70"/>
      <c r="AH259" s="75" t="n">
        <f aca="false">AF259/AN259</f>
        <v>700.730525803311</v>
      </c>
      <c r="AI259" s="70"/>
      <c r="AJ259" s="75" t="n">
        <f aca="false">IF(AH$287,AH259/AH$287*100,0)</f>
        <v>142.994690000939</v>
      </c>
      <c r="AK259" s="104"/>
      <c r="AL259" s="55" t="n">
        <v>16</v>
      </c>
      <c r="AM259" s="55"/>
      <c r="AN259" s="104" t="n">
        <v>8216</v>
      </c>
    </row>
    <row r="260" customFormat="false" ht="8.25" hidden="false" customHeight="true" outlineLevel="0" collapsed="false">
      <c r="A260" s="66" t="n">
        <v>17</v>
      </c>
      <c r="B260" s="68"/>
      <c r="C260" s="66" t="s">
        <v>246</v>
      </c>
      <c r="D260" s="70"/>
      <c r="E260" s="79" t="n">
        <v>930123</v>
      </c>
      <c r="F260" s="70"/>
      <c r="G260" s="79" t="n">
        <v>225029</v>
      </c>
      <c r="H260" s="70"/>
      <c r="I260" s="79" t="n">
        <v>735679</v>
      </c>
      <c r="J260" s="70"/>
      <c r="K260" s="79" t="n">
        <v>48750</v>
      </c>
      <c r="L260" s="70"/>
      <c r="M260" s="79" t="n">
        <v>365261</v>
      </c>
      <c r="N260" s="70"/>
      <c r="O260" s="79" t="n">
        <v>237415</v>
      </c>
      <c r="P260" s="70"/>
      <c r="Q260" s="79" t="n">
        <v>0</v>
      </c>
      <c r="R260" s="70"/>
      <c r="S260" s="79" t="n">
        <v>0</v>
      </c>
      <c r="T260" s="70"/>
      <c r="U260" s="79" t="n">
        <v>0</v>
      </c>
      <c r="V260" s="70"/>
      <c r="W260" s="70"/>
      <c r="X260" s="79" t="n">
        <v>322298</v>
      </c>
      <c r="Y260" s="70"/>
      <c r="Z260" s="79" t="n">
        <v>1603879</v>
      </c>
      <c r="AA260" s="79"/>
      <c r="AB260" s="79" t="n">
        <v>0</v>
      </c>
      <c r="AC260" s="79"/>
      <c r="AD260" s="79" t="n">
        <v>0</v>
      </c>
      <c r="AE260" s="70"/>
      <c r="AF260" s="79" t="n">
        <f aca="false">SUM(E260:AD260)</f>
        <v>4468434</v>
      </c>
      <c r="AG260" s="70"/>
      <c r="AH260" s="75" t="n">
        <f aca="false">AF260/AN260</f>
        <v>309.448337950139</v>
      </c>
      <c r="AI260" s="70"/>
      <c r="AJ260" s="75" t="n">
        <f aca="false">IF(AH$287,AH260/AH$287*100,0)</f>
        <v>63.1476259804132</v>
      </c>
      <c r="AK260" s="104"/>
      <c r="AL260" s="55" t="n">
        <v>17</v>
      </c>
      <c r="AM260" s="55"/>
      <c r="AN260" s="104" t="n">
        <v>14440</v>
      </c>
    </row>
    <row r="261" customFormat="false" ht="8.25" hidden="false" customHeight="true" outlineLevel="0" collapsed="false">
      <c r="A261" s="66" t="n">
        <v>18</v>
      </c>
      <c r="B261" s="68"/>
      <c r="C261" s="66" t="s">
        <v>247</v>
      </c>
      <c r="D261" s="70"/>
      <c r="E261" s="79" t="n">
        <v>1798728</v>
      </c>
      <c r="F261" s="70"/>
      <c r="G261" s="79" t="n">
        <v>787614</v>
      </c>
      <c r="H261" s="70"/>
      <c r="I261" s="79" t="n">
        <v>5569516</v>
      </c>
      <c r="J261" s="70"/>
      <c r="K261" s="79" t="n">
        <v>0</v>
      </c>
      <c r="L261" s="70"/>
      <c r="M261" s="79" t="n">
        <v>431639</v>
      </c>
      <c r="N261" s="70"/>
      <c r="O261" s="79" t="n">
        <v>402719</v>
      </c>
      <c r="P261" s="70"/>
      <c r="Q261" s="79" t="n">
        <v>0</v>
      </c>
      <c r="R261" s="70"/>
      <c r="S261" s="79" t="n">
        <v>288484</v>
      </c>
      <c r="T261" s="70"/>
      <c r="U261" s="79" t="n">
        <v>0</v>
      </c>
      <c r="V261" s="70"/>
      <c r="W261" s="70"/>
      <c r="X261" s="79" t="n">
        <v>2199410</v>
      </c>
      <c r="Y261" s="70"/>
      <c r="Z261" s="79" t="n">
        <v>2215677</v>
      </c>
      <c r="AA261" s="79"/>
      <c r="AB261" s="79" t="n">
        <v>0</v>
      </c>
      <c r="AC261" s="79"/>
      <c r="AD261" s="79" t="n">
        <v>498102</v>
      </c>
      <c r="AE261" s="70"/>
      <c r="AF261" s="79" t="n">
        <f aca="false">SUM(E261:AD261)</f>
        <v>14191889</v>
      </c>
      <c r="AG261" s="70"/>
      <c r="AH261" s="75" t="n">
        <f aca="false">AF261/AN261</f>
        <v>609.303151296583</v>
      </c>
      <c r="AI261" s="70"/>
      <c r="AJ261" s="75" t="n">
        <f aca="false">IF(AH$287,AH261/AH$287*100,0)</f>
        <v>124.337547784675</v>
      </c>
      <c r="AK261" s="104"/>
      <c r="AL261" s="55" t="n">
        <v>18</v>
      </c>
      <c r="AM261" s="55"/>
      <c r="AN261" s="104" t="n">
        <v>23292</v>
      </c>
    </row>
    <row r="262" customFormat="false" ht="8.25" hidden="false" customHeight="true" outlineLevel="0" collapsed="false">
      <c r="A262" s="66" t="n">
        <v>19</v>
      </c>
      <c r="B262" s="68"/>
      <c r="C262" s="66" t="s">
        <v>248</v>
      </c>
      <c r="D262" s="70"/>
      <c r="E262" s="79" t="n">
        <v>5384169</v>
      </c>
      <c r="F262" s="70"/>
      <c r="G262" s="79" t="n">
        <v>1379045</v>
      </c>
      <c r="H262" s="70"/>
      <c r="I262" s="79" t="n">
        <v>3482857</v>
      </c>
      <c r="J262" s="70"/>
      <c r="K262" s="79" t="n">
        <v>274095</v>
      </c>
      <c r="L262" s="70"/>
      <c r="M262" s="79" t="n">
        <v>897488</v>
      </c>
      <c r="N262" s="70"/>
      <c r="O262" s="79" t="n">
        <v>985261</v>
      </c>
      <c r="P262" s="70"/>
      <c r="Q262" s="79" t="n">
        <v>0</v>
      </c>
      <c r="R262" s="70"/>
      <c r="S262" s="79" t="n">
        <v>872841</v>
      </c>
      <c r="T262" s="70"/>
      <c r="U262" s="79" t="n">
        <v>0</v>
      </c>
      <c r="V262" s="70"/>
      <c r="W262" s="70"/>
      <c r="X262" s="79" t="n">
        <v>791255</v>
      </c>
      <c r="Y262" s="70"/>
      <c r="Z262" s="79" t="n">
        <v>5275413</v>
      </c>
      <c r="AA262" s="79"/>
      <c r="AB262" s="79" t="n">
        <v>0</v>
      </c>
      <c r="AC262" s="79"/>
      <c r="AD262" s="79" t="n">
        <v>347830</v>
      </c>
      <c r="AE262" s="70"/>
      <c r="AF262" s="79" t="n">
        <f aca="false">SUM(E262:AD262)</f>
        <v>19690254</v>
      </c>
      <c r="AG262" s="70"/>
      <c r="AH262" s="75" t="n">
        <f aca="false">AF262/AN262</f>
        <v>462.038999436831</v>
      </c>
      <c r="AI262" s="70"/>
      <c r="AJ262" s="75" t="n">
        <f aca="false">IF(AH$287,AH262/AH$287*100,0)</f>
        <v>94.2860644140949</v>
      </c>
      <c r="AK262" s="104"/>
      <c r="AL262" s="55" t="n">
        <v>19</v>
      </c>
      <c r="AM262" s="55"/>
      <c r="AN262" s="104" t="n">
        <v>42616</v>
      </c>
    </row>
    <row r="263" customFormat="false" ht="8.25" hidden="false" customHeight="true" outlineLevel="0" collapsed="false">
      <c r="A263" s="66" t="n">
        <v>20</v>
      </c>
      <c r="B263" s="68"/>
      <c r="C263" s="66" t="s">
        <v>249</v>
      </c>
      <c r="D263" s="70"/>
      <c r="E263" s="79" t="n">
        <v>206361</v>
      </c>
      <c r="F263" s="70"/>
      <c r="G263" s="79" t="n">
        <v>69128</v>
      </c>
      <c r="H263" s="70"/>
      <c r="I263" s="79" t="n">
        <v>330702</v>
      </c>
      <c r="J263" s="70"/>
      <c r="K263" s="79" t="n">
        <v>25218</v>
      </c>
      <c r="L263" s="70"/>
      <c r="M263" s="79" t="n">
        <v>57121</v>
      </c>
      <c r="N263" s="70"/>
      <c r="O263" s="79" t="n">
        <v>191122</v>
      </c>
      <c r="P263" s="70"/>
      <c r="Q263" s="79" t="n">
        <v>0</v>
      </c>
      <c r="R263" s="70"/>
      <c r="S263" s="79" t="n">
        <v>145436</v>
      </c>
      <c r="T263" s="70"/>
      <c r="U263" s="79" t="n">
        <v>0</v>
      </c>
      <c r="V263" s="70"/>
      <c r="W263" s="70"/>
      <c r="X263" s="79" t="n">
        <v>220370</v>
      </c>
      <c r="Y263" s="70"/>
      <c r="Z263" s="79" t="n">
        <v>708845</v>
      </c>
      <c r="AA263" s="79"/>
      <c r="AB263" s="79" t="n">
        <v>0</v>
      </c>
      <c r="AC263" s="79"/>
      <c r="AD263" s="79" t="n">
        <v>29557</v>
      </c>
      <c r="AE263" s="70"/>
      <c r="AF263" s="79" t="n">
        <f aca="false">SUM(E263:AD263)</f>
        <v>1983860</v>
      </c>
      <c r="AG263" s="70"/>
      <c r="AH263" s="75" t="n">
        <f aca="false">AF263/AN263</f>
        <v>405.282941777324</v>
      </c>
      <c r="AI263" s="70"/>
      <c r="AJ263" s="75" t="n">
        <f aca="false">IF(AH$287,AH263/AH$287*100,0)</f>
        <v>82.7041301728361</v>
      </c>
      <c r="AK263" s="104"/>
      <c r="AL263" s="55" t="n">
        <v>20</v>
      </c>
      <c r="AM263" s="55"/>
      <c r="AN263" s="104" t="n">
        <v>4895</v>
      </c>
    </row>
    <row r="264" customFormat="false" ht="8.25" hidden="false" customHeight="true" outlineLevel="0" collapsed="false">
      <c r="A264" s="91"/>
      <c r="B264" s="66"/>
      <c r="C264" s="66"/>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104"/>
      <c r="AG264" s="70"/>
      <c r="AH264" s="103"/>
      <c r="AI264" s="70"/>
      <c r="AJ264" s="103"/>
      <c r="AK264" s="70"/>
      <c r="AL264" s="81"/>
      <c r="AM264" s="81"/>
      <c r="AN264" s="70"/>
    </row>
    <row r="265" customFormat="false" ht="8.25" hidden="false" customHeight="true" outlineLevel="0" collapsed="false">
      <c r="A265" s="66" t="n">
        <v>21</v>
      </c>
      <c r="B265" s="68"/>
      <c r="C265" s="66" t="s">
        <v>250</v>
      </c>
      <c r="D265" s="70"/>
      <c r="E265" s="79" t="n">
        <v>194791</v>
      </c>
      <c r="F265" s="70"/>
      <c r="G265" s="79" t="n">
        <v>110124</v>
      </c>
      <c r="H265" s="70"/>
      <c r="I265" s="79" t="n">
        <v>576885</v>
      </c>
      <c r="J265" s="70"/>
      <c r="K265" s="79" t="n">
        <v>6713</v>
      </c>
      <c r="L265" s="70"/>
      <c r="M265" s="79" t="n">
        <v>98183</v>
      </c>
      <c r="N265" s="70"/>
      <c r="O265" s="79" t="n">
        <v>170106</v>
      </c>
      <c r="P265" s="70"/>
      <c r="Q265" s="79" t="n">
        <v>0</v>
      </c>
      <c r="R265" s="70"/>
      <c r="S265" s="79" t="n">
        <v>126977</v>
      </c>
      <c r="T265" s="70"/>
      <c r="U265" s="79" t="n">
        <v>0</v>
      </c>
      <c r="V265" s="70"/>
      <c r="W265" s="70"/>
      <c r="X265" s="79" t="n">
        <v>129030</v>
      </c>
      <c r="Y265" s="70"/>
      <c r="Z265" s="79" t="n">
        <v>1164415</v>
      </c>
      <c r="AA265" s="79"/>
      <c r="AB265" s="79" t="n">
        <v>0</v>
      </c>
      <c r="AC265" s="79"/>
      <c r="AD265" s="79" t="n">
        <v>28073</v>
      </c>
      <c r="AE265" s="70"/>
      <c r="AF265" s="79" t="n">
        <f aca="false">SUM(E265:AD265)</f>
        <v>2605297</v>
      </c>
      <c r="AG265" s="70"/>
      <c r="AH265" s="75" t="n">
        <f aca="false">AF265/AN265</f>
        <v>436.544403485255</v>
      </c>
      <c r="AI265" s="70"/>
      <c r="AJ265" s="75" t="n">
        <f aca="false">IF(AH$287,AH265/AH$287*100,0)</f>
        <v>89.0835054980043</v>
      </c>
      <c r="AK265" s="104"/>
      <c r="AL265" s="55" t="n">
        <v>21</v>
      </c>
      <c r="AM265" s="55"/>
      <c r="AN265" s="104" t="n">
        <v>5968</v>
      </c>
    </row>
    <row r="266" customFormat="false" ht="8.25" hidden="false" customHeight="true" outlineLevel="0" collapsed="false">
      <c r="A266" s="66" t="n">
        <v>22</v>
      </c>
      <c r="B266" s="68"/>
      <c r="C266" s="52" t="s">
        <v>202</v>
      </c>
      <c r="D266" s="70"/>
      <c r="E266" s="79" t="n">
        <v>225086</v>
      </c>
      <c r="F266" s="70"/>
      <c r="G266" s="79" t="n">
        <v>235516</v>
      </c>
      <c r="H266" s="70"/>
      <c r="I266" s="79" t="n">
        <v>3711</v>
      </c>
      <c r="J266" s="70"/>
      <c r="K266" s="79" t="n">
        <v>0</v>
      </c>
      <c r="L266" s="70"/>
      <c r="M266" s="79" t="n">
        <v>88965</v>
      </c>
      <c r="N266" s="70"/>
      <c r="O266" s="79" t="n">
        <v>183386</v>
      </c>
      <c r="P266" s="70"/>
      <c r="Q266" s="79" t="n">
        <v>0</v>
      </c>
      <c r="R266" s="70"/>
      <c r="S266" s="79" t="n">
        <v>84630</v>
      </c>
      <c r="T266" s="70"/>
      <c r="U266" s="79" t="n">
        <v>0</v>
      </c>
      <c r="V266" s="70"/>
      <c r="W266" s="70"/>
      <c r="X266" s="79" t="n">
        <v>124377</v>
      </c>
      <c r="Y266" s="70"/>
      <c r="Z266" s="79" t="n">
        <v>1164425</v>
      </c>
      <c r="AA266" s="79"/>
      <c r="AB266" s="79" t="n">
        <v>0</v>
      </c>
      <c r="AC266" s="79"/>
      <c r="AD266" s="79" t="n">
        <v>0</v>
      </c>
      <c r="AE266" s="70"/>
      <c r="AF266" s="79" t="n">
        <f aca="false">SUM(E266:AD266)</f>
        <v>2110096</v>
      </c>
      <c r="AG266" s="70"/>
      <c r="AH266" s="75" t="n">
        <f aca="false">AF266/AN266</f>
        <v>446.959542469816</v>
      </c>
      <c r="AI266" s="70"/>
      <c r="AJ266" s="75" t="n">
        <f aca="false">IF(AH$287,AH266/AH$287*100,0)</f>
        <v>91.2088725479222</v>
      </c>
      <c r="AK266" s="104"/>
      <c r="AL266" s="55" t="n">
        <v>22</v>
      </c>
      <c r="AM266" s="55"/>
      <c r="AN266" s="104" t="n">
        <v>4721</v>
      </c>
    </row>
    <row r="267" customFormat="false" ht="8.25" hidden="false" customHeight="true" outlineLevel="0" collapsed="false">
      <c r="A267" s="66" t="n">
        <v>23</v>
      </c>
      <c r="B267" s="68"/>
      <c r="C267" s="66" t="s">
        <v>210</v>
      </c>
      <c r="D267" s="70"/>
      <c r="E267" s="79" t="n">
        <v>593211</v>
      </c>
      <c r="F267" s="70"/>
      <c r="G267" s="79" t="n">
        <v>225807</v>
      </c>
      <c r="H267" s="70"/>
      <c r="I267" s="79" t="n">
        <v>412139</v>
      </c>
      <c r="J267" s="70"/>
      <c r="K267" s="79" t="n">
        <v>0</v>
      </c>
      <c r="L267" s="70"/>
      <c r="M267" s="79" t="n">
        <v>127147</v>
      </c>
      <c r="N267" s="70"/>
      <c r="O267" s="79" t="n">
        <v>166316</v>
      </c>
      <c r="P267" s="70"/>
      <c r="Q267" s="79" t="n">
        <v>0</v>
      </c>
      <c r="R267" s="70"/>
      <c r="S267" s="79" t="n">
        <v>163680</v>
      </c>
      <c r="T267" s="70"/>
      <c r="U267" s="79" t="n">
        <v>0</v>
      </c>
      <c r="V267" s="70"/>
      <c r="W267" s="70"/>
      <c r="X267" s="79" t="n">
        <v>31902</v>
      </c>
      <c r="Y267" s="70"/>
      <c r="Z267" s="79" t="n">
        <v>889684</v>
      </c>
      <c r="AA267" s="79"/>
      <c r="AB267" s="79" t="n">
        <v>0</v>
      </c>
      <c r="AC267" s="79"/>
      <c r="AD267" s="79" t="n">
        <v>47314</v>
      </c>
      <c r="AE267" s="70"/>
      <c r="AF267" s="79" t="n">
        <f aca="false">SUM(E267:AD267)</f>
        <v>2657200</v>
      </c>
      <c r="AG267" s="70"/>
      <c r="AH267" s="75" t="n">
        <f aca="false">AF267/AN267</f>
        <v>292.449922958397</v>
      </c>
      <c r="AI267" s="70"/>
      <c r="AJ267" s="75" t="n">
        <f aca="false">IF(AH$287,AH267/AH$287*100,0)</f>
        <v>59.6788416293036</v>
      </c>
      <c r="AK267" s="104"/>
      <c r="AL267" s="55" t="n">
        <v>23</v>
      </c>
      <c r="AM267" s="55"/>
      <c r="AN267" s="104" t="n">
        <v>9086</v>
      </c>
    </row>
    <row r="268" customFormat="false" ht="8.25" hidden="false" customHeight="true" outlineLevel="0" collapsed="false">
      <c r="A268" s="66" t="n">
        <v>24</v>
      </c>
      <c r="B268" s="68"/>
      <c r="C268" s="92" t="s">
        <v>251</v>
      </c>
      <c r="D268" s="70"/>
      <c r="E268" s="79" t="n">
        <v>1164728</v>
      </c>
      <c r="F268" s="70"/>
      <c r="G268" s="79" t="n">
        <v>220180</v>
      </c>
      <c r="H268" s="70"/>
      <c r="I268" s="79" t="n">
        <v>765581</v>
      </c>
      <c r="J268" s="70"/>
      <c r="K268" s="79" t="n">
        <v>11843</v>
      </c>
      <c r="L268" s="70"/>
      <c r="M268" s="79" t="n">
        <v>154425</v>
      </c>
      <c r="N268" s="70"/>
      <c r="O268" s="79" t="n">
        <v>309138</v>
      </c>
      <c r="P268" s="70"/>
      <c r="Q268" s="79" t="n">
        <v>0</v>
      </c>
      <c r="R268" s="70"/>
      <c r="S268" s="79" t="n">
        <v>226157</v>
      </c>
      <c r="T268" s="70"/>
      <c r="U268" s="79" t="n">
        <v>0</v>
      </c>
      <c r="V268" s="70"/>
      <c r="W268" s="70"/>
      <c r="X268" s="79" t="n">
        <v>347</v>
      </c>
      <c r="Y268" s="70"/>
      <c r="Z268" s="79" t="n">
        <v>1910552</v>
      </c>
      <c r="AA268" s="79"/>
      <c r="AB268" s="79" t="n">
        <v>0</v>
      </c>
      <c r="AC268" s="79"/>
      <c r="AD268" s="79" t="n">
        <v>0</v>
      </c>
      <c r="AE268" s="70"/>
      <c r="AF268" s="79" t="n">
        <f aca="false">SUM(E268:AD268)</f>
        <v>4762951</v>
      </c>
      <c r="AG268" s="70"/>
      <c r="AH268" s="75" t="n">
        <f aca="false">AF268/AN268</f>
        <v>616.403649540572</v>
      </c>
      <c r="AI268" s="70"/>
      <c r="AJ268" s="75" t="n">
        <f aca="false">IF(AH$287,AH268/AH$287*100,0)</f>
        <v>125.786512126692</v>
      </c>
      <c r="AK268" s="104"/>
      <c r="AL268" s="55" t="n">
        <v>24</v>
      </c>
      <c r="AM268" s="55"/>
      <c r="AN268" s="104" t="n">
        <v>7727</v>
      </c>
    </row>
    <row r="269" customFormat="false" ht="8.25" hidden="false" customHeight="true" outlineLevel="0" collapsed="false">
      <c r="A269" s="66" t="n">
        <v>25</v>
      </c>
      <c r="B269" s="68"/>
      <c r="C269" s="66" t="s">
        <v>252</v>
      </c>
      <c r="D269" s="70"/>
      <c r="E269" s="79" t="n">
        <v>379105</v>
      </c>
      <c r="F269" s="70"/>
      <c r="G269" s="79" t="n">
        <v>163211</v>
      </c>
      <c r="H269" s="70"/>
      <c r="I269" s="79" t="n">
        <v>432437</v>
      </c>
      <c r="J269" s="70"/>
      <c r="K269" s="79" t="n">
        <v>0</v>
      </c>
      <c r="L269" s="70"/>
      <c r="M269" s="79" t="n">
        <v>31441</v>
      </c>
      <c r="N269" s="70"/>
      <c r="O269" s="79" t="n">
        <v>182740</v>
      </c>
      <c r="P269" s="70"/>
      <c r="Q269" s="79" t="n">
        <v>0</v>
      </c>
      <c r="R269" s="70"/>
      <c r="S269" s="79" t="n">
        <v>0</v>
      </c>
      <c r="T269" s="70"/>
      <c r="U269" s="79" t="n">
        <v>0</v>
      </c>
      <c r="V269" s="70"/>
      <c r="W269" s="70"/>
      <c r="X269" s="79" t="n">
        <v>0</v>
      </c>
      <c r="Y269" s="70"/>
      <c r="Z269" s="79" t="n">
        <v>772713</v>
      </c>
      <c r="AA269" s="79"/>
      <c r="AB269" s="79" t="n">
        <v>0</v>
      </c>
      <c r="AC269" s="79"/>
      <c r="AD269" s="79" t="n">
        <v>0</v>
      </c>
      <c r="AE269" s="70"/>
      <c r="AF269" s="79" t="n">
        <f aca="false">SUM(E269:AD269)</f>
        <v>1961647</v>
      </c>
      <c r="AG269" s="70"/>
      <c r="AH269" s="75" t="n">
        <f aca="false">AF269/AN269</f>
        <v>336.879100120213</v>
      </c>
      <c r="AI269" s="70"/>
      <c r="AJ269" s="75" t="n">
        <f aca="false">IF(AH$287,AH269/AH$287*100,0)</f>
        <v>68.7452889743332</v>
      </c>
      <c r="AK269" s="104"/>
      <c r="AL269" s="55" t="n">
        <v>25</v>
      </c>
      <c r="AM269" s="55"/>
      <c r="AN269" s="104" t="n">
        <v>5823</v>
      </c>
    </row>
    <row r="270" customFormat="false" ht="8.25" hidden="false" customHeight="true" outlineLevel="0" collapsed="false">
      <c r="A270" s="91"/>
      <c r="B270" s="66"/>
      <c r="C270" s="66"/>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104"/>
      <c r="AG270" s="70"/>
      <c r="AH270" s="103"/>
      <c r="AI270" s="70"/>
      <c r="AJ270" s="103"/>
      <c r="AK270" s="70"/>
      <c r="AL270" s="81"/>
      <c r="AM270" s="81"/>
      <c r="AN270" s="70"/>
    </row>
    <row r="271" customFormat="false" ht="8.25" hidden="false" customHeight="true" outlineLevel="0" collapsed="false">
      <c r="A271" s="66" t="n">
        <v>26</v>
      </c>
      <c r="B271" s="68"/>
      <c r="C271" s="66" t="s">
        <v>253</v>
      </c>
      <c r="D271" s="70"/>
      <c r="E271" s="79" t="n">
        <v>180099</v>
      </c>
      <c r="F271" s="70"/>
      <c r="G271" s="79" t="n">
        <v>322765</v>
      </c>
      <c r="H271" s="70"/>
      <c r="I271" s="79" t="n">
        <v>644219</v>
      </c>
      <c r="J271" s="70"/>
      <c r="K271" s="79" t="n">
        <v>0</v>
      </c>
      <c r="L271" s="70"/>
      <c r="M271" s="79" t="n">
        <v>0</v>
      </c>
      <c r="N271" s="70"/>
      <c r="O271" s="79" t="n">
        <v>228304</v>
      </c>
      <c r="P271" s="70"/>
      <c r="Q271" s="79" t="n">
        <v>0</v>
      </c>
      <c r="R271" s="70"/>
      <c r="S271" s="79" t="n">
        <v>108493</v>
      </c>
      <c r="T271" s="70"/>
      <c r="U271" s="79" t="n">
        <v>0</v>
      </c>
      <c r="V271" s="70"/>
      <c r="W271" s="70"/>
      <c r="X271" s="79" t="n">
        <v>184230</v>
      </c>
      <c r="Y271" s="70"/>
      <c r="Z271" s="79" t="n">
        <v>1483084</v>
      </c>
      <c r="AA271" s="79"/>
      <c r="AB271" s="79" t="n">
        <v>0</v>
      </c>
      <c r="AC271" s="79"/>
      <c r="AD271" s="79" t="n">
        <v>0</v>
      </c>
      <c r="AE271" s="70"/>
      <c r="AF271" s="79" t="n">
        <f aca="false">SUM(E271:AD271)</f>
        <v>3151194</v>
      </c>
      <c r="AG271" s="70"/>
      <c r="AH271" s="75" t="n">
        <f aca="false">AF271/AN271</f>
        <v>656.635549072724</v>
      </c>
      <c r="AI271" s="70"/>
      <c r="AJ271" s="75" t="n">
        <f aca="false">IF(AH$287,AH271/AH$287*100,0)</f>
        <v>133.996441321875</v>
      </c>
      <c r="AK271" s="104"/>
      <c r="AL271" s="55" t="n">
        <v>26</v>
      </c>
      <c r="AM271" s="55"/>
      <c r="AN271" s="104" t="n">
        <v>4799</v>
      </c>
    </row>
    <row r="272" customFormat="false" ht="8.25" hidden="false" customHeight="true" outlineLevel="0" collapsed="false">
      <c r="A272" s="66" t="n">
        <v>27</v>
      </c>
      <c r="B272" s="68"/>
      <c r="C272" s="66" t="s">
        <v>254</v>
      </c>
      <c r="D272" s="70"/>
      <c r="E272" s="79" t="n">
        <v>367527</v>
      </c>
      <c r="F272" s="70"/>
      <c r="G272" s="79" t="n">
        <v>190102</v>
      </c>
      <c r="H272" s="70"/>
      <c r="I272" s="79" t="n">
        <v>382146</v>
      </c>
      <c r="J272" s="70"/>
      <c r="K272" s="79" t="n">
        <v>0</v>
      </c>
      <c r="L272" s="70"/>
      <c r="M272" s="79" t="n">
        <v>152416</v>
      </c>
      <c r="N272" s="70"/>
      <c r="O272" s="79" t="n">
        <v>135109</v>
      </c>
      <c r="P272" s="70"/>
      <c r="Q272" s="79" t="n">
        <v>0</v>
      </c>
      <c r="R272" s="70"/>
      <c r="S272" s="79" t="n">
        <v>183973</v>
      </c>
      <c r="T272" s="70"/>
      <c r="U272" s="79" t="n">
        <v>0</v>
      </c>
      <c r="V272" s="70"/>
      <c r="W272" s="70"/>
      <c r="X272" s="79" t="n">
        <v>203262</v>
      </c>
      <c r="Y272" s="70"/>
      <c r="Z272" s="79" t="n">
        <v>1711204</v>
      </c>
      <c r="AA272" s="79"/>
      <c r="AB272" s="79" t="n">
        <v>0</v>
      </c>
      <c r="AC272" s="79"/>
      <c r="AD272" s="79" t="n">
        <v>49446</v>
      </c>
      <c r="AE272" s="70"/>
      <c r="AF272" s="79" t="n">
        <f aca="false">SUM(E272:AD272)</f>
        <v>3375185</v>
      </c>
      <c r="AG272" s="70"/>
      <c r="AH272" s="75" t="n">
        <f aca="false">AF272/AN272</f>
        <v>417.256150327605</v>
      </c>
      <c r="AI272" s="70"/>
      <c r="AJ272" s="75" t="n">
        <f aca="false">IF(AH$287,AH272/AH$287*100,0)</f>
        <v>85.1474449449468</v>
      </c>
      <c r="AK272" s="104"/>
      <c r="AL272" s="55" t="n">
        <v>27</v>
      </c>
      <c r="AM272" s="55"/>
      <c r="AN272" s="104" t="n">
        <v>8089</v>
      </c>
    </row>
    <row r="273" customFormat="false" ht="8.25" hidden="false" customHeight="true" outlineLevel="0" collapsed="false">
      <c r="A273" s="66" t="n">
        <v>28</v>
      </c>
      <c r="B273" s="68"/>
      <c r="C273" s="66" t="s">
        <v>255</v>
      </c>
      <c r="D273" s="70"/>
      <c r="E273" s="79" t="n">
        <v>428542</v>
      </c>
      <c r="F273" s="70"/>
      <c r="G273" s="79" t="n">
        <v>410651</v>
      </c>
      <c r="H273" s="70"/>
      <c r="I273" s="79" t="n">
        <v>577549</v>
      </c>
      <c r="J273" s="70"/>
      <c r="K273" s="79" t="n">
        <v>22945</v>
      </c>
      <c r="L273" s="70"/>
      <c r="M273" s="79" t="n">
        <v>143065</v>
      </c>
      <c r="N273" s="70"/>
      <c r="O273" s="79" t="n">
        <v>220421</v>
      </c>
      <c r="P273" s="70"/>
      <c r="Q273" s="79" t="n">
        <v>0</v>
      </c>
      <c r="R273" s="70"/>
      <c r="S273" s="79" t="n">
        <v>0</v>
      </c>
      <c r="T273" s="70"/>
      <c r="U273" s="79" t="n">
        <v>0</v>
      </c>
      <c r="V273" s="70"/>
      <c r="W273" s="70"/>
      <c r="X273" s="79" t="n">
        <v>161533</v>
      </c>
      <c r="Y273" s="70"/>
      <c r="Z273" s="79" t="n">
        <v>1853309</v>
      </c>
      <c r="AA273" s="79"/>
      <c r="AB273" s="79" t="n">
        <v>0</v>
      </c>
      <c r="AC273" s="79"/>
      <c r="AD273" s="79" t="n">
        <v>91769</v>
      </c>
      <c r="AE273" s="70"/>
      <c r="AF273" s="79" t="n">
        <f aca="false">SUM(E273:AD273)</f>
        <v>3909784</v>
      </c>
      <c r="AG273" s="70"/>
      <c r="AH273" s="75" t="n">
        <f aca="false">AF273/AN273</f>
        <v>480.199459592238</v>
      </c>
      <c r="AI273" s="70"/>
      <c r="AJ273" s="75" t="n">
        <f aca="false">IF(AH$287,AH273/AH$287*100,0)</f>
        <v>97.9919817026557</v>
      </c>
      <c r="AK273" s="104"/>
      <c r="AL273" s="55" t="n">
        <v>28</v>
      </c>
      <c r="AM273" s="55"/>
      <c r="AN273" s="104" t="n">
        <v>8142</v>
      </c>
    </row>
    <row r="274" customFormat="false" ht="8.25" hidden="false" customHeight="true" outlineLevel="0" collapsed="false">
      <c r="A274" s="66" t="n">
        <v>29</v>
      </c>
      <c r="B274" s="68"/>
      <c r="C274" s="66" t="s">
        <v>256</v>
      </c>
      <c r="D274" s="70"/>
      <c r="E274" s="79" t="n">
        <v>544012</v>
      </c>
      <c r="F274" s="70"/>
      <c r="G274" s="79" t="n">
        <v>193974</v>
      </c>
      <c r="H274" s="70"/>
      <c r="I274" s="79" t="n">
        <v>898855</v>
      </c>
      <c r="J274" s="70"/>
      <c r="K274" s="79" t="n">
        <v>0</v>
      </c>
      <c r="L274" s="70"/>
      <c r="M274" s="79" t="n">
        <v>41272</v>
      </c>
      <c r="N274" s="70"/>
      <c r="O274" s="79" t="n">
        <v>212997</v>
      </c>
      <c r="P274" s="70"/>
      <c r="Q274" s="79" t="n">
        <v>0</v>
      </c>
      <c r="R274" s="70"/>
      <c r="S274" s="79" t="n">
        <v>0</v>
      </c>
      <c r="T274" s="70"/>
      <c r="U274" s="79" t="n">
        <v>0</v>
      </c>
      <c r="V274" s="70"/>
      <c r="W274" s="70"/>
      <c r="X274" s="79" t="n">
        <v>427957</v>
      </c>
      <c r="Y274" s="70"/>
      <c r="Z274" s="79" t="n">
        <v>1877927</v>
      </c>
      <c r="AA274" s="79"/>
      <c r="AB274" s="79" t="n">
        <v>0</v>
      </c>
      <c r="AC274" s="79"/>
      <c r="AD274" s="79" t="n">
        <v>22000</v>
      </c>
      <c r="AE274" s="70"/>
      <c r="AF274" s="79" t="n">
        <f aca="false">SUM(E274:AD274)</f>
        <v>4218994</v>
      </c>
      <c r="AG274" s="70"/>
      <c r="AH274" s="75" t="n">
        <f aca="false">AF274/AN274</f>
        <v>907.310537634409</v>
      </c>
      <c r="AI274" s="70"/>
      <c r="AJ274" s="75" t="n">
        <f aca="false">IF(AH$287,AH274/AH$287*100,0)</f>
        <v>185.150474092568</v>
      </c>
      <c r="AK274" s="104"/>
      <c r="AL274" s="55" t="n">
        <v>29</v>
      </c>
      <c r="AM274" s="55"/>
      <c r="AN274" s="104" t="n">
        <v>4650</v>
      </c>
    </row>
    <row r="275" customFormat="false" ht="8.25" hidden="false" customHeight="true" outlineLevel="0" collapsed="false">
      <c r="A275" s="66" t="n">
        <v>30</v>
      </c>
      <c r="B275" s="68"/>
      <c r="C275" s="66" t="s">
        <v>257</v>
      </c>
      <c r="D275" s="70"/>
      <c r="E275" s="79" t="n">
        <v>375711</v>
      </c>
      <c r="F275" s="70"/>
      <c r="G275" s="79" t="n">
        <v>142684</v>
      </c>
      <c r="H275" s="70"/>
      <c r="I275" s="79" t="n">
        <v>122849</v>
      </c>
      <c r="J275" s="70"/>
      <c r="K275" s="79" t="n">
        <v>10663</v>
      </c>
      <c r="L275" s="70"/>
      <c r="M275" s="79" t="n">
        <v>125751</v>
      </c>
      <c r="N275" s="70"/>
      <c r="O275" s="79" t="n">
        <v>93484</v>
      </c>
      <c r="P275" s="70"/>
      <c r="Q275" s="79" t="n">
        <v>0</v>
      </c>
      <c r="R275" s="70"/>
      <c r="S275" s="79" t="n">
        <v>118674</v>
      </c>
      <c r="T275" s="70"/>
      <c r="U275" s="79" t="n">
        <v>0</v>
      </c>
      <c r="V275" s="70"/>
      <c r="W275" s="70"/>
      <c r="X275" s="79" t="n">
        <v>187944</v>
      </c>
      <c r="Y275" s="70"/>
      <c r="Z275" s="79" t="n">
        <v>713532</v>
      </c>
      <c r="AA275" s="79"/>
      <c r="AB275" s="79" t="n">
        <v>0</v>
      </c>
      <c r="AC275" s="79"/>
      <c r="AD275" s="79" t="n">
        <v>0</v>
      </c>
      <c r="AE275" s="70"/>
      <c r="AF275" s="79" t="n">
        <f aca="false">SUM(E275:AD275)</f>
        <v>1891292</v>
      </c>
      <c r="AG275" s="70"/>
      <c r="AH275" s="75" t="n">
        <f aca="false">AF275/AN275</f>
        <v>295.606752110034</v>
      </c>
      <c r="AI275" s="70"/>
      <c r="AJ275" s="75" t="n">
        <f aca="false">IF(AH$287,AH275/AH$287*100,0)</f>
        <v>60.3230404893529</v>
      </c>
      <c r="AK275" s="104"/>
      <c r="AL275" s="55" t="n">
        <v>30</v>
      </c>
      <c r="AM275" s="55"/>
      <c r="AN275" s="104" t="n">
        <v>6398</v>
      </c>
    </row>
    <row r="276" customFormat="false" ht="8.25" hidden="false" customHeight="true" outlineLevel="0" collapsed="false">
      <c r="A276" s="91"/>
      <c r="B276" s="66"/>
      <c r="C276" s="66"/>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c r="AE276" s="70"/>
      <c r="AF276" s="104"/>
      <c r="AG276" s="70"/>
      <c r="AH276" s="70"/>
      <c r="AI276" s="70"/>
      <c r="AJ276" s="111"/>
      <c r="AK276" s="70"/>
      <c r="AL276" s="70"/>
      <c r="AM276" s="70"/>
      <c r="AN276" s="70"/>
    </row>
    <row r="277" customFormat="false" ht="8.25" hidden="false" customHeight="true" outlineLevel="0" collapsed="false">
      <c r="A277" s="66" t="n">
        <v>31</v>
      </c>
      <c r="B277" s="68"/>
      <c r="C277" s="66" t="s">
        <v>223</v>
      </c>
      <c r="D277" s="70"/>
      <c r="E277" s="79" t="n">
        <v>292010</v>
      </c>
      <c r="F277" s="70"/>
      <c r="G277" s="79" t="n">
        <v>0</v>
      </c>
      <c r="H277" s="70"/>
      <c r="I277" s="79" t="n">
        <v>185599</v>
      </c>
      <c r="J277" s="70"/>
      <c r="K277" s="79" t="n">
        <v>0</v>
      </c>
      <c r="L277" s="70"/>
      <c r="M277" s="79" t="n">
        <v>42349</v>
      </c>
      <c r="N277" s="70"/>
      <c r="O277" s="79" t="n">
        <v>182088</v>
      </c>
      <c r="P277" s="70"/>
      <c r="Q277" s="79" t="n">
        <v>0</v>
      </c>
      <c r="R277" s="70"/>
      <c r="S277" s="79" t="n">
        <v>79238</v>
      </c>
      <c r="T277" s="70"/>
      <c r="U277" s="79" t="n">
        <v>0</v>
      </c>
      <c r="V277" s="70"/>
      <c r="W277" s="70"/>
      <c r="X277" s="79" t="n">
        <v>10526</v>
      </c>
      <c r="Y277" s="70"/>
      <c r="Z277" s="79" t="n">
        <v>741498</v>
      </c>
      <c r="AA277" s="79"/>
      <c r="AB277" s="79" t="n">
        <v>0</v>
      </c>
      <c r="AC277" s="79"/>
      <c r="AD277" s="79" t="n">
        <v>0</v>
      </c>
      <c r="AE277" s="70"/>
      <c r="AF277" s="79" t="n">
        <f aca="false">SUM(E277:AD277)</f>
        <v>1533308</v>
      </c>
      <c r="AG277" s="70"/>
      <c r="AH277" s="75" t="n">
        <f aca="false">AF277/AN277</f>
        <v>331.382753403933</v>
      </c>
      <c r="AI277" s="70"/>
      <c r="AJ277" s="75" t="n">
        <f aca="false">IF(AH$287,AH277/AH$287*100,0)</f>
        <v>67.6236760776622</v>
      </c>
      <c r="AK277" s="104"/>
      <c r="AL277" s="55" t="n">
        <v>31</v>
      </c>
      <c r="AM277" s="55"/>
      <c r="AN277" s="104" t="n">
        <v>4627</v>
      </c>
    </row>
    <row r="278" customFormat="false" ht="8.25" hidden="false" customHeight="true" outlineLevel="0" collapsed="false">
      <c r="A278" s="66" t="n">
        <v>32</v>
      </c>
      <c r="B278" s="68"/>
      <c r="C278" s="66" t="s">
        <v>258</v>
      </c>
      <c r="D278" s="70"/>
      <c r="E278" s="79" t="n">
        <v>1425248</v>
      </c>
      <c r="F278" s="70"/>
      <c r="G278" s="79" t="n">
        <v>654778</v>
      </c>
      <c r="H278" s="70"/>
      <c r="I278" s="79" t="n">
        <v>2258387</v>
      </c>
      <c r="J278" s="70"/>
      <c r="K278" s="79" t="n">
        <v>475290</v>
      </c>
      <c r="L278" s="70"/>
      <c r="M278" s="79" t="n">
        <v>364648</v>
      </c>
      <c r="N278" s="70"/>
      <c r="O278" s="79" t="n">
        <v>1100576</v>
      </c>
      <c r="P278" s="70"/>
      <c r="Q278" s="79" t="n">
        <v>0</v>
      </c>
      <c r="R278" s="70"/>
      <c r="S278" s="79" t="n">
        <v>233877</v>
      </c>
      <c r="T278" s="70"/>
      <c r="U278" s="79" t="n">
        <v>0</v>
      </c>
      <c r="V278" s="70"/>
      <c r="W278" s="70"/>
      <c r="X278" s="79" t="n">
        <v>0</v>
      </c>
      <c r="Y278" s="70"/>
      <c r="Z278" s="79" t="n">
        <v>2691356</v>
      </c>
      <c r="AA278" s="79"/>
      <c r="AB278" s="79" t="n">
        <v>0</v>
      </c>
      <c r="AC278" s="79"/>
      <c r="AD278" s="79" t="n">
        <v>1843935</v>
      </c>
      <c r="AE278" s="70"/>
      <c r="AF278" s="79" t="n">
        <f aca="false">SUM(E278:AD278)</f>
        <v>11048095</v>
      </c>
      <c r="AG278" s="70"/>
      <c r="AH278" s="75" t="n">
        <f aca="false">AF278/AN278</f>
        <v>704.283483138905</v>
      </c>
      <c r="AI278" s="70"/>
      <c r="AJ278" s="75" t="n">
        <f aca="false">IF(AH$287,AH278/AH$287*100,0)</f>
        <v>143.719724824001</v>
      </c>
      <c r="AK278" s="104"/>
      <c r="AL278" s="55" t="n">
        <v>32</v>
      </c>
      <c r="AM278" s="55"/>
      <c r="AN278" s="104" t="n">
        <v>15687</v>
      </c>
    </row>
    <row r="279" customFormat="false" ht="8.25" hidden="false" customHeight="true" outlineLevel="0" collapsed="false">
      <c r="A279" s="66" t="n">
        <v>33</v>
      </c>
      <c r="B279" s="68"/>
      <c r="C279" s="66" t="s">
        <v>259</v>
      </c>
      <c r="D279" s="70"/>
      <c r="E279" s="79" t="n">
        <v>1431757</v>
      </c>
      <c r="F279" s="70"/>
      <c r="G279" s="79" t="n">
        <v>384884</v>
      </c>
      <c r="H279" s="70"/>
      <c r="I279" s="79" t="n">
        <v>500722</v>
      </c>
      <c r="J279" s="70"/>
      <c r="K279" s="79" t="n">
        <v>63346</v>
      </c>
      <c r="L279" s="70"/>
      <c r="M279" s="79" t="n">
        <v>164686</v>
      </c>
      <c r="N279" s="70"/>
      <c r="O279" s="79" t="n">
        <v>208995</v>
      </c>
      <c r="P279" s="70"/>
      <c r="Q279" s="79" t="n">
        <v>0</v>
      </c>
      <c r="R279" s="70"/>
      <c r="S279" s="79" t="n">
        <v>178125</v>
      </c>
      <c r="T279" s="70"/>
      <c r="U279" s="79" t="n">
        <v>0</v>
      </c>
      <c r="V279" s="70"/>
      <c r="W279" s="70"/>
      <c r="X279" s="79" t="n">
        <v>1810</v>
      </c>
      <c r="Y279" s="70"/>
      <c r="Z279" s="79" t="n">
        <v>953733</v>
      </c>
      <c r="AA279" s="79"/>
      <c r="AB279" s="79" t="n">
        <v>0</v>
      </c>
      <c r="AC279" s="79"/>
      <c r="AD279" s="79" t="n">
        <v>0</v>
      </c>
      <c r="AE279" s="70"/>
      <c r="AF279" s="79" t="n">
        <f aca="false">SUM(E279:AD279)</f>
        <v>3888058</v>
      </c>
      <c r="AG279" s="70"/>
      <c r="AH279" s="75" t="n">
        <f aca="false">AF279/AN279</f>
        <v>480.125710051865</v>
      </c>
      <c r="AI279" s="70"/>
      <c r="AJ279" s="75" t="n">
        <f aca="false">IF(AH$287,AH279/AH$287*100,0)</f>
        <v>97.9769319905695</v>
      </c>
      <c r="AK279" s="104"/>
      <c r="AL279" s="55" t="n">
        <v>33</v>
      </c>
      <c r="AM279" s="55"/>
      <c r="AN279" s="104" t="n">
        <v>8098</v>
      </c>
    </row>
    <row r="280" customFormat="false" ht="8.25" hidden="false" customHeight="true" outlineLevel="0" collapsed="false">
      <c r="A280" s="66" t="n">
        <v>34</v>
      </c>
      <c r="B280" s="68"/>
      <c r="C280" s="66" t="s">
        <v>260</v>
      </c>
      <c r="D280" s="70"/>
      <c r="E280" s="79" t="n">
        <v>732197</v>
      </c>
      <c r="F280" s="70"/>
      <c r="G280" s="79" t="n">
        <v>503001</v>
      </c>
      <c r="H280" s="70"/>
      <c r="I280" s="79" t="n">
        <v>1918233</v>
      </c>
      <c r="J280" s="70"/>
      <c r="K280" s="79" t="n">
        <v>21901</v>
      </c>
      <c r="L280" s="70"/>
      <c r="M280" s="79" t="n">
        <v>4479</v>
      </c>
      <c r="N280" s="70"/>
      <c r="O280" s="79" t="n">
        <v>690566</v>
      </c>
      <c r="P280" s="70"/>
      <c r="Q280" s="79" t="n">
        <v>0</v>
      </c>
      <c r="R280" s="70"/>
      <c r="S280" s="79" t="n">
        <v>158789</v>
      </c>
      <c r="T280" s="70"/>
      <c r="U280" s="79" t="n">
        <v>0</v>
      </c>
      <c r="V280" s="70"/>
      <c r="W280" s="70"/>
      <c r="X280" s="79" t="n">
        <v>232629</v>
      </c>
      <c r="Y280" s="70"/>
      <c r="Z280" s="79" t="n">
        <v>2621782</v>
      </c>
      <c r="AA280" s="79"/>
      <c r="AB280" s="79" t="n">
        <v>0</v>
      </c>
      <c r="AC280" s="79"/>
      <c r="AD280" s="79" t="n">
        <v>47886</v>
      </c>
      <c r="AE280" s="70"/>
      <c r="AF280" s="79" t="n">
        <f aca="false">SUM(E280:AD280)</f>
        <v>6931463</v>
      </c>
      <c r="AG280" s="70"/>
      <c r="AH280" s="75" t="n">
        <f aca="false">AF280/AN280</f>
        <v>721.201019664967</v>
      </c>
      <c r="AI280" s="70"/>
      <c r="AJ280" s="75" t="n">
        <f aca="false">IF(AH$287,AH280/AH$287*100,0)</f>
        <v>147.172004697709</v>
      </c>
      <c r="AK280" s="104"/>
      <c r="AL280" s="55" t="n">
        <v>34</v>
      </c>
      <c r="AM280" s="55"/>
      <c r="AN280" s="104" t="n">
        <v>9611</v>
      </c>
    </row>
    <row r="281" customFormat="false" ht="8.25" hidden="false" customHeight="true" outlineLevel="0" collapsed="false">
      <c r="A281" s="66" t="n">
        <v>35</v>
      </c>
      <c r="B281" s="68"/>
      <c r="C281" s="66" t="s">
        <v>261</v>
      </c>
      <c r="D281" s="70"/>
      <c r="E281" s="79" t="n">
        <v>296285</v>
      </c>
      <c r="F281" s="70"/>
      <c r="G281" s="79" t="n">
        <v>111092</v>
      </c>
      <c r="H281" s="70"/>
      <c r="I281" s="79" t="n">
        <v>181858</v>
      </c>
      <c r="J281" s="70"/>
      <c r="K281" s="79" t="n">
        <v>0</v>
      </c>
      <c r="L281" s="70"/>
      <c r="M281" s="79" t="n">
        <v>61222</v>
      </c>
      <c r="N281" s="70"/>
      <c r="O281" s="79" t="n">
        <v>60148</v>
      </c>
      <c r="P281" s="70"/>
      <c r="Q281" s="79" t="n">
        <v>0</v>
      </c>
      <c r="R281" s="70"/>
      <c r="S281" s="79" t="n">
        <v>0</v>
      </c>
      <c r="T281" s="70"/>
      <c r="U281" s="79" t="n">
        <v>0</v>
      </c>
      <c r="V281" s="70"/>
      <c r="W281" s="70"/>
      <c r="X281" s="79" t="n">
        <v>0</v>
      </c>
      <c r="Y281" s="70"/>
      <c r="Z281" s="79" t="n">
        <v>281483</v>
      </c>
      <c r="AA281" s="79"/>
      <c r="AB281" s="79" t="n">
        <v>0</v>
      </c>
      <c r="AC281" s="79"/>
      <c r="AD281" s="79" t="n">
        <v>44066</v>
      </c>
      <c r="AE281" s="70"/>
      <c r="AF281" s="79" t="n">
        <f aca="false">SUM(E281:AD281)</f>
        <v>1036154</v>
      </c>
      <c r="AG281" s="70"/>
      <c r="AH281" s="75" t="n">
        <f aca="false">AF281/AN281</f>
        <v>313.416212946158</v>
      </c>
      <c r="AI281" s="70"/>
      <c r="AJ281" s="75" t="n">
        <f aca="false">IF(AH$287,AH281/AH$287*100,0)</f>
        <v>63.9573310440936</v>
      </c>
      <c r="AK281" s="104"/>
      <c r="AL281" s="55" t="n">
        <v>35</v>
      </c>
      <c r="AM281" s="55"/>
      <c r="AN281" s="104" t="n">
        <v>3306</v>
      </c>
    </row>
    <row r="282" customFormat="false" ht="8.25" hidden="false" customHeight="true" outlineLevel="0" collapsed="false">
      <c r="A282" s="66"/>
      <c r="B282" s="68"/>
      <c r="C282" s="66"/>
      <c r="D282" s="70"/>
      <c r="E282" s="79"/>
      <c r="F282" s="70"/>
      <c r="G282" s="79"/>
      <c r="H282" s="70"/>
      <c r="I282" s="79"/>
      <c r="J282" s="70"/>
      <c r="K282" s="79"/>
      <c r="L282" s="70"/>
      <c r="M282" s="79"/>
      <c r="N282" s="70"/>
      <c r="O282" s="79"/>
      <c r="P282" s="70"/>
      <c r="Q282" s="79"/>
      <c r="R282" s="70"/>
      <c r="S282" s="79"/>
      <c r="T282" s="70"/>
      <c r="U282" s="79"/>
      <c r="V282" s="70"/>
      <c r="W282" s="70"/>
      <c r="X282" s="79"/>
      <c r="Y282" s="70"/>
      <c r="Z282" s="79"/>
      <c r="AA282" s="79"/>
      <c r="AB282" s="79"/>
      <c r="AC282" s="79"/>
      <c r="AD282" s="79"/>
      <c r="AE282" s="70"/>
      <c r="AF282" s="79"/>
      <c r="AG282" s="70"/>
      <c r="AH282" s="75"/>
      <c r="AI282" s="70"/>
      <c r="AJ282" s="75"/>
      <c r="AK282" s="104"/>
      <c r="AL282" s="55"/>
      <c r="AM282" s="55"/>
      <c r="AN282" s="104"/>
    </row>
    <row r="283" customFormat="false" ht="8.25" hidden="false" customHeight="true" outlineLevel="0" collapsed="false">
      <c r="A283" s="66" t="n">
        <v>36</v>
      </c>
      <c r="B283" s="68"/>
      <c r="C283" s="66" t="s">
        <v>227</v>
      </c>
      <c r="D283" s="70"/>
      <c r="E283" s="79" t="n">
        <v>118784</v>
      </c>
      <c r="F283" s="70"/>
      <c r="G283" s="79" t="n">
        <v>89572</v>
      </c>
      <c r="H283" s="70"/>
      <c r="I283" s="79" t="n">
        <v>386599</v>
      </c>
      <c r="J283" s="70"/>
      <c r="K283" s="79" t="n">
        <v>5417</v>
      </c>
      <c r="L283" s="70"/>
      <c r="M283" s="79" t="n">
        <v>0</v>
      </c>
      <c r="N283" s="70"/>
      <c r="O283" s="79" t="n">
        <v>188875</v>
      </c>
      <c r="P283" s="70"/>
      <c r="Q283" s="79" t="n">
        <v>0</v>
      </c>
      <c r="R283" s="70"/>
      <c r="S283" s="79" t="n">
        <v>54291</v>
      </c>
      <c r="T283" s="70"/>
      <c r="U283" s="79" t="n">
        <v>0</v>
      </c>
      <c r="V283" s="70"/>
      <c r="W283" s="70"/>
      <c r="X283" s="79" t="n">
        <v>100802</v>
      </c>
      <c r="Y283" s="70"/>
      <c r="Z283" s="79" t="n">
        <v>1230274</v>
      </c>
      <c r="AA283" s="79"/>
      <c r="AB283" s="79" t="n">
        <v>22366</v>
      </c>
      <c r="AC283" s="79"/>
      <c r="AD283" s="79" t="n">
        <v>0</v>
      </c>
      <c r="AE283" s="70"/>
      <c r="AF283" s="79" t="n">
        <f aca="false">SUM(E283:AD283)</f>
        <v>2196980</v>
      </c>
      <c r="AG283" s="70"/>
      <c r="AH283" s="75" t="n">
        <f aca="false">AF283/AN283</f>
        <v>668.587948874011</v>
      </c>
      <c r="AI283" s="70"/>
      <c r="AJ283" s="75" t="n">
        <f aca="false">IF(AH$287,AH283/AH$287*100,0)</f>
        <v>136.4355097532</v>
      </c>
      <c r="AK283" s="104"/>
      <c r="AL283" s="55" t="n">
        <v>36</v>
      </c>
      <c r="AM283" s="55"/>
      <c r="AN283" s="104" t="n">
        <v>3286</v>
      </c>
    </row>
    <row r="284" customFormat="false" ht="8.25" hidden="false" customHeight="true" outlineLevel="0" collapsed="false">
      <c r="A284" s="66" t="n">
        <v>37</v>
      </c>
      <c r="B284" s="68"/>
      <c r="C284" s="66" t="s">
        <v>262</v>
      </c>
      <c r="D284" s="70"/>
      <c r="E284" s="79" t="n">
        <v>251069</v>
      </c>
      <c r="F284" s="70"/>
      <c r="G284" s="79" t="n">
        <v>89709</v>
      </c>
      <c r="H284" s="70"/>
      <c r="I284" s="79" t="n">
        <v>380758</v>
      </c>
      <c r="J284" s="70"/>
      <c r="K284" s="79" t="n">
        <v>0</v>
      </c>
      <c r="L284" s="70"/>
      <c r="M284" s="79" t="n">
        <v>97868</v>
      </c>
      <c r="N284" s="70"/>
      <c r="O284" s="79" t="n">
        <v>215177</v>
      </c>
      <c r="P284" s="70"/>
      <c r="Q284" s="79" t="n">
        <v>0</v>
      </c>
      <c r="R284" s="70"/>
      <c r="S284" s="79" t="n">
        <v>216375</v>
      </c>
      <c r="T284" s="70"/>
      <c r="U284" s="79" t="n">
        <v>0</v>
      </c>
      <c r="V284" s="70"/>
      <c r="W284" s="70"/>
      <c r="X284" s="79" t="n">
        <v>280468</v>
      </c>
      <c r="Y284" s="70"/>
      <c r="Z284" s="79" t="n">
        <v>1216205</v>
      </c>
      <c r="AA284" s="79"/>
      <c r="AB284" s="79" t="n">
        <v>0</v>
      </c>
      <c r="AC284" s="79"/>
      <c r="AD284" s="79" t="n">
        <v>27692</v>
      </c>
      <c r="AE284" s="70"/>
      <c r="AF284" s="79" t="n">
        <f aca="false">SUM(E284:AD284)</f>
        <v>2775321</v>
      </c>
      <c r="AG284" s="70"/>
      <c r="AH284" s="75" t="n">
        <f aca="false">AF284/AN284</f>
        <v>544.500882872278</v>
      </c>
      <c r="AI284" s="70"/>
      <c r="AJ284" s="75" t="n">
        <f aca="false">IF(AH$287,AH284/AH$287*100,0)</f>
        <v>111.113662220295</v>
      </c>
      <c r="AK284" s="104"/>
      <c r="AL284" s="55" t="n">
        <v>37</v>
      </c>
      <c r="AM284" s="55"/>
      <c r="AN284" s="104" t="n">
        <v>5097</v>
      </c>
    </row>
    <row r="285" customFormat="false" ht="8.25" hidden="false" customHeight="true" outlineLevel="0" collapsed="false">
      <c r="A285" s="94" t="n">
        <v>38</v>
      </c>
      <c r="B285" s="68"/>
      <c r="C285" s="52" t="s">
        <v>263</v>
      </c>
      <c r="D285" s="70"/>
      <c r="E285" s="84" t="n">
        <v>567589</v>
      </c>
      <c r="F285" s="70"/>
      <c r="G285" s="84" t="n">
        <v>236343</v>
      </c>
      <c r="H285" s="70"/>
      <c r="I285" s="84" t="n">
        <v>1199047</v>
      </c>
      <c r="J285" s="70"/>
      <c r="K285" s="84" t="n">
        <v>0</v>
      </c>
      <c r="L285" s="70"/>
      <c r="M285" s="84" t="n">
        <v>102071</v>
      </c>
      <c r="N285" s="70"/>
      <c r="O285" s="84" t="n">
        <v>381227</v>
      </c>
      <c r="P285" s="70"/>
      <c r="Q285" s="84" t="n">
        <v>0</v>
      </c>
      <c r="R285" s="70"/>
      <c r="S285" s="84" t="n">
        <v>202834</v>
      </c>
      <c r="T285" s="70"/>
      <c r="U285" s="84" t="n">
        <v>0</v>
      </c>
      <c r="V285" s="70"/>
      <c r="W285" s="70"/>
      <c r="X285" s="84" t="n">
        <v>1437556</v>
      </c>
      <c r="Y285" s="70"/>
      <c r="Z285" s="84" t="n">
        <v>3033300</v>
      </c>
      <c r="AA285" s="79"/>
      <c r="AB285" s="84" t="n">
        <v>0</v>
      </c>
      <c r="AC285" s="79"/>
      <c r="AD285" s="84" t="n">
        <v>80672</v>
      </c>
      <c r="AE285" s="70"/>
      <c r="AF285" s="84" t="n">
        <f aca="false">SUM(E285:AD285)</f>
        <v>7240639</v>
      </c>
      <c r="AG285" s="70"/>
      <c r="AH285" s="75" t="n">
        <f aca="false">AF285/AN285</f>
        <v>881.821824381927</v>
      </c>
      <c r="AI285" s="103"/>
      <c r="AJ285" s="75" t="n">
        <f aca="false">IF(AH$287,AH285/AH$287*100,0)</f>
        <v>179.949115630435</v>
      </c>
      <c r="AK285" s="104"/>
      <c r="AL285" s="65" t="n">
        <v>38</v>
      </c>
      <c r="AM285" s="82"/>
      <c r="AN285" s="104" t="n">
        <v>8211</v>
      </c>
    </row>
    <row r="286" customFormat="false" ht="8.25" hidden="false" customHeight="true" outlineLevel="0" collapsed="false">
      <c r="A286" s="70"/>
      <c r="B286" s="70"/>
      <c r="C286" s="55"/>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104"/>
      <c r="AE286" s="70"/>
      <c r="AF286" s="70"/>
      <c r="AG286" s="70"/>
      <c r="AH286" s="103"/>
      <c r="AI286" s="103"/>
      <c r="AJ286" s="103"/>
      <c r="AK286" s="70"/>
      <c r="AL286" s="70"/>
      <c r="AM286" s="70"/>
      <c r="AN286" s="70"/>
    </row>
    <row r="287" customFormat="false" ht="8.25" hidden="false" customHeight="true" outlineLevel="0" collapsed="false">
      <c r="A287" s="65" t="n">
        <f aca="false">A285</f>
        <v>38</v>
      </c>
      <c r="B287" s="70"/>
      <c r="C287" s="63" t="s">
        <v>75</v>
      </c>
      <c r="D287" s="70"/>
      <c r="E287" s="87" t="n">
        <f aca="false">SUM(E241:E285)</f>
        <v>26383958</v>
      </c>
      <c r="F287" s="70"/>
      <c r="G287" s="87" t="n">
        <f aca="false">SUM(G241:G285)</f>
        <v>10086977</v>
      </c>
      <c r="H287" s="70"/>
      <c r="I287" s="87" t="n">
        <f aca="false">SUM(I241:I285)</f>
        <v>32720707</v>
      </c>
      <c r="J287" s="70"/>
      <c r="K287" s="87" t="n">
        <f aca="false">SUM(K241:K285)</f>
        <v>1757909</v>
      </c>
      <c r="L287" s="70"/>
      <c r="M287" s="87" t="n">
        <f aca="false">SUM(M241:M285)</f>
        <v>5397876</v>
      </c>
      <c r="N287" s="104"/>
      <c r="O287" s="87" t="n">
        <f aca="false">SUM(O241:O285)</f>
        <v>10872593</v>
      </c>
      <c r="P287" s="104"/>
      <c r="Q287" s="87" t="n">
        <f aca="false">SUM(Q241:Q285)</f>
        <v>0</v>
      </c>
      <c r="R287" s="70"/>
      <c r="S287" s="87" t="n">
        <f aca="false">SUM(S241:S285)</f>
        <v>6091013</v>
      </c>
      <c r="T287" s="70"/>
      <c r="U287" s="87" t="n">
        <f aca="false">SUM(U241:U285)</f>
        <v>45244</v>
      </c>
      <c r="V287" s="70"/>
      <c r="W287" s="70"/>
      <c r="X287" s="87" t="n">
        <f aca="false">SUM(X241:X285)</f>
        <v>14713509</v>
      </c>
      <c r="Y287" s="70"/>
      <c r="Z287" s="87" t="n">
        <f aca="false">SUM(Z241:Z285)</f>
        <v>64476067</v>
      </c>
      <c r="AA287" s="72"/>
      <c r="AB287" s="87" t="n">
        <f aca="false">SUM(AB241:AB285)</f>
        <v>46026</v>
      </c>
      <c r="AC287" s="72"/>
      <c r="AD287" s="87" t="n">
        <f aca="false">SUM(AD241:AD285)</f>
        <v>3331827</v>
      </c>
      <c r="AE287" s="70"/>
      <c r="AF287" s="87" t="n">
        <f aca="false">SUM(AF241:AF285)</f>
        <v>175923706</v>
      </c>
      <c r="AG287" s="106"/>
      <c r="AH287" s="74" t="n">
        <f aca="false">AF287/AN287</f>
        <v>490.039543285636</v>
      </c>
      <c r="AI287" s="103"/>
      <c r="AJ287" s="75" t="n">
        <f aca="false">IF(AH$287,AH287/AH$287*100,0)</f>
        <v>100</v>
      </c>
      <c r="AK287" s="104"/>
      <c r="AL287" s="65" t="n">
        <f aca="false">AL285</f>
        <v>38</v>
      </c>
      <c r="AM287" s="82"/>
      <c r="AN287" s="109" t="n">
        <f aca="false">SUM(AN241:AN285)</f>
        <v>358999</v>
      </c>
    </row>
    <row r="288" customFormat="false" ht="8.25" hidden="false" customHeight="true" outlineLevel="0" collapsed="false">
      <c r="A288" s="70"/>
      <c r="B288" s="70"/>
      <c r="C288" s="55"/>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row>
    <row r="289" customFormat="false" ht="12" hidden="false" customHeight="false" outlineLevel="0" collapsed="false">
      <c r="A289" s="95" t="n">
        <f aca="false">A60+A219+A287</f>
        <v>171</v>
      </c>
      <c r="B289" s="70"/>
      <c r="C289" s="63" t="s">
        <v>264</v>
      </c>
      <c r="D289" s="70"/>
      <c r="E289" s="96" t="n">
        <f aca="false">E60+E219+E287</f>
        <v>1220950463</v>
      </c>
      <c r="F289" s="70"/>
      <c r="G289" s="96" t="n">
        <f aca="false">G60+G219+G287</f>
        <v>321905758</v>
      </c>
      <c r="H289" s="70"/>
      <c r="I289" s="96" t="n">
        <f aca="false">I60+I219+I287</f>
        <v>751422795</v>
      </c>
      <c r="J289" s="70"/>
      <c r="K289" s="96" t="n">
        <f aca="false">K60+K219+K287</f>
        <v>13810507</v>
      </c>
      <c r="L289" s="70"/>
      <c r="M289" s="96" t="n">
        <f aca="false">M60+M219+M287</f>
        <v>195379960</v>
      </c>
      <c r="N289" s="104"/>
      <c r="O289" s="96" t="n">
        <f aca="false">O60+O219+O287</f>
        <v>111722460</v>
      </c>
      <c r="P289" s="104"/>
      <c r="Q289" s="96" t="n">
        <f aca="false">Q60+Q219+Q287</f>
        <v>127287524</v>
      </c>
      <c r="R289" s="70"/>
      <c r="S289" s="96" t="n">
        <f aca="false">S60+S219+S287</f>
        <v>69520459</v>
      </c>
      <c r="T289" s="70"/>
      <c r="U289" s="96" t="n">
        <f aca="false">U60+U219+U287</f>
        <v>21095655</v>
      </c>
      <c r="V289" s="70"/>
      <c r="W289" s="70"/>
      <c r="X289" s="96" t="n">
        <f aca="false">X60+X219+X287</f>
        <v>234032466</v>
      </c>
      <c r="Y289" s="70"/>
      <c r="Z289" s="96" t="n">
        <f aca="false">Z60+Z219+Z287</f>
        <v>602034246</v>
      </c>
      <c r="AA289" s="72"/>
      <c r="AB289" s="96" t="n">
        <f aca="false">AB60+AB219+AB287</f>
        <v>27571106</v>
      </c>
      <c r="AC289" s="72"/>
      <c r="AD289" s="96" t="n">
        <f aca="false">(AD60+AD219+AD287)</f>
        <v>110546554</v>
      </c>
      <c r="AE289" s="70"/>
      <c r="AF289" s="96" t="n">
        <f aca="false">AF60+AF219+AF287</f>
        <v>3807279953</v>
      </c>
      <c r="AG289" s="106"/>
      <c r="AH289" s="74" t="n">
        <f aca="false">AF289/AN289</f>
        <v>434.085478451413</v>
      </c>
      <c r="AI289" s="70"/>
      <c r="AJ289" s="75"/>
      <c r="AK289" s="104"/>
      <c r="AL289" s="95" t="n">
        <f aca="false">AL60+AL219+AL287</f>
        <v>171</v>
      </c>
      <c r="AM289" s="82"/>
      <c r="AN289" s="109" t="n">
        <f aca="false">AN60+AN219+AN287</f>
        <v>8770807</v>
      </c>
    </row>
    <row r="290" customFormat="false" ht="8.25" hidden="false" customHeight="true" outlineLevel="0" collapsed="false">
      <c r="A290" s="70"/>
      <c r="B290" s="70"/>
      <c r="C290" s="55"/>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row>
    <row r="291" customFormat="false" ht="8.25" hidden="false" customHeight="true" outlineLevel="0" collapsed="false">
      <c r="A291" s="70"/>
      <c r="B291" s="70"/>
      <c r="C291" s="55"/>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row>
    <row r="292" customFormat="false" ht="10.5" hidden="false" customHeight="true" outlineLevel="0" collapsed="false">
      <c r="A292" s="70"/>
      <c r="B292" s="70"/>
      <c r="C292" s="98" t="s">
        <v>265</v>
      </c>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row>
    <row r="293" customFormat="false" ht="5.25" hidden="false" customHeight="true" outlineLevel="0" collapsed="false">
      <c r="A293" s="70"/>
      <c r="B293" s="70"/>
      <c r="C293" s="55"/>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row>
    <row r="294" customFormat="false" ht="8.25" hidden="false" customHeight="true" outlineLevel="0" collapsed="false">
      <c r="A294" s="70"/>
      <c r="B294" s="70"/>
      <c r="C294" s="55"/>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row>
    <row r="295" customFormat="false" ht="8.25" hidden="false" customHeight="true" outlineLevel="0" collapsed="false">
      <c r="A295" s="70"/>
      <c r="B295" s="70"/>
      <c r="C295" s="55"/>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row>
    <row r="296" customFormat="false" ht="8.25" hidden="false" customHeight="true" outlineLevel="0" collapsed="false">
      <c r="A296" s="70"/>
      <c r="B296" s="70"/>
      <c r="C296" s="55"/>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row>
    <row r="297" customFormat="false" ht="8.25" hidden="false" customHeight="true" outlineLevel="0" collapsed="false">
      <c r="A297" s="70"/>
      <c r="B297" s="70"/>
      <c r="C297" s="55"/>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row>
    <row r="298" customFormat="false" ht="8.25" hidden="false" customHeight="true" outlineLevel="0" collapsed="false">
      <c r="A298" s="70"/>
      <c r="B298" s="70"/>
      <c r="C298" s="55"/>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row>
    <row r="299" customFormat="false" ht="8.25" hidden="false" customHeight="true" outlineLevel="0" collapsed="false">
      <c r="A299" s="70"/>
      <c r="B299" s="70"/>
      <c r="C299" s="55"/>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row>
    <row r="300" customFormat="false" ht="8.25" hidden="true" customHeight="true" outlineLevel="0" collapsed="false">
      <c r="A300" s="70"/>
      <c r="B300" s="70"/>
      <c r="C300" s="55"/>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row>
    <row r="301" customFormat="false" ht="8.25" hidden="true" customHeight="true" outlineLevel="0" collapsed="false">
      <c r="A301" s="70"/>
      <c r="B301" s="70"/>
      <c r="C301" s="55"/>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0"/>
    </row>
    <row r="302" customFormat="false" ht="8.25" hidden="false" customHeight="true" outlineLevel="0" collapsed="false">
      <c r="A302" s="70"/>
      <c r="B302" s="70"/>
      <c r="C302" s="55"/>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row>
    <row r="303" customFormat="false" ht="8.25" hidden="false" customHeight="true" outlineLevel="0" collapsed="false">
      <c r="A303" s="70"/>
      <c r="B303" s="70"/>
      <c r="C303" s="55"/>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c r="AM303" s="70"/>
      <c r="AN303" s="70"/>
    </row>
    <row r="304" s="53" customFormat="true" ht="10.5" hidden="false" customHeight="true" outlineLevel="0" collapsed="false">
      <c r="A304" s="54" t="s">
        <v>359</v>
      </c>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7" t="s">
        <v>360</v>
      </c>
      <c r="AN304" s="54"/>
    </row>
  </sheetData>
  <mergeCells count="4">
    <mergeCell ref="AF8:AJ8"/>
    <mergeCell ref="AF83:AJ83"/>
    <mergeCell ref="AF159:AJ159"/>
    <mergeCell ref="AF235:AJ235"/>
  </mergeCells>
  <printOptions headings="false" gridLines="false" gridLinesSet="true" horizontalCentered="false" verticalCentered="false"/>
  <pageMargins left="3.75" right="0.25" top="0.5" bottom="0.3"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22" man="true" max="65535" min="0"/>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D30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52" width="4.14"/>
    <col collapsed="false" customWidth="true" hidden="false" outlineLevel="0" max="2" min="2" style="52" width="1.58"/>
    <col collapsed="false" customWidth="true" hidden="false" outlineLevel="0" max="3" min="3" style="52" width="14.43"/>
    <col collapsed="false" customWidth="true" hidden="false" outlineLevel="0" max="4" min="4" style="52" width="1.29"/>
    <col collapsed="false" customWidth="false" hidden="false" outlineLevel="0" max="5" min="5" style="52" width="12.71"/>
    <col collapsed="false" customWidth="true" hidden="false" outlineLevel="0" max="6" min="6" style="52" width="1.58"/>
    <col collapsed="false" customWidth="true" hidden="false" outlineLevel="0" max="7" min="7" style="52" width="7.57"/>
    <col collapsed="false" customWidth="true" hidden="false" outlineLevel="0" max="8" min="8" style="52" width="1.58"/>
    <col collapsed="false" customWidth="true" hidden="false" outlineLevel="0" max="9" min="9" style="52" width="7.57"/>
    <col collapsed="false" customWidth="true" hidden="false" outlineLevel="0" max="10" min="10" style="52" width="1.85"/>
    <col collapsed="false" customWidth="true" hidden="false" outlineLevel="0" max="11" min="11" style="52" width="11.86"/>
    <col collapsed="false" customWidth="true" hidden="false" outlineLevel="0" max="12" min="12" style="52" width="0.86"/>
    <col collapsed="false" customWidth="true" hidden="false" outlineLevel="0" max="13" min="13" style="52" width="7.42"/>
    <col collapsed="false" customWidth="true" hidden="false" outlineLevel="0" max="14" min="14" style="52" width="2.14"/>
    <col collapsed="false" customWidth="true" hidden="false" outlineLevel="0" max="15" min="15" style="52" width="6.71"/>
    <col collapsed="false" customWidth="true" hidden="false" outlineLevel="0" max="16" min="16" style="52" width="1.29"/>
    <col collapsed="false" customWidth="false" hidden="false" outlineLevel="0" max="17" min="17" style="52" width="12.71"/>
    <col collapsed="false" customWidth="true" hidden="false" outlineLevel="0" max="18" min="18" style="52" width="1.58"/>
    <col collapsed="false" customWidth="true" hidden="false" outlineLevel="0" max="19" min="19" style="52" width="8.14"/>
    <col collapsed="false" customWidth="true" hidden="false" outlineLevel="0" max="20" min="20" style="52" width="1.58"/>
    <col collapsed="false" customWidth="true" hidden="false" outlineLevel="0" max="21" min="21" style="52" width="6.71"/>
    <col collapsed="false" customWidth="true" hidden="false" outlineLevel="0" max="22" min="22" style="52" width="1.29"/>
    <col collapsed="false" customWidth="false" hidden="false" outlineLevel="0" max="23" min="23" style="52" width="12.71"/>
    <col collapsed="false" customWidth="true" hidden="false" outlineLevel="0" max="24" min="24" style="52" width="1.29"/>
    <col collapsed="false" customWidth="true" hidden="false" outlineLevel="0" max="25" min="25" style="52" width="8.14"/>
    <col collapsed="false" customWidth="true" hidden="false" outlineLevel="0" max="26" min="26" style="52" width="1.58"/>
    <col collapsed="false" customWidth="true" hidden="false" outlineLevel="0" max="27" min="27" style="52" width="6.71"/>
    <col collapsed="false" customWidth="true" hidden="false" outlineLevel="0" max="28" min="28" style="52" width="1.29"/>
    <col collapsed="false" customWidth="false" hidden="false" outlineLevel="0" max="29" min="29" style="52" width="12.71"/>
    <col collapsed="false" customWidth="true" hidden="false" outlineLevel="0" max="30" min="30" style="52" width="0.86"/>
    <col collapsed="false" customWidth="true" hidden="false" outlineLevel="0" max="31" min="31" style="52" width="8.14"/>
    <col collapsed="false" customWidth="true" hidden="false" outlineLevel="0" max="32" min="32" style="52" width="1.71"/>
    <col collapsed="false" customWidth="true" hidden="false" outlineLevel="0" max="33" min="33" style="52" width="8.42"/>
    <col collapsed="false" customWidth="true" hidden="false" outlineLevel="0" max="35" min="34" style="52" width="1.58"/>
    <col collapsed="false" customWidth="true" hidden="false" outlineLevel="0" max="36" min="36" style="52" width="14.43"/>
    <col collapsed="false" customWidth="true" hidden="false" outlineLevel="0" max="37" min="37" style="52" width="1.58"/>
    <col collapsed="false" customWidth="true" hidden="false" outlineLevel="0" max="38" min="38" style="52" width="9.29"/>
    <col collapsed="false" customWidth="true" hidden="false" outlineLevel="0" max="39" min="39" style="52" width="1.58"/>
    <col collapsed="false" customWidth="true" hidden="false" outlineLevel="0" max="40" min="40" style="52" width="8.42"/>
    <col collapsed="false" customWidth="true" hidden="false" outlineLevel="0" max="41" min="41" style="52" width="1.58"/>
    <col collapsed="false" customWidth="true" hidden="false" outlineLevel="0" max="42" min="42" style="52" width="14.43"/>
    <col collapsed="false" customWidth="true" hidden="false" outlineLevel="0" max="43" min="43" style="52" width="1.58"/>
    <col collapsed="false" customWidth="true" hidden="false" outlineLevel="0" max="44" min="44" style="52" width="9.29"/>
    <col collapsed="false" customWidth="true" hidden="false" outlineLevel="0" max="45" min="45" style="52" width="1.58"/>
    <col collapsed="false" customWidth="true" hidden="false" outlineLevel="0" max="46" min="46" style="52" width="9.29"/>
    <col collapsed="false" customWidth="true" hidden="false" outlineLevel="0" max="47" min="47" style="52" width="1.58"/>
    <col collapsed="false" customWidth="true" hidden="false" outlineLevel="0" max="48" min="48" style="52" width="14.43"/>
    <col collapsed="false" customWidth="true" hidden="false" outlineLevel="0" max="49" min="49" style="52" width="1.58"/>
    <col collapsed="false" customWidth="true" hidden="false" outlineLevel="0" max="50" min="50" style="52" width="9.29"/>
    <col collapsed="false" customWidth="true" hidden="false" outlineLevel="0" max="51" min="51" style="52" width="1.58"/>
    <col collapsed="false" customWidth="true" hidden="false" outlineLevel="0" max="52" min="52" style="52" width="9.29"/>
    <col collapsed="false" customWidth="true" hidden="false" outlineLevel="0" max="53" min="53" style="52" width="1.58"/>
    <col collapsed="false" customWidth="false" hidden="false" outlineLevel="0" max="54" min="54" style="52" width="12.71"/>
    <col collapsed="false" customWidth="true" hidden="false" outlineLevel="0" max="55" min="55" style="52" width="1.58"/>
    <col collapsed="false" customWidth="true" hidden="false" outlineLevel="0" max="56" min="56" style="52" width="9.29"/>
    <col collapsed="false" customWidth="true" hidden="false" outlineLevel="0" max="57" min="57" style="52" width="1.58"/>
    <col collapsed="false" customWidth="true" hidden="false" outlineLevel="0" max="58" min="58" style="52" width="9.29"/>
    <col collapsed="false" customWidth="true" hidden="false" outlineLevel="0" max="59" min="59" style="52" width="1.58"/>
    <col collapsed="false" customWidth="true" hidden="false" outlineLevel="0" max="60" min="60" style="52" width="14.43"/>
    <col collapsed="false" customWidth="true" hidden="false" outlineLevel="0" max="61" min="61" style="52" width="1.58"/>
    <col collapsed="false" customWidth="true" hidden="false" outlineLevel="0" max="62" min="62" style="52" width="5.01"/>
    <col collapsed="false" customWidth="true" hidden="false" outlineLevel="0" max="63" min="63" style="52" width="5.43"/>
    <col collapsed="false" customWidth="true" hidden="true" outlineLevel="0" max="64" min="64" style="52" width="9.29"/>
    <col collapsed="false" customWidth="true" hidden="true" outlineLevel="0" max="65" min="65" style="52" width="1.58"/>
    <col collapsed="false" customWidth="false" hidden="true" outlineLevel="0" max="66" min="66" style="52" width="12.71"/>
    <col collapsed="false" customWidth="true" hidden="true" outlineLevel="0" max="67" min="67" style="52" width="1.58"/>
    <col collapsed="false" customWidth="false" hidden="true" outlineLevel="0" max="68" min="68" style="52" width="12.71"/>
    <col collapsed="false" customWidth="true" hidden="true" outlineLevel="0" max="69" min="69" style="52" width="1.58"/>
    <col collapsed="false" customWidth="false" hidden="true" outlineLevel="0" max="70" min="70" style="52" width="12.71"/>
    <col collapsed="false" customWidth="true" hidden="true" outlineLevel="0" max="71" min="71" style="52" width="1.58"/>
    <col collapsed="false" customWidth="false" hidden="true" outlineLevel="0" max="72" min="72" style="52" width="12.71"/>
    <col collapsed="false" customWidth="true" hidden="true" outlineLevel="0" max="73" min="73" style="52" width="1.58"/>
    <col collapsed="false" customWidth="false" hidden="true" outlineLevel="0" max="74" min="74" style="52" width="12.71"/>
    <col collapsed="false" customWidth="true" hidden="true" outlineLevel="0" max="75" min="75" style="52" width="1.58"/>
    <col collapsed="false" customWidth="false" hidden="true" outlineLevel="0" max="76" min="76" style="52" width="12.71"/>
    <col collapsed="false" customWidth="true" hidden="true" outlineLevel="0" max="77" min="77" style="52" width="1.58"/>
    <col collapsed="false" customWidth="false" hidden="true" outlineLevel="0" max="78" min="78" style="52" width="12.71"/>
    <col collapsed="false" customWidth="true" hidden="true" outlineLevel="0" max="79" min="79" style="52" width="1.58"/>
    <col collapsed="false" customWidth="false" hidden="true" outlineLevel="0" max="80" min="80" style="52" width="12.71"/>
    <col collapsed="false" customWidth="true" hidden="true" outlineLevel="0" max="81" min="81" style="52" width="1.58"/>
    <col collapsed="false" customWidth="false" hidden="true" outlineLevel="0" max="82" min="82" style="52" width="12.71"/>
    <col collapsed="false" customWidth="false" hidden="false" outlineLevel="0" max="256" min="83" style="52" width="12.71"/>
    <col collapsed="false" customWidth="true" hidden="false" outlineLevel="0" max="257" min="257" style="52" width="4.14"/>
    <col collapsed="false" customWidth="true" hidden="false" outlineLevel="0" max="258" min="258" style="52" width="1.58"/>
    <col collapsed="false" customWidth="true" hidden="false" outlineLevel="0" max="259" min="259" style="52" width="14.43"/>
    <col collapsed="false" customWidth="true" hidden="false" outlineLevel="0" max="260" min="260" style="52" width="1.29"/>
    <col collapsed="false" customWidth="false" hidden="false" outlineLevel="0" max="261" min="261" style="52" width="12.71"/>
    <col collapsed="false" customWidth="true" hidden="false" outlineLevel="0" max="262" min="262" style="52" width="1.58"/>
    <col collapsed="false" customWidth="true" hidden="false" outlineLevel="0" max="263" min="263" style="52" width="7.57"/>
    <col collapsed="false" customWidth="true" hidden="false" outlineLevel="0" max="264" min="264" style="52" width="1.58"/>
    <col collapsed="false" customWidth="true" hidden="false" outlineLevel="0" max="265" min="265" style="52" width="7.57"/>
    <col collapsed="false" customWidth="true" hidden="false" outlineLevel="0" max="266" min="266" style="52" width="1.85"/>
    <col collapsed="false" customWidth="true" hidden="false" outlineLevel="0" max="267" min="267" style="52" width="11.86"/>
    <col collapsed="false" customWidth="true" hidden="false" outlineLevel="0" max="268" min="268" style="52" width="0.86"/>
    <col collapsed="false" customWidth="true" hidden="false" outlineLevel="0" max="269" min="269" style="52" width="7.42"/>
    <col collapsed="false" customWidth="true" hidden="false" outlineLevel="0" max="270" min="270" style="52" width="2.14"/>
    <col collapsed="false" customWidth="true" hidden="false" outlineLevel="0" max="271" min="271" style="52" width="6.71"/>
    <col collapsed="false" customWidth="true" hidden="false" outlineLevel="0" max="272" min="272" style="52" width="1.29"/>
    <col collapsed="false" customWidth="false" hidden="false" outlineLevel="0" max="273" min="273" style="52" width="12.71"/>
    <col collapsed="false" customWidth="true" hidden="false" outlineLevel="0" max="274" min="274" style="52" width="1.58"/>
    <col collapsed="false" customWidth="true" hidden="false" outlineLevel="0" max="275" min="275" style="52" width="8.14"/>
    <col collapsed="false" customWidth="true" hidden="false" outlineLevel="0" max="276" min="276" style="52" width="1.58"/>
    <col collapsed="false" customWidth="true" hidden="false" outlineLevel="0" max="277" min="277" style="52" width="6.71"/>
    <col collapsed="false" customWidth="true" hidden="false" outlineLevel="0" max="278" min="278" style="52" width="1.29"/>
    <col collapsed="false" customWidth="false" hidden="false" outlineLevel="0" max="279" min="279" style="52" width="12.71"/>
    <col collapsed="false" customWidth="true" hidden="false" outlineLevel="0" max="280" min="280" style="52" width="1.29"/>
    <col collapsed="false" customWidth="true" hidden="false" outlineLevel="0" max="281" min="281" style="52" width="8.14"/>
    <col collapsed="false" customWidth="true" hidden="false" outlineLevel="0" max="282" min="282" style="52" width="1.58"/>
    <col collapsed="false" customWidth="true" hidden="false" outlineLevel="0" max="283" min="283" style="52" width="6.71"/>
    <col collapsed="false" customWidth="true" hidden="false" outlineLevel="0" max="284" min="284" style="52" width="1.29"/>
    <col collapsed="false" customWidth="false" hidden="false" outlineLevel="0" max="285" min="285" style="52" width="12.71"/>
    <col collapsed="false" customWidth="true" hidden="false" outlineLevel="0" max="286" min="286" style="52" width="0.86"/>
    <col collapsed="false" customWidth="true" hidden="false" outlineLevel="0" max="287" min="287" style="52" width="8.14"/>
    <col collapsed="false" customWidth="true" hidden="false" outlineLevel="0" max="288" min="288" style="52" width="1.71"/>
    <col collapsed="false" customWidth="true" hidden="false" outlineLevel="0" max="289" min="289" style="52" width="8.42"/>
    <col collapsed="false" customWidth="true" hidden="false" outlineLevel="0" max="291" min="290" style="52" width="1.58"/>
    <col collapsed="false" customWidth="true" hidden="false" outlineLevel="0" max="292" min="292" style="52" width="14.43"/>
    <col collapsed="false" customWidth="true" hidden="false" outlineLevel="0" max="293" min="293" style="52" width="1.58"/>
    <col collapsed="false" customWidth="true" hidden="false" outlineLevel="0" max="294" min="294" style="52" width="9.29"/>
    <col collapsed="false" customWidth="true" hidden="false" outlineLevel="0" max="295" min="295" style="52" width="1.58"/>
    <col collapsed="false" customWidth="true" hidden="false" outlineLevel="0" max="296" min="296" style="52" width="8.42"/>
    <col collapsed="false" customWidth="true" hidden="false" outlineLevel="0" max="297" min="297" style="52" width="1.58"/>
    <col collapsed="false" customWidth="true" hidden="false" outlineLevel="0" max="298" min="298" style="52" width="14.43"/>
    <col collapsed="false" customWidth="true" hidden="false" outlineLevel="0" max="299" min="299" style="52" width="1.58"/>
    <col collapsed="false" customWidth="true" hidden="false" outlineLevel="0" max="300" min="300" style="52" width="9.29"/>
    <col collapsed="false" customWidth="true" hidden="false" outlineLevel="0" max="301" min="301" style="52" width="1.58"/>
    <col collapsed="false" customWidth="true" hidden="false" outlineLevel="0" max="302" min="302" style="52" width="9.29"/>
    <col collapsed="false" customWidth="true" hidden="false" outlineLevel="0" max="303" min="303" style="52" width="1.58"/>
    <col collapsed="false" customWidth="true" hidden="false" outlineLevel="0" max="304" min="304" style="52" width="14.43"/>
    <col collapsed="false" customWidth="true" hidden="false" outlineLevel="0" max="305" min="305" style="52" width="1.58"/>
    <col collapsed="false" customWidth="true" hidden="false" outlineLevel="0" max="306" min="306" style="52" width="9.29"/>
    <col collapsed="false" customWidth="true" hidden="false" outlineLevel="0" max="307" min="307" style="52" width="1.58"/>
    <col collapsed="false" customWidth="true" hidden="false" outlineLevel="0" max="308" min="308" style="52" width="9.29"/>
    <col collapsed="false" customWidth="true" hidden="false" outlineLevel="0" max="309" min="309" style="52" width="1.58"/>
    <col collapsed="false" customWidth="false" hidden="false" outlineLevel="0" max="310" min="310" style="52" width="12.71"/>
    <col collapsed="false" customWidth="true" hidden="false" outlineLevel="0" max="311" min="311" style="52" width="1.58"/>
    <col collapsed="false" customWidth="true" hidden="false" outlineLevel="0" max="312" min="312" style="52" width="9.29"/>
    <col collapsed="false" customWidth="true" hidden="false" outlineLevel="0" max="313" min="313" style="52" width="1.58"/>
    <col collapsed="false" customWidth="true" hidden="false" outlineLevel="0" max="314" min="314" style="52" width="9.29"/>
    <col collapsed="false" customWidth="true" hidden="false" outlineLevel="0" max="315" min="315" style="52" width="1.58"/>
    <col collapsed="false" customWidth="true" hidden="false" outlineLevel="0" max="316" min="316" style="52" width="14.43"/>
    <col collapsed="false" customWidth="true" hidden="false" outlineLevel="0" max="317" min="317" style="52" width="1.58"/>
    <col collapsed="false" customWidth="true" hidden="false" outlineLevel="0" max="318" min="318" style="52" width="5.01"/>
    <col collapsed="false" customWidth="true" hidden="false" outlineLevel="0" max="319" min="319" style="52" width="5.43"/>
    <col collapsed="false" customWidth="true" hidden="false" outlineLevel="0" max="320" min="320" style="52" width="9.29"/>
    <col collapsed="false" customWidth="true" hidden="false" outlineLevel="0" max="321" min="321" style="52" width="1.58"/>
    <col collapsed="false" customWidth="false" hidden="false" outlineLevel="0" max="322" min="322" style="52" width="12.71"/>
    <col collapsed="false" customWidth="true" hidden="false" outlineLevel="0" max="323" min="323" style="52" width="1.58"/>
    <col collapsed="false" customWidth="false" hidden="false" outlineLevel="0" max="324" min="324" style="52" width="12.71"/>
    <col collapsed="false" customWidth="true" hidden="false" outlineLevel="0" max="325" min="325" style="52" width="1.58"/>
    <col collapsed="false" customWidth="false" hidden="false" outlineLevel="0" max="326" min="326" style="52" width="12.71"/>
    <col collapsed="false" customWidth="true" hidden="false" outlineLevel="0" max="327" min="327" style="52" width="1.58"/>
    <col collapsed="false" customWidth="false" hidden="false" outlineLevel="0" max="328" min="328" style="52" width="12.71"/>
    <col collapsed="false" customWidth="true" hidden="false" outlineLevel="0" max="329" min="329" style="52" width="1.58"/>
    <col collapsed="false" customWidth="false" hidden="false" outlineLevel="0" max="330" min="330" style="52" width="12.71"/>
    <col collapsed="false" customWidth="true" hidden="false" outlineLevel="0" max="331" min="331" style="52" width="1.58"/>
    <col collapsed="false" customWidth="false" hidden="false" outlineLevel="0" max="332" min="332" style="52" width="12.71"/>
    <col collapsed="false" customWidth="true" hidden="false" outlineLevel="0" max="333" min="333" style="52" width="1.58"/>
    <col collapsed="false" customWidth="false" hidden="false" outlineLevel="0" max="334" min="334" style="52" width="12.71"/>
    <col collapsed="false" customWidth="true" hidden="false" outlineLevel="0" max="335" min="335" style="52" width="1.58"/>
    <col collapsed="false" customWidth="false" hidden="false" outlineLevel="0" max="336" min="336" style="52" width="12.71"/>
    <col collapsed="false" customWidth="true" hidden="false" outlineLevel="0" max="337" min="337" style="52" width="1.58"/>
    <col collapsed="false" customWidth="false" hidden="false" outlineLevel="0" max="512" min="338" style="52" width="12.71"/>
    <col collapsed="false" customWidth="true" hidden="false" outlineLevel="0" max="513" min="513" style="52" width="4.14"/>
    <col collapsed="false" customWidth="true" hidden="false" outlineLevel="0" max="514" min="514" style="52" width="1.58"/>
    <col collapsed="false" customWidth="true" hidden="false" outlineLevel="0" max="515" min="515" style="52" width="14.43"/>
    <col collapsed="false" customWidth="true" hidden="false" outlineLevel="0" max="516" min="516" style="52" width="1.29"/>
    <col collapsed="false" customWidth="false" hidden="false" outlineLevel="0" max="517" min="517" style="52" width="12.71"/>
    <col collapsed="false" customWidth="true" hidden="false" outlineLevel="0" max="518" min="518" style="52" width="1.58"/>
    <col collapsed="false" customWidth="true" hidden="false" outlineLevel="0" max="519" min="519" style="52" width="7.57"/>
    <col collapsed="false" customWidth="true" hidden="false" outlineLevel="0" max="520" min="520" style="52" width="1.58"/>
    <col collapsed="false" customWidth="true" hidden="false" outlineLevel="0" max="521" min="521" style="52" width="7.57"/>
    <col collapsed="false" customWidth="true" hidden="false" outlineLevel="0" max="522" min="522" style="52" width="1.85"/>
    <col collapsed="false" customWidth="true" hidden="false" outlineLevel="0" max="523" min="523" style="52" width="11.86"/>
    <col collapsed="false" customWidth="true" hidden="false" outlineLevel="0" max="524" min="524" style="52" width="0.86"/>
    <col collapsed="false" customWidth="true" hidden="false" outlineLevel="0" max="525" min="525" style="52" width="7.42"/>
    <col collapsed="false" customWidth="true" hidden="false" outlineLevel="0" max="526" min="526" style="52" width="2.14"/>
    <col collapsed="false" customWidth="true" hidden="false" outlineLevel="0" max="527" min="527" style="52" width="6.71"/>
    <col collapsed="false" customWidth="true" hidden="false" outlineLevel="0" max="528" min="528" style="52" width="1.29"/>
    <col collapsed="false" customWidth="false" hidden="false" outlineLevel="0" max="529" min="529" style="52" width="12.71"/>
    <col collapsed="false" customWidth="true" hidden="false" outlineLevel="0" max="530" min="530" style="52" width="1.58"/>
    <col collapsed="false" customWidth="true" hidden="false" outlineLevel="0" max="531" min="531" style="52" width="8.14"/>
    <col collapsed="false" customWidth="true" hidden="false" outlineLevel="0" max="532" min="532" style="52" width="1.58"/>
    <col collapsed="false" customWidth="true" hidden="false" outlineLevel="0" max="533" min="533" style="52" width="6.71"/>
    <col collapsed="false" customWidth="true" hidden="false" outlineLevel="0" max="534" min="534" style="52" width="1.29"/>
    <col collapsed="false" customWidth="false" hidden="false" outlineLevel="0" max="535" min="535" style="52" width="12.71"/>
    <col collapsed="false" customWidth="true" hidden="false" outlineLevel="0" max="536" min="536" style="52" width="1.29"/>
    <col collapsed="false" customWidth="true" hidden="false" outlineLevel="0" max="537" min="537" style="52" width="8.14"/>
    <col collapsed="false" customWidth="true" hidden="false" outlineLevel="0" max="538" min="538" style="52" width="1.58"/>
    <col collapsed="false" customWidth="true" hidden="false" outlineLevel="0" max="539" min="539" style="52" width="6.71"/>
    <col collapsed="false" customWidth="true" hidden="false" outlineLevel="0" max="540" min="540" style="52" width="1.29"/>
    <col collapsed="false" customWidth="false" hidden="false" outlineLevel="0" max="541" min="541" style="52" width="12.71"/>
    <col collapsed="false" customWidth="true" hidden="false" outlineLevel="0" max="542" min="542" style="52" width="0.86"/>
    <col collapsed="false" customWidth="true" hidden="false" outlineLevel="0" max="543" min="543" style="52" width="8.14"/>
    <col collapsed="false" customWidth="true" hidden="false" outlineLevel="0" max="544" min="544" style="52" width="1.71"/>
    <col collapsed="false" customWidth="true" hidden="false" outlineLevel="0" max="545" min="545" style="52" width="8.42"/>
    <col collapsed="false" customWidth="true" hidden="false" outlineLevel="0" max="547" min="546" style="52" width="1.58"/>
    <col collapsed="false" customWidth="true" hidden="false" outlineLevel="0" max="548" min="548" style="52" width="14.43"/>
    <col collapsed="false" customWidth="true" hidden="false" outlineLevel="0" max="549" min="549" style="52" width="1.58"/>
    <col collapsed="false" customWidth="true" hidden="false" outlineLevel="0" max="550" min="550" style="52" width="9.29"/>
    <col collapsed="false" customWidth="true" hidden="false" outlineLevel="0" max="551" min="551" style="52" width="1.58"/>
    <col collapsed="false" customWidth="true" hidden="false" outlineLevel="0" max="552" min="552" style="52" width="8.42"/>
    <col collapsed="false" customWidth="true" hidden="false" outlineLevel="0" max="553" min="553" style="52" width="1.58"/>
    <col collapsed="false" customWidth="true" hidden="false" outlineLevel="0" max="554" min="554" style="52" width="14.43"/>
    <col collapsed="false" customWidth="true" hidden="false" outlineLevel="0" max="555" min="555" style="52" width="1.58"/>
    <col collapsed="false" customWidth="true" hidden="false" outlineLevel="0" max="556" min="556" style="52" width="9.29"/>
    <col collapsed="false" customWidth="true" hidden="false" outlineLevel="0" max="557" min="557" style="52" width="1.58"/>
    <col collapsed="false" customWidth="true" hidden="false" outlineLevel="0" max="558" min="558" style="52" width="9.29"/>
    <col collapsed="false" customWidth="true" hidden="false" outlineLevel="0" max="559" min="559" style="52" width="1.58"/>
    <col collapsed="false" customWidth="true" hidden="false" outlineLevel="0" max="560" min="560" style="52" width="14.43"/>
    <col collapsed="false" customWidth="true" hidden="false" outlineLevel="0" max="561" min="561" style="52" width="1.58"/>
    <col collapsed="false" customWidth="true" hidden="false" outlineLevel="0" max="562" min="562" style="52" width="9.29"/>
    <col collapsed="false" customWidth="true" hidden="false" outlineLevel="0" max="563" min="563" style="52" width="1.58"/>
    <col collapsed="false" customWidth="true" hidden="false" outlineLevel="0" max="564" min="564" style="52" width="9.29"/>
    <col collapsed="false" customWidth="true" hidden="false" outlineLevel="0" max="565" min="565" style="52" width="1.58"/>
    <col collapsed="false" customWidth="false" hidden="false" outlineLevel="0" max="566" min="566" style="52" width="12.71"/>
    <col collapsed="false" customWidth="true" hidden="false" outlineLevel="0" max="567" min="567" style="52" width="1.58"/>
    <col collapsed="false" customWidth="true" hidden="false" outlineLevel="0" max="568" min="568" style="52" width="9.29"/>
    <col collapsed="false" customWidth="true" hidden="false" outlineLevel="0" max="569" min="569" style="52" width="1.58"/>
    <col collapsed="false" customWidth="true" hidden="false" outlineLevel="0" max="570" min="570" style="52" width="9.29"/>
    <col collapsed="false" customWidth="true" hidden="false" outlineLevel="0" max="571" min="571" style="52" width="1.58"/>
    <col collapsed="false" customWidth="true" hidden="false" outlineLevel="0" max="572" min="572" style="52" width="14.43"/>
    <col collapsed="false" customWidth="true" hidden="false" outlineLevel="0" max="573" min="573" style="52" width="1.58"/>
    <col collapsed="false" customWidth="true" hidden="false" outlineLevel="0" max="574" min="574" style="52" width="5.01"/>
    <col collapsed="false" customWidth="true" hidden="false" outlineLevel="0" max="575" min="575" style="52" width="5.43"/>
    <col collapsed="false" customWidth="true" hidden="false" outlineLevel="0" max="576" min="576" style="52" width="9.29"/>
    <col collapsed="false" customWidth="true" hidden="false" outlineLevel="0" max="577" min="577" style="52" width="1.58"/>
    <col collapsed="false" customWidth="false" hidden="false" outlineLevel="0" max="578" min="578" style="52" width="12.71"/>
    <col collapsed="false" customWidth="true" hidden="false" outlineLevel="0" max="579" min="579" style="52" width="1.58"/>
    <col collapsed="false" customWidth="false" hidden="false" outlineLevel="0" max="580" min="580" style="52" width="12.71"/>
    <col collapsed="false" customWidth="true" hidden="false" outlineLevel="0" max="581" min="581" style="52" width="1.58"/>
    <col collapsed="false" customWidth="false" hidden="false" outlineLevel="0" max="582" min="582" style="52" width="12.71"/>
    <col collapsed="false" customWidth="true" hidden="false" outlineLevel="0" max="583" min="583" style="52" width="1.58"/>
    <col collapsed="false" customWidth="false" hidden="false" outlineLevel="0" max="584" min="584" style="52" width="12.71"/>
    <col collapsed="false" customWidth="true" hidden="false" outlineLevel="0" max="585" min="585" style="52" width="1.58"/>
    <col collapsed="false" customWidth="false" hidden="false" outlineLevel="0" max="586" min="586" style="52" width="12.71"/>
    <col collapsed="false" customWidth="true" hidden="false" outlineLevel="0" max="587" min="587" style="52" width="1.58"/>
    <col collapsed="false" customWidth="false" hidden="false" outlineLevel="0" max="588" min="588" style="52" width="12.71"/>
    <col collapsed="false" customWidth="true" hidden="false" outlineLevel="0" max="589" min="589" style="52" width="1.58"/>
    <col collapsed="false" customWidth="false" hidden="false" outlineLevel="0" max="590" min="590" style="52" width="12.71"/>
    <col collapsed="false" customWidth="true" hidden="false" outlineLevel="0" max="591" min="591" style="52" width="1.58"/>
    <col collapsed="false" customWidth="false" hidden="false" outlineLevel="0" max="592" min="592" style="52" width="12.71"/>
    <col collapsed="false" customWidth="true" hidden="false" outlineLevel="0" max="593" min="593" style="52" width="1.58"/>
    <col collapsed="false" customWidth="false" hidden="false" outlineLevel="0" max="768" min="594" style="52" width="12.71"/>
    <col collapsed="false" customWidth="true" hidden="false" outlineLevel="0" max="769" min="769" style="52" width="4.14"/>
    <col collapsed="false" customWidth="true" hidden="false" outlineLevel="0" max="770" min="770" style="52" width="1.58"/>
    <col collapsed="false" customWidth="true" hidden="false" outlineLevel="0" max="771" min="771" style="52" width="14.43"/>
    <col collapsed="false" customWidth="true" hidden="false" outlineLevel="0" max="772" min="772" style="52" width="1.29"/>
    <col collapsed="false" customWidth="false" hidden="false" outlineLevel="0" max="773" min="773" style="52" width="12.71"/>
    <col collapsed="false" customWidth="true" hidden="false" outlineLevel="0" max="774" min="774" style="52" width="1.58"/>
    <col collapsed="false" customWidth="true" hidden="false" outlineLevel="0" max="775" min="775" style="52" width="7.57"/>
    <col collapsed="false" customWidth="true" hidden="false" outlineLevel="0" max="776" min="776" style="52" width="1.58"/>
    <col collapsed="false" customWidth="true" hidden="false" outlineLevel="0" max="777" min="777" style="52" width="7.57"/>
    <col collapsed="false" customWidth="true" hidden="false" outlineLevel="0" max="778" min="778" style="52" width="1.85"/>
    <col collapsed="false" customWidth="true" hidden="false" outlineLevel="0" max="779" min="779" style="52" width="11.86"/>
    <col collapsed="false" customWidth="true" hidden="false" outlineLevel="0" max="780" min="780" style="52" width="0.86"/>
    <col collapsed="false" customWidth="true" hidden="false" outlineLevel="0" max="781" min="781" style="52" width="7.42"/>
    <col collapsed="false" customWidth="true" hidden="false" outlineLevel="0" max="782" min="782" style="52" width="2.14"/>
    <col collapsed="false" customWidth="true" hidden="false" outlineLevel="0" max="783" min="783" style="52" width="6.71"/>
    <col collapsed="false" customWidth="true" hidden="false" outlineLevel="0" max="784" min="784" style="52" width="1.29"/>
    <col collapsed="false" customWidth="false" hidden="false" outlineLevel="0" max="785" min="785" style="52" width="12.71"/>
    <col collapsed="false" customWidth="true" hidden="false" outlineLevel="0" max="786" min="786" style="52" width="1.58"/>
    <col collapsed="false" customWidth="true" hidden="false" outlineLevel="0" max="787" min="787" style="52" width="8.14"/>
    <col collapsed="false" customWidth="true" hidden="false" outlineLevel="0" max="788" min="788" style="52" width="1.58"/>
    <col collapsed="false" customWidth="true" hidden="false" outlineLevel="0" max="789" min="789" style="52" width="6.71"/>
    <col collapsed="false" customWidth="true" hidden="false" outlineLevel="0" max="790" min="790" style="52" width="1.29"/>
    <col collapsed="false" customWidth="false" hidden="false" outlineLevel="0" max="791" min="791" style="52" width="12.71"/>
    <col collapsed="false" customWidth="true" hidden="false" outlineLevel="0" max="792" min="792" style="52" width="1.29"/>
    <col collapsed="false" customWidth="true" hidden="false" outlineLevel="0" max="793" min="793" style="52" width="8.14"/>
    <col collapsed="false" customWidth="true" hidden="false" outlineLevel="0" max="794" min="794" style="52" width="1.58"/>
    <col collapsed="false" customWidth="true" hidden="false" outlineLevel="0" max="795" min="795" style="52" width="6.71"/>
    <col collapsed="false" customWidth="true" hidden="false" outlineLevel="0" max="796" min="796" style="52" width="1.29"/>
    <col collapsed="false" customWidth="false" hidden="false" outlineLevel="0" max="797" min="797" style="52" width="12.71"/>
    <col collapsed="false" customWidth="true" hidden="false" outlineLevel="0" max="798" min="798" style="52" width="0.86"/>
    <col collapsed="false" customWidth="true" hidden="false" outlineLevel="0" max="799" min="799" style="52" width="8.14"/>
    <col collapsed="false" customWidth="true" hidden="false" outlineLevel="0" max="800" min="800" style="52" width="1.71"/>
    <col collapsed="false" customWidth="true" hidden="false" outlineLevel="0" max="801" min="801" style="52" width="8.42"/>
    <col collapsed="false" customWidth="true" hidden="false" outlineLevel="0" max="803" min="802" style="52" width="1.58"/>
    <col collapsed="false" customWidth="true" hidden="false" outlineLevel="0" max="804" min="804" style="52" width="14.43"/>
    <col collapsed="false" customWidth="true" hidden="false" outlineLevel="0" max="805" min="805" style="52" width="1.58"/>
    <col collapsed="false" customWidth="true" hidden="false" outlineLevel="0" max="806" min="806" style="52" width="9.29"/>
    <col collapsed="false" customWidth="true" hidden="false" outlineLevel="0" max="807" min="807" style="52" width="1.58"/>
    <col collapsed="false" customWidth="true" hidden="false" outlineLevel="0" max="808" min="808" style="52" width="8.42"/>
    <col collapsed="false" customWidth="true" hidden="false" outlineLevel="0" max="809" min="809" style="52" width="1.58"/>
    <col collapsed="false" customWidth="true" hidden="false" outlineLevel="0" max="810" min="810" style="52" width="14.43"/>
    <col collapsed="false" customWidth="true" hidden="false" outlineLevel="0" max="811" min="811" style="52" width="1.58"/>
    <col collapsed="false" customWidth="true" hidden="false" outlineLevel="0" max="812" min="812" style="52" width="9.29"/>
    <col collapsed="false" customWidth="true" hidden="false" outlineLevel="0" max="813" min="813" style="52" width="1.58"/>
    <col collapsed="false" customWidth="true" hidden="false" outlineLevel="0" max="814" min="814" style="52" width="9.29"/>
    <col collapsed="false" customWidth="true" hidden="false" outlineLevel="0" max="815" min="815" style="52" width="1.58"/>
    <col collapsed="false" customWidth="true" hidden="false" outlineLevel="0" max="816" min="816" style="52" width="14.43"/>
    <col collapsed="false" customWidth="true" hidden="false" outlineLevel="0" max="817" min="817" style="52" width="1.58"/>
    <col collapsed="false" customWidth="true" hidden="false" outlineLevel="0" max="818" min="818" style="52" width="9.29"/>
    <col collapsed="false" customWidth="true" hidden="false" outlineLevel="0" max="819" min="819" style="52" width="1.58"/>
    <col collapsed="false" customWidth="true" hidden="false" outlineLevel="0" max="820" min="820" style="52" width="9.29"/>
    <col collapsed="false" customWidth="true" hidden="false" outlineLevel="0" max="821" min="821" style="52" width="1.58"/>
    <col collapsed="false" customWidth="false" hidden="false" outlineLevel="0" max="822" min="822" style="52" width="12.71"/>
    <col collapsed="false" customWidth="true" hidden="false" outlineLevel="0" max="823" min="823" style="52" width="1.58"/>
    <col collapsed="false" customWidth="true" hidden="false" outlineLevel="0" max="824" min="824" style="52" width="9.29"/>
    <col collapsed="false" customWidth="true" hidden="false" outlineLevel="0" max="825" min="825" style="52" width="1.58"/>
    <col collapsed="false" customWidth="true" hidden="false" outlineLevel="0" max="826" min="826" style="52" width="9.29"/>
    <col collapsed="false" customWidth="true" hidden="false" outlineLevel="0" max="827" min="827" style="52" width="1.58"/>
    <col collapsed="false" customWidth="true" hidden="false" outlineLevel="0" max="828" min="828" style="52" width="14.43"/>
    <col collapsed="false" customWidth="true" hidden="false" outlineLevel="0" max="829" min="829" style="52" width="1.58"/>
    <col collapsed="false" customWidth="true" hidden="false" outlineLevel="0" max="830" min="830" style="52" width="5.01"/>
    <col collapsed="false" customWidth="true" hidden="false" outlineLevel="0" max="831" min="831" style="52" width="5.43"/>
    <col collapsed="false" customWidth="true" hidden="false" outlineLevel="0" max="832" min="832" style="52" width="9.29"/>
    <col collapsed="false" customWidth="true" hidden="false" outlineLevel="0" max="833" min="833" style="52" width="1.58"/>
    <col collapsed="false" customWidth="false" hidden="false" outlineLevel="0" max="834" min="834" style="52" width="12.71"/>
    <col collapsed="false" customWidth="true" hidden="false" outlineLevel="0" max="835" min="835" style="52" width="1.58"/>
    <col collapsed="false" customWidth="false" hidden="false" outlineLevel="0" max="836" min="836" style="52" width="12.71"/>
    <col collapsed="false" customWidth="true" hidden="false" outlineLevel="0" max="837" min="837" style="52" width="1.58"/>
    <col collapsed="false" customWidth="false" hidden="false" outlineLevel="0" max="838" min="838" style="52" width="12.71"/>
    <col collapsed="false" customWidth="true" hidden="false" outlineLevel="0" max="839" min="839" style="52" width="1.58"/>
    <col collapsed="false" customWidth="false" hidden="false" outlineLevel="0" max="840" min="840" style="52" width="12.71"/>
    <col collapsed="false" customWidth="true" hidden="false" outlineLevel="0" max="841" min="841" style="52" width="1.58"/>
    <col collapsed="false" customWidth="false" hidden="false" outlineLevel="0" max="842" min="842" style="52" width="12.71"/>
    <col collapsed="false" customWidth="true" hidden="false" outlineLevel="0" max="843" min="843" style="52" width="1.58"/>
    <col collapsed="false" customWidth="false" hidden="false" outlineLevel="0" max="844" min="844" style="52" width="12.71"/>
    <col collapsed="false" customWidth="true" hidden="false" outlineLevel="0" max="845" min="845" style="52" width="1.58"/>
    <col collapsed="false" customWidth="false" hidden="false" outlineLevel="0" max="846" min="846" style="52" width="12.71"/>
    <col collapsed="false" customWidth="true" hidden="false" outlineLevel="0" max="847" min="847" style="52" width="1.58"/>
    <col collapsed="false" customWidth="false" hidden="false" outlineLevel="0" max="848" min="848" style="52" width="12.71"/>
    <col collapsed="false" customWidth="true" hidden="false" outlineLevel="0" max="849" min="849" style="52" width="1.58"/>
    <col collapsed="false" customWidth="false" hidden="false" outlineLevel="0" max="1024" min="850" style="52" width="12.71"/>
  </cols>
  <sheetData>
    <row r="1" s="53" customFormat="true" ht="10.5" hidden="false" customHeight="true" outlineLevel="0" collapsed="false">
      <c r="A1" s="54"/>
      <c r="B1" s="54"/>
      <c r="C1" s="55"/>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7" t="s">
        <v>52</v>
      </c>
      <c r="AH1" s="54"/>
      <c r="AI1" s="54"/>
      <c r="AJ1" s="58" t="s">
        <v>53</v>
      </c>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7" t="s">
        <v>361</v>
      </c>
      <c r="BK1" s="54"/>
      <c r="BL1" s="54"/>
      <c r="BM1" s="54"/>
      <c r="BN1" s="54"/>
      <c r="BO1" s="54"/>
      <c r="BP1" s="54"/>
      <c r="BQ1" s="54"/>
      <c r="BR1" s="54"/>
      <c r="BS1" s="54"/>
      <c r="BT1" s="54"/>
      <c r="BU1" s="54"/>
      <c r="BV1" s="54"/>
      <c r="BW1" s="54"/>
      <c r="BX1" s="54"/>
      <c r="BY1" s="54"/>
      <c r="BZ1" s="54"/>
      <c r="CA1" s="54"/>
      <c r="CB1" s="54"/>
      <c r="CC1" s="54"/>
      <c r="CD1" s="54"/>
    </row>
    <row r="2" s="53" customFormat="true" ht="10.5" hidden="false" customHeight="true" outlineLevel="0" collapsed="false">
      <c r="A2" s="59"/>
      <c r="B2" s="54"/>
      <c r="C2" s="55"/>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7" t="s">
        <v>362</v>
      </c>
      <c r="AH2" s="54"/>
      <c r="AI2" s="54"/>
      <c r="AJ2" s="58" t="s">
        <v>363</v>
      </c>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7" t="s">
        <v>57</v>
      </c>
      <c r="BK2" s="54"/>
      <c r="BL2" s="54"/>
      <c r="BM2" s="54"/>
      <c r="BN2" s="54"/>
      <c r="BO2" s="54"/>
      <c r="BP2" s="54"/>
      <c r="BQ2" s="54"/>
      <c r="BR2" s="54"/>
      <c r="BS2" s="54"/>
      <c r="BT2" s="54"/>
      <c r="BU2" s="54"/>
      <c r="BV2" s="54"/>
      <c r="BW2" s="54"/>
      <c r="BX2" s="54"/>
      <c r="BY2" s="54"/>
      <c r="BZ2" s="54"/>
      <c r="CA2" s="54"/>
      <c r="CB2" s="54"/>
      <c r="CC2" s="54"/>
      <c r="CD2" s="54"/>
    </row>
    <row r="3" s="53" customFormat="true" ht="10.5" hidden="false" customHeight="true" outlineLevel="0" collapsed="false">
      <c r="A3" s="60"/>
      <c r="B3" s="54"/>
      <c r="C3" s="55"/>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7" t="s">
        <v>58</v>
      </c>
      <c r="AH3" s="54"/>
      <c r="AI3" s="54"/>
      <c r="AJ3" s="58" t="s">
        <v>59</v>
      </c>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row>
    <row r="4" customFormat="false" ht="9" hidden="false" customHeight="true" outlineLevel="0" collapsed="false">
      <c r="A4" s="55"/>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row>
    <row r="5" customFormat="false" ht="9" hidden="false" customHeight="true" outlineLevel="0" collapsed="false">
      <c r="A5" s="55"/>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73" t="s">
        <v>364</v>
      </c>
      <c r="AH5" s="55"/>
      <c r="AI5" s="55"/>
      <c r="AJ5" s="115" t="s">
        <v>365</v>
      </c>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row>
    <row r="6" customFormat="false" ht="9" hidden="false" customHeight="true" outlineLevel="0" collapsed="false">
      <c r="A6" s="55"/>
      <c r="B6" s="55"/>
      <c r="C6" s="55"/>
      <c r="D6" s="55"/>
      <c r="E6" s="61" t="s">
        <v>15</v>
      </c>
      <c r="F6" s="61"/>
      <c r="G6" s="61"/>
      <c r="H6" s="61"/>
      <c r="I6" s="61"/>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row>
    <row r="7" customFormat="false" ht="9" hidden="false" customHeight="true" outlineLevel="0" collapsed="false">
      <c r="A7" s="55"/>
      <c r="B7" s="55"/>
      <c r="C7" s="55"/>
      <c r="D7" s="55"/>
      <c r="E7" s="62" t="s">
        <v>366</v>
      </c>
      <c r="F7" s="62"/>
      <c r="G7" s="62"/>
      <c r="H7" s="62"/>
      <c r="I7" s="62"/>
      <c r="J7" s="55"/>
      <c r="K7" s="62" t="s">
        <v>367</v>
      </c>
      <c r="L7" s="62"/>
      <c r="M7" s="62"/>
      <c r="N7" s="62"/>
      <c r="O7" s="62"/>
      <c r="P7" s="55"/>
      <c r="Q7" s="62" t="s">
        <v>368</v>
      </c>
      <c r="R7" s="62"/>
      <c r="S7" s="62"/>
      <c r="T7" s="62"/>
      <c r="U7" s="62"/>
      <c r="V7" s="55"/>
      <c r="W7" s="62" t="s">
        <v>369</v>
      </c>
      <c r="X7" s="62"/>
      <c r="Y7" s="62"/>
      <c r="Z7" s="62"/>
      <c r="AA7" s="62"/>
      <c r="AB7" s="55"/>
      <c r="AC7" s="62" t="s">
        <v>370</v>
      </c>
      <c r="AD7" s="62"/>
      <c r="AE7" s="62"/>
      <c r="AF7" s="62"/>
      <c r="AG7" s="62"/>
      <c r="AH7" s="62"/>
      <c r="AI7" s="55"/>
      <c r="AJ7" s="62" t="s">
        <v>371</v>
      </c>
      <c r="AK7" s="62"/>
      <c r="AL7" s="62"/>
      <c r="AM7" s="62"/>
      <c r="AN7" s="62"/>
      <c r="AO7" s="55"/>
      <c r="AP7" s="62" t="s">
        <v>372</v>
      </c>
      <c r="AQ7" s="62"/>
      <c r="AR7" s="62"/>
      <c r="AS7" s="62"/>
      <c r="AT7" s="62"/>
      <c r="AU7" s="55"/>
      <c r="AV7" s="62" t="s">
        <v>373</v>
      </c>
      <c r="AW7" s="62"/>
      <c r="AX7" s="62"/>
      <c r="AY7" s="62"/>
      <c r="AZ7" s="62"/>
      <c r="BA7" s="55"/>
      <c r="BB7" s="62" t="s">
        <v>374</v>
      </c>
      <c r="BC7" s="62"/>
      <c r="BD7" s="62"/>
      <c r="BE7" s="62"/>
      <c r="BF7" s="62"/>
      <c r="BG7" s="55"/>
      <c r="BH7" s="55"/>
      <c r="BI7" s="55"/>
      <c r="BJ7" s="55"/>
      <c r="BK7" s="55"/>
      <c r="BL7" s="55"/>
      <c r="BM7" s="55"/>
      <c r="BN7" s="55"/>
      <c r="BO7" s="55"/>
      <c r="BP7" s="55"/>
      <c r="BQ7" s="55"/>
      <c r="BR7" s="55"/>
      <c r="BS7" s="55"/>
      <c r="BT7" s="55"/>
      <c r="BU7" s="55"/>
      <c r="BV7" s="55"/>
      <c r="BW7" s="55"/>
      <c r="BX7" s="55"/>
      <c r="BY7" s="55"/>
      <c r="BZ7" s="55"/>
      <c r="CA7" s="55"/>
      <c r="CB7" s="55"/>
      <c r="CC7" s="55"/>
      <c r="CD7" s="55"/>
    </row>
    <row r="8" customFormat="false" ht="9" hidden="false" customHeight="true" outlineLevel="0" collapsed="false">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row>
    <row r="9" customFormat="false" ht="9" hidden="false" customHeight="true" outlineLevel="0" collapsed="false">
      <c r="A9" s="55"/>
      <c r="B9" s="55"/>
      <c r="C9" s="55"/>
      <c r="D9" s="55"/>
      <c r="E9" s="55"/>
      <c r="F9" s="55"/>
      <c r="G9" s="55"/>
      <c r="H9" s="55"/>
      <c r="I9" s="63" t="s">
        <v>74</v>
      </c>
      <c r="J9" s="55"/>
      <c r="K9" s="55"/>
      <c r="L9" s="55"/>
      <c r="M9" s="55"/>
      <c r="N9" s="55"/>
      <c r="O9" s="63" t="s">
        <v>74</v>
      </c>
      <c r="P9" s="55"/>
      <c r="Q9" s="55"/>
      <c r="R9" s="55"/>
      <c r="S9" s="55"/>
      <c r="T9" s="55"/>
      <c r="U9" s="63" t="s">
        <v>74</v>
      </c>
      <c r="V9" s="55"/>
      <c r="W9" s="55"/>
      <c r="X9" s="55"/>
      <c r="Y9" s="55"/>
      <c r="Z9" s="55"/>
      <c r="AA9" s="63" t="s">
        <v>74</v>
      </c>
      <c r="AB9" s="55"/>
      <c r="AC9" s="55"/>
      <c r="AD9" s="55"/>
      <c r="AE9" s="55"/>
      <c r="AF9" s="55"/>
      <c r="AG9" s="63" t="s">
        <v>74</v>
      </c>
      <c r="AH9" s="63"/>
      <c r="AI9" s="55"/>
      <c r="AJ9" s="55"/>
      <c r="AK9" s="55"/>
      <c r="AL9" s="55"/>
      <c r="AM9" s="55"/>
      <c r="AN9" s="63" t="s">
        <v>74</v>
      </c>
      <c r="AO9" s="55"/>
      <c r="AP9" s="55"/>
      <c r="AQ9" s="55"/>
      <c r="AR9" s="55"/>
      <c r="AS9" s="55"/>
      <c r="AT9" s="63" t="s">
        <v>74</v>
      </c>
      <c r="AU9" s="55"/>
      <c r="AV9" s="55"/>
      <c r="AW9" s="55"/>
      <c r="AX9" s="55"/>
      <c r="AY9" s="55"/>
      <c r="AZ9" s="63" t="s">
        <v>74</v>
      </c>
      <c r="BA9" s="55"/>
      <c r="BB9" s="55"/>
      <c r="BC9" s="55"/>
      <c r="BD9" s="55"/>
      <c r="BE9" s="55"/>
      <c r="BF9" s="63" t="s">
        <v>74</v>
      </c>
      <c r="BG9" s="55"/>
      <c r="BH9" s="55"/>
      <c r="BI9" s="55"/>
      <c r="BJ9" s="55"/>
      <c r="BK9" s="55"/>
      <c r="BL9" s="55"/>
      <c r="BM9" s="55"/>
      <c r="BN9" s="63" t="s">
        <v>71</v>
      </c>
      <c r="BO9" s="55"/>
      <c r="BP9" s="55"/>
      <c r="BQ9" s="55"/>
      <c r="BR9" s="55"/>
      <c r="BS9" s="55"/>
      <c r="BT9" s="55"/>
      <c r="BU9" s="55"/>
      <c r="BV9" s="63" t="s">
        <v>375</v>
      </c>
      <c r="BW9" s="55"/>
      <c r="BX9" s="55"/>
      <c r="BY9" s="55"/>
      <c r="BZ9" s="63" t="s">
        <v>376</v>
      </c>
      <c r="CA9" s="55"/>
      <c r="CB9" s="55"/>
      <c r="CC9" s="55"/>
      <c r="CD9" s="55"/>
    </row>
    <row r="10" customFormat="false" ht="9" hidden="false" customHeight="true" outlineLevel="0" collapsed="false">
      <c r="A10" s="55"/>
      <c r="B10" s="55"/>
      <c r="C10" s="55"/>
      <c r="D10" s="55"/>
      <c r="E10" s="55"/>
      <c r="F10" s="55"/>
      <c r="G10" s="63" t="s">
        <v>73</v>
      </c>
      <c r="H10" s="55"/>
      <c r="I10" s="63" t="s">
        <v>377</v>
      </c>
      <c r="J10" s="55"/>
      <c r="K10" s="55"/>
      <c r="L10" s="55"/>
      <c r="M10" s="63" t="s">
        <v>73</v>
      </c>
      <c r="N10" s="55"/>
      <c r="O10" s="63" t="s">
        <v>377</v>
      </c>
      <c r="P10" s="55"/>
      <c r="Q10" s="55"/>
      <c r="R10" s="55"/>
      <c r="S10" s="63" t="s">
        <v>73</v>
      </c>
      <c r="T10" s="55"/>
      <c r="U10" s="63" t="s">
        <v>377</v>
      </c>
      <c r="V10" s="55"/>
      <c r="W10" s="55"/>
      <c r="X10" s="55"/>
      <c r="Y10" s="63" t="s">
        <v>73</v>
      </c>
      <c r="Z10" s="55"/>
      <c r="AA10" s="63" t="s">
        <v>377</v>
      </c>
      <c r="AB10" s="55"/>
      <c r="AC10" s="55"/>
      <c r="AD10" s="55"/>
      <c r="AE10" s="63" t="s">
        <v>73</v>
      </c>
      <c r="AF10" s="55"/>
      <c r="AG10" s="63" t="s">
        <v>377</v>
      </c>
      <c r="AH10" s="63"/>
      <c r="AI10" s="55"/>
      <c r="AJ10" s="55"/>
      <c r="AK10" s="55"/>
      <c r="AL10" s="63" t="s">
        <v>73</v>
      </c>
      <c r="AM10" s="55"/>
      <c r="AN10" s="63" t="s">
        <v>377</v>
      </c>
      <c r="AO10" s="55"/>
      <c r="AP10" s="55"/>
      <c r="AQ10" s="55"/>
      <c r="AR10" s="63" t="s">
        <v>73</v>
      </c>
      <c r="AS10" s="55"/>
      <c r="AT10" s="63" t="s">
        <v>377</v>
      </c>
      <c r="AU10" s="55"/>
      <c r="AV10" s="55"/>
      <c r="AW10" s="55"/>
      <c r="AX10" s="63" t="s">
        <v>73</v>
      </c>
      <c r="AY10" s="55"/>
      <c r="AZ10" s="63" t="s">
        <v>377</v>
      </c>
      <c r="BA10" s="55"/>
      <c r="BB10" s="55"/>
      <c r="BC10" s="55"/>
      <c r="BD10" s="63" t="s">
        <v>73</v>
      </c>
      <c r="BE10" s="55"/>
      <c r="BF10" s="63" t="s">
        <v>377</v>
      </c>
      <c r="BG10" s="55"/>
      <c r="BH10" s="63" t="s">
        <v>75</v>
      </c>
      <c r="BI10" s="55"/>
      <c r="BJ10" s="55"/>
      <c r="BK10" s="55"/>
      <c r="BL10" s="55"/>
      <c r="BM10" s="55"/>
      <c r="BN10" s="63" t="s">
        <v>378</v>
      </c>
      <c r="BO10" s="55"/>
      <c r="BP10" s="63" t="s">
        <v>379</v>
      </c>
      <c r="BQ10" s="55"/>
      <c r="BR10" s="63" t="s">
        <v>277</v>
      </c>
      <c r="BS10" s="55"/>
      <c r="BT10" s="63" t="s">
        <v>277</v>
      </c>
      <c r="BU10" s="55"/>
      <c r="BV10" s="63" t="s">
        <v>283</v>
      </c>
      <c r="BW10" s="55"/>
      <c r="BX10" s="55"/>
      <c r="BY10" s="55"/>
      <c r="BZ10" s="63" t="s">
        <v>380</v>
      </c>
      <c r="CA10" s="55"/>
      <c r="CB10" s="63" t="s">
        <v>381</v>
      </c>
      <c r="CC10" s="55"/>
      <c r="CD10" s="55"/>
    </row>
    <row r="11" customFormat="false" ht="9" hidden="false" customHeight="true" outlineLevel="0" collapsed="false">
      <c r="A11" s="62" t="s">
        <v>81</v>
      </c>
      <c r="B11" s="55"/>
      <c r="C11" s="62" t="s">
        <v>83</v>
      </c>
      <c r="D11" s="55"/>
      <c r="E11" s="62" t="s">
        <v>84</v>
      </c>
      <c r="F11" s="55"/>
      <c r="G11" s="62" t="s">
        <v>85</v>
      </c>
      <c r="H11" s="55"/>
      <c r="I11" s="62" t="s">
        <v>382</v>
      </c>
      <c r="J11" s="55"/>
      <c r="K11" s="62" t="s">
        <v>84</v>
      </c>
      <c r="L11" s="55"/>
      <c r="M11" s="62" t="s">
        <v>85</v>
      </c>
      <c r="N11" s="55"/>
      <c r="O11" s="62" t="s">
        <v>382</v>
      </c>
      <c r="P11" s="55"/>
      <c r="Q11" s="62" t="s">
        <v>84</v>
      </c>
      <c r="R11" s="55"/>
      <c r="S11" s="62" t="s">
        <v>85</v>
      </c>
      <c r="T11" s="55"/>
      <c r="U11" s="62" t="s">
        <v>382</v>
      </c>
      <c r="V11" s="55"/>
      <c r="W11" s="62" t="s">
        <v>84</v>
      </c>
      <c r="X11" s="55"/>
      <c r="Y11" s="62" t="s">
        <v>85</v>
      </c>
      <c r="Z11" s="55"/>
      <c r="AA11" s="62" t="s">
        <v>382</v>
      </c>
      <c r="AB11" s="55"/>
      <c r="AC11" s="62" t="s">
        <v>84</v>
      </c>
      <c r="AD11" s="55"/>
      <c r="AE11" s="62" t="s">
        <v>85</v>
      </c>
      <c r="AF11" s="55"/>
      <c r="AG11" s="62" t="s">
        <v>382</v>
      </c>
      <c r="AH11" s="61"/>
      <c r="AI11" s="55"/>
      <c r="AJ11" s="62" t="s">
        <v>84</v>
      </c>
      <c r="AK11" s="55"/>
      <c r="AL11" s="62" t="s">
        <v>85</v>
      </c>
      <c r="AM11" s="55"/>
      <c r="AN11" s="62" t="s">
        <v>382</v>
      </c>
      <c r="AO11" s="55"/>
      <c r="AP11" s="62" t="s">
        <v>84</v>
      </c>
      <c r="AQ11" s="55"/>
      <c r="AR11" s="62" t="s">
        <v>85</v>
      </c>
      <c r="AS11" s="55"/>
      <c r="AT11" s="62" t="s">
        <v>382</v>
      </c>
      <c r="AU11" s="55"/>
      <c r="AV11" s="62" t="s">
        <v>84</v>
      </c>
      <c r="AW11" s="55"/>
      <c r="AX11" s="62" t="s">
        <v>85</v>
      </c>
      <c r="AY11" s="55"/>
      <c r="AZ11" s="62" t="s">
        <v>382</v>
      </c>
      <c r="BA11" s="55"/>
      <c r="BB11" s="62" t="s">
        <v>84</v>
      </c>
      <c r="BC11" s="55"/>
      <c r="BD11" s="62" t="s">
        <v>85</v>
      </c>
      <c r="BE11" s="55"/>
      <c r="BF11" s="62" t="s">
        <v>382</v>
      </c>
      <c r="BG11" s="55"/>
      <c r="BH11" s="62" t="s">
        <v>383</v>
      </c>
      <c r="BI11" s="55"/>
      <c r="BJ11" s="62" t="s">
        <v>81</v>
      </c>
      <c r="BK11" s="55"/>
      <c r="BL11" s="55"/>
      <c r="BM11" s="55"/>
      <c r="BN11" s="62" t="s">
        <v>384</v>
      </c>
      <c r="BO11" s="55"/>
      <c r="BP11" s="62" t="s">
        <v>384</v>
      </c>
      <c r="BQ11" s="55"/>
      <c r="BR11" s="62" t="s">
        <v>385</v>
      </c>
      <c r="BS11" s="55"/>
      <c r="BT11" s="62" t="s">
        <v>386</v>
      </c>
      <c r="BU11" s="55"/>
      <c r="BV11" s="62" t="s">
        <v>387</v>
      </c>
      <c r="BW11" s="55"/>
      <c r="BX11" s="62" t="s">
        <v>388</v>
      </c>
      <c r="BY11" s="55"/>
      <c r="BZ11" s="62" t="s">
        <v>389</v>
      </c>
      <c r="CA11" s="55"/>
      <c r="CB11" s="62" t="s">
        <v>390</v>
      </c>
      <c r="CC11" s="55"/>
      <c r="CD11" s="62" t="s">
        <v>374</v>
      </c>
    </row>
    <row r="12" customFormat="false" ht="8.25" hidden="false" customHeight="true" outlineLevel="0" collapsed="false">
      <c r="A12" s="55"/>
      <c r="B12" s="55"/>
      <c r="C12" s="55"/>
      <c r="D12" s="55"/>
      <c r="E12" s="76"/>
      <c r="F12" s="55"/>
      <c r="G12" s="55"/>
      <c r="H12" s="55"/>
      <c r="I12" s="55"/>
      <c r="J12" s="55"/>
      <c r="K12" s="76"/>
      <c r="L12" s="55"/>
      <c r="M12" s="55"/>
      <c r="N12" s="55"/>
      <c r="O12" s="55"/>
      <c r="P12" s="55"/>
      <c r="Q12" s="76"/>
      <c r="R12" s="55"/>
      <c r="S12" s="55"/>
      <c r="T12" s="55"/>
      <c r="U12" s="55"/>
      <c r="V12" s="55"/>
      <c r="W12" s="55"/>
      <c r="X12" s="76"/>
      <c r="Y12" s="55"/>
      <c r="Z12" s="55"/>
      <c r="AA12" s="55"/>
      <c r="AB12" s="55"/>
      <c r="AC12" s="55"/>
      <c r="AD12" s="76"/>
      <c r="AE12" s="55"/>
      <c r="AF12" s="55"/>
      <c r="AG12" s="55"/>
      <c r="AH12" s="55"/>
      <c r="AI12" s="55"/>
      <c r="AJ12" s="76"/>
      <c r="AK12" s="55"/>
      <c r="AL12" s="55"/>
      <c r="AM12" s="55"/>
      <c r="AN12" s="55"/>
      <c r="AO12" s="55"/>
      <c r="AP12" s="76"/>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row>
    <row r="13" customFormat="false" ht="8.25" hidden="false" customHeight="true" outlineLevel="0" collapsed="false">
      <c r="A13" s="55"/>
      <c r="B13" s="55" t="s">
        <v>94</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row>
    <row r="14" customFormat="false" ht="8.25" hidden="false" customHeight="true" outlineLevel="0" collapsed="false">
      <c r="A14" s="55" t="n">
        <v>1</v>
      </c>
      <c r="B14" s="110"/>
      <c r="C14" s="66" t="s">
        <v>95</v>
      </c>
      <c r="D14" s="70"/>
      <c r="E14" s="72" t="n">
        <v>40424834</v>
      </c>
      <c r="F14" s="70"/>
      <c r="G14" s="74" t="n">
        <f aca="false">(E14/$BL14)</f>
        <v>253.504452415592</v>
      </c>
      <c r="H14" s="70"/>
      <c r="I14" s="75" t="n">
        <f aca="false">IF(G14,G14/G$60*100,0)</f>
        <v>138.11589075128</v>
      </c>
      <c r="J14" s="70"/>
      <c r="K14" s="72" t="n">
        <v>19015928</v>
      </c>
      <c r="L14" s="70"/>
      <c r="M14" s="74" t="n">
        <f aca="false">(K14/$BL14)</f>
        <v>119.249034264787</v>
      </c>
      <c r="N14" s="70"/>
      <c r="O14" s="75" t="n">
        <f aca="false">IF(M14,M14/M$60*100,0)</f>
        <v>163.092577306164</v>
      </c>
      <c r="P14" s="70"/>
      <c r="Q14" s="72" t="n">
        <v>147126117</v>
      </c>
      <c r="R14" s="70"/>
      <c r="S14" s="74" t="n">
        <f aca="false">(Q14/$BL14)</f>
        <v>922.629038529072</v>
      </c>
      <c r="T14" s="70"/>
      <c r="U14" s="75" t="n">
        <f aca="false">IF(S14,S14/S$60*100,0)</f>
        <v>132.451006760575</v>
      </c>
      <c r="V14" s="70"/>
      <c r="W14" s="72" t="n">
        <v>43337966</v>
      </c>
      <c r="X14" s="70"/>
      <c r="Y14" s="74" t="n">
        <f aca="false">(W14/$BL14)</f>
        <v>271.772726132544</v>
      </c>
      <c r="Z14" s="70"/>
      <c r="AA14" s="75" t="n">
        <f aca="false">IF(Y14,Y14/Y$60*100,0)</f>
        <v>85.1115440751442</v>
      </c>
      <c r="AB14" s="70"/>
      <c r="AC14" s="72" t="n">
        <v>100700885</v>
      </c>
      <c r="AD14" s="70"/>
      <c r="AE14" s="74" t="n">
        <f aca="false">(AC14/$BL14)</f>
        <v>631.49604299403</v>
      </c>
      <c r="AF14" s="70"/>
      <c r="AG14" s="75" t="n">
        <f aca="false">IF(AE14,AE14/AE$60*100,0)</f>
        <v>148.033943737427</v>
      </c>
      <c r="AH14" s="111"/>
      <c r="AI14" s="70"/>
      <c r="AJ14" s="72" t="n">
        <v>272442639</v>
      </c>
      <c r="AK14" s="70"/>
      <c r="AL14" s="74" t="n">
        <f aca="false">(AJ14/$BL14)</f>
        <v>1708.48993503236</v>
      </c>
      <c r="AM14" s="70"/>
      <c r="AN14" s="75" t="n">
        <f aca="false">IF(AL14,AL14/AL$60*100,0)</f>
        <v>99.2268188859137</v>
      </c>
      <c r="AO14" s="70"/>
      <c r="AP14" s="72" t="n">
        <v>34757021</v>
      </c>
      <c r="AQ14" s="70"/>
      <c r="AR14" s="74" t="n">
        <f aca="false">(AP14/$BL14)</f>
        <v>217.96155245071</v>
      </c>
      <c r="AS14" s="70"/>
      <c r="AT14" s="75" t="n">
        <f aca="false">IF(AR14,AR14/AR$60*100,0)</f>
        <v>135.769458011058</v>
      </c>
      <c r="AU14" s="70"/>
      <c r="AV14" s="72" t="n">
        <v>25777835</v>
      </c>
      <c r="AW14" s="70"/>
      <c r="AX14" s="74" t="n">
        <f aca="false">(AV14/$BL14)</f>
        <v>161.653006321176</v>
      </c>
      <c r="AY14" s="70"/>
      <c r="AZ14" s="75" t="n">
        <f aca="false">IF(AX14,AX14/AX$60*100,0)</f>
        <v>97.1183503372278</v>
      </c>
      <c r="BA14" s="70"/>
      <c r="BB14" s="72" t="n">
        <v>0</v>
      </c>
      <c r="BC14" s="70"/>
      <c r="BD14" s="74" t="n">
        <f aca="false">(BB14/$BL14)</f>
        <v>0</v>
      </c>
      <c r="BE14" s="70"/>
      <c r="BF14" s="75" t="n">
        <f aca="false">IF(BD14,BD14/BD$60*100,0)</f>
        <v>0</v>
      </c>
      <c r="BG14" s="70"/>
      <c r="BH14" s="72" t="n">
        <f aca="false">(E14+K14+Q14+W14+AC14+AJ14+AP14+AV14+BB14)</f>
        <v>683583225</v>
      </c>
      <c r="BI14" s="70"/>
      <c r="BJ14" s="55" t="n">
        <v>1</v>
      </c>
      <c r="BK14" s="70"/>
      <c r="BL14" s="107" t="n">
        <v>159464</v>
      </c>
      <c r="BM14" s="70"/>
      <c r="BN14" s="107" t="n">
        <f aca="false">IF(E14,BL14,0)</f>
        <v>159464</v>
      </c>
      <c r="BO14" s="70"/>
      <c r="BP14" s="107" t="n">
        <f aca="false">IF(K14,BL14,0)</f>
        <v>159464</v>
      </c>
      <c r="BQ14" s="70"/>
      <c r="BR14" s="107" t="n">
        <f aca="false">IF(Q14,BL14,0)</f>
        <v>159464</v>
      </c>
      <c r="BS14" s="70"/>
      <c r="BT14" s="107" t="n">
        <f aca="false">IF(W14,BL14,0)</f>
        <v>159464</v>
      </c>
      <c r="BU14" s="70"/>
      <c r="BV14" s="107" t="n">
        <f aca="false">IF(AC14,BL14,0)</f>
        <v>159464</v>
      </c>
      <c r="BW14" s="70"/>
      <c r="BX14" s="107" t="n">
        <f aca="false">IF(AJ14,BL14,0)</f>
        <v>159464</v>
      </c>
      <c r="BY14" s="70"/>
      <c r="BZ14" s="107" t="n">
        <f aca="false">IF(AP14,BL14,0)</f>
        <v>159464</v>
      </c>
      <c r="CA14" s="70"/>
      <c r="CB14" s="107" t="n">
        <f aca="false">IF(AV14,BL14,0)</f>
        <v>159464</v>
      </c>
      <c r="CC14" s="70"/>
      <c r="CD14" s="107" t="n">
        <f aca="false">IF(BB14,$BL14,0)</f>
        <v>0</v>
      </c>
    </row>
    <row r="15" customFormat="false" ht="8.25" hidden="false" customHeight="true" outlineLevel="0" collapsed="false">
      <c r="A15" s="55" t="n">
        <v>2</v>
      </c>
      <c r="B15" s="110"/>
      <c r="C15" s="66" t="s">
        <v>97</v>
      </c>
      <c r="D15" s="70"/>
      <c r="E15" s="79" t="n">
        <v>3677339</v>
      </c>
      <c r="F15" s="70"/>
      <c r="G15" s="75" t="n">
        <f aca="false">(E15/$BL15)</f>
        <v>208.123776105043</v>
      </c>
      <c r="H15" s="70"/>
      <c r="I15" s="75" t="n">
        <f aca="false">IF(G15,G15/G$60*100,0)</f>
        <v>113.391305159972</v>
      </c>
      <c r="J15" s="70"/>
      <c r="K15" s="79" t="n">
        <v>1790856</v>
      </c>
      <c r="L15" s="70"/>
      <c r="M15" s="75" t="n">
        <f aca="false">(K15/$BL15)</f>
        <v>101.355820929311</v>
      </c>
      <c r="N15" s="70"/>
      <c r="O15" s="75" t="n">
        <f aca="false">IF(M15,M15/M$60*100,0)</f>
        <v>138.620678668462</v>
      </c>
      <c r="P15" s="70"/>
      <c r="Q15" s="79" t="n">
        <v>13933098</v>
      </c>
      <c r="R15" s="70"/>
      <c r="S15" s="75" t="n">
        <f aca="false">(Q15/$BL15)</f>
        <v>788.561774859924</v>
      </c>
      <c r="T15" s="70"/>
      <c r="U15" s="75" t="n">
        <f aca="false">IF(S15,S15/S$60*100,0)</f>
        <v>113.204545501428</v>
      </c>
      <c r="V15" s="70"/>
      <c r="W15" s="79" t="n">
        <v>8909747</v>
      </c>
      <c r="X15" s="70"/>
      <c r="Y15" s="75" t="n">
        <f aca="false">(W15/$BL15)</f>
        <v>504.25870168091</v>
      </c>
      <c r="Z15" s="70"/>
      <c r="AA15" s="75" t="n">
        <f aca="false">IF(Y15,Y15/Y$60*100,0)</f>
        <v>157.919587164381</v>
      </c>
      <c r="AB15" s="70"/>
      <c r="AC15" s="79" t="n">
        <v>14268124</v>
      </c>
      <c r="AD15" s="70"/>
      <c r="AE15" s="75" t="n">
        <f aca="false">(AC15/$BL15)</f>
        <v>807.523006395382</v>
      </c>
      <c r="AF15" s="70"/>
      <c r="AG15" s="75" t="n">
        <f aca="false">IF(AE15,AE15/AE$60*100,0)</f>
        <v>189.297805776657</v>
      </c>
      <c r="AH15" s="111"/>
      <c r="AI15" s="70"/>
      <c r="AJ15" s="79" t="n">
        <v>25703482</v>
      </c>
      <c r="AK15" s="70"/>
      <c r="AL15" s="75" t="n">
        <f aca="false">(AJ15/$BL15)</f>
        <v>1454.72194238497</v>
      </c>
      <c r="AM15" s="70"/>
      <c r="AN15" s="75" t="n">
        <f aca="false">IF(AL15,AL15/AL$60*100,0)</f>
        <v>84.488312015525</v>
      </c>
      <c r="AO15" s="70"/>
      <c r="AP15" s="79" t="n">
        <v>3215201</v>
      </c>
      <c r="AQ15" s="70"/>
      <c r="AR15" s="75" t="n">
        <f aca="false">(AP15/$BL15)</f>
        <v>181.968475861679</v>
      </c>
      <c r="AS15" s="70"/>
      <c r="AT15" s="75" t="n">
        <f aca="false">IF(AR15,AR15/AR$60*100,0)</f>
        <v>113.349171287562</v>
      </c>
      <c r="AU15" s="70"/>
      <c r="AV15" s="79" t="n">
        <v>2783373</v>
      </c>
      <c r="AW15" s="70"/>
      <c r="AX15" s="75" t="n">
        <f aca="false">(AV15/$BL15)</f>
        <v>157.528609428943</v>
      </c>
      <c r="AY15" s="70"/>
      <c r="AZ15" s="75" t="n">
        <f aca="false">IF(AX15,AX15/AX$60*100,0)</f>
        <v>94.6404835073725</v>
      </c>
      <c r="BA15" s="70"/>
      <c r="BB15" s="79" t="n">
        <v>0</v>
      </c>
      <c r="BC15" s="70"/>
      <c r="BD15" s="75" t="n">
        <f aca="false">(BB15/$BL15)</f>
        <v>0</v>
      </c>
      <c r="BE15" s="70"/>
      <c r="BF15" s="75" t="n">
        <f aca="false">IF(BD15,BD15/BD$60*100,0)</f>
        <v>0</v>
      </c>
      <c r="BG15" s="70"/>
      <c r="BH15" s="79" t="n">
        <f aca="false">(E15+K15+Q15+W15+AC15+AJ15+AP15+AV15+BB15)</f>
        <v>74281220</v>
      </c>
      <c r="BI15" s="70"/>
      <c r="BJ15" s="55" t="n">
        <v>2</v>
      </c>
      <c r="BK15" s="70"/>
      <c r="BL15" s="107" t="n">
        <v>17669</v>
      </c>
      <c r="BM15" s="70"/>
      <c r="BN15" s="107" t="n">
        <f aca="false">IF(E15,BL15,0)</f>
        <v>17669</v>
      </c>
      <c r="BO15" s="70"/>
      <c r="BP15" s="107" t="n">
        <f aca="false">IF(K15,BL15,0)</f>
        <v>17669</v>
      </c>
      <c r="BQ15" s="70"/>
      <c r="BR15" s="107" t="n">
        <f aca="false">IF(Q15,BL15,0)</f>
        <v>17669</v>
      </c>
      <c r="BS15" s="70"/>
      <c r="BT15" s="107" t="n">
        <f aca="false">IF(W15,BL15,0)</f>
        <v>17669</v>
      </c>
      <c r="BU15" s="70"/>
      <c r="BV15" s="107" t="n">
        <f aca="false">IF(AC15,BL15,0)</f>
        <v>17669</v>
      </c>
      <c r="BW15" s="70"/>
      <c r="BX15" s="107" t="n">
        <f aca="false">IF(AJ15,BL15,0)</f>
        <v>17669</v>
      </c>
      <c r="BY15" s="70"/>
      <c r="BZ15" s="107" t="n">
        <f aca="false">IF(AP15,BL15,0)</f>
        <v>17669</v>
      </c>
      <c r="CA15" s="70"/>
      <c r="CB15" s="107" t="n">
        <f aca="false">IF(AV15,BL15,0)</f>
        <v>17669</v>
      </c>
      <c r="CC15" s="70"/>
      <c r="CD15" s="107" t="n">
        <f aca="false">IF(BB15,$BL15,0)</f>
        <v>0</v>
      </c>
    </row>
    <row r="16" customFormat="false" ht="8.25" hidden="false" customHeight="true" outlineLevel="0" collapsed="false">
      <c r="A16" s="55" t="n">
        <v>3</v>
      </c>
      <c r="B16" s="110"/>
      <c r="C16" s="66" t="s">
        <v>98</v>
      </c>
      <c r="D16" s="70"/>
      <c r="E16" s="79" t="n">
        <v>1176359</v>
      </c>
      <c r="F16" s="70"/>
      <c r="G16" s="75" t="n">
        <f aca="false">(E16/$BL16)</f>
        <v>180.922639187942</v>
      </c>
      <c r="H16" s="70"/>
      <c r="I16" s="75" t="n">
        <f aca="false">IF(G16,G16/G$60*100,0)</f>
        <v>98.5714106020893</v>
      </c>
      <c r="J16" s="70"/>
      <c r="K16" s="79" t="n">
        <v>844801</v>
      </c>
      <c r="L16" s="70"/>
      <c r="M16" s="75" t="n">
        <f aca="false">(K16/$BL16)</f>
        <v>129.929406336512</v>
      </c>
      <c r="N16" s="70"/>
      <c r="O16" s="75" t="n">
        <f aca="false">IF(M16,M16/M$60*100,0)</f>
        <v>177.699734659729</v>
      </c>
      <c r="P16" s="70"/>
      <c r="Q16" s="79" t="n">
        <v>3130752</v>
      </c>
      <c r="R16" s="70"/>
      <c r="S16" s="75" t="n">
        <f aca="false">(Q16/$BL16)</f>
        <v>481.505998154414</v>
      </c>
      <c r="T16" s="70"/>
      <c r="U16" s="75" t="n">
        <f aca="false">IF(S16,S16/S$60*100,0)</f>
        <v>69.1241566800069</v>
      </c>
      <c r="V16" s="70"/>
      <c r="W16" s="79" t="n">
        <v>2843347</v>
      </c>
      <c r="X16" s="70"/>
      <c r="Y16" s="75" t="n">
        <f aca="false">(W16/$BL16)</f>
        <v>437.303445093817</v>
      </c>
      <c r="Z16" s="70"/>
      <c r="AA16" s="75" t="n">
        <f aca="false">IF(Y16,Y16/Y$60*100,0)</f>
        <v>136.951091343738</v>
      </c>
      <c r="AB16" s="70"/>
      <c r="AC16" s="79" t="n">
        <v>2401161</v>
      </c>
      <c r="AD16" s="70"/>
      <c r="AE16" s="75" t="n">
        <f aca="false">(AC16/$BL16)</f>
        <v>369.295755152261</v>
      </c>
      <c r="AF16" s="70"/>
      <c r="AG16" s="75" t="n">
        <f aca="false">IF(AE16,AE16/AE$60*100,0)</f>
        <v>86.5695163844393</v>
      </c>
      <c r="AH16" s="111"/>
      <c r="AI16" s="70"/>
      <c r="AJ16" s="79" t="n">
        <v>11056089</v>
      </c>
      <c r="AK16" s="70"/>
      <c r="AL16" s="75" t="n">
        <f aca="false">(AJ16/$BL16)</f>
        <v>1700.41356505691</v>
      </c>
      <c r="AM16" s="70"/>
      <c r="AN16" s="75" t="n">
        <f aca="false">IF(AL16,AL16/AL$60*100,0)</f>
        <v>98.7577540793981</v>
      </c>
      <c r="AO16" s="70"/>
      <c r="AP16" s="79" t="n">
        <v>1307273</v>
      </c>
      <c r="AQ16" s="70"/>
      <c r="AR16" s="75" t="n">
        <f aca="false">(AP16/$BL16)</f>
        <v>201.057059366349</v>
      </c>
      <c r="AS16" s="70"/>
      <c r="AT16" s="75" t="n">
        <f aca="false">IF(AR16,AR16/AR$60*100,0)</f>
        <v>125.239555658053</v>
      </c>
      <c r="AU16" s="70"/>
      <c r="AV16" s="79" t="n">
        <v>426899</v>
      </c>
      <c r="AW16" s="70"/>
      <c r="AX16" s="75" t="n">
        <f aca="false">(AV16/$BL16)</f>
        <v>65.6565672100892</v>
      </c>
      <c r="AY16" s="70"/>
      <c r="AZ16" s="75" t="n">
        <f aca="false">IF(AX16,AX16/AX$60*100,0)</f>
        <v>39.4453381434818</v>
      </c>
      <c r="BA16" s="70"/>
      <c r="BB16" s="79" t="n">
        <v>0</v>
      </c>
      <c r="BC16" s="70"/>
      <c r="BD16" s="75" t="n">
        <f aca="false">(BB16/$BL16)</f>
        <v>0</v>
      </c>
      <c r="BE16" s="70"/>
      <c r="BF16" s="75" t="n">
        <f aca="false">IF(BD16,BD16/BD$60*100,0)</f>
        <v>0</v>
      </c>
      <c r="BG16" s="70"/>
      <c r="BH16" s="79" t="n">
        <f aca="false">(E16+K16+Q16+W16+AC16+AJ16+AP16+AV16+BB16)</f>
        <v>23186681</v>
      </c>
      <c r="BI16" s="70"/>
      <c r="BJ16" s="55" t="n">
        <v>3</v>
      </c>
      <c r="BK16" s="70"/>
      <c r="BL16" s="107" t="n">
        <v>6502</v>
      </c>
      <c r="BM16" s="70"/>
      <c r="BN16" s="107" t="n">
        <f aca="false">IF(E16,BL16,0)</f>
        <v>6502</v>
      </c>
      <c r="BO16" s="70"/>
      <c r="BP16" s="107" t="n">
        <f aca="false">IF(K16,BL16,0)</f>
        <v>6502</v>
      </c>
      <c r="BQ16" s="70"/>
      <c r="BR16" s="107" t="n">
        <f aca="false">IF(Q16,BL16,0)</f>
        <v>6502</v>
      </c>
      <c r="BS16" s="70"/>
      <c r="BT16" s="107" t="n">
        <f aca="false">IF(W16,BL16,0)</f>
        <v>6502</v>
      </c>
      <c r="BU16" s="70"/>
      <c r="BV16" s="107" t="n">
        <f aca="false">IF(AC16,BL16,0)</f>
        <v>6502</v>
      </c>
      <c r="BW16" s="70"/>
      <c r="BX16" s="107" t="n">
        <f aca="false">IF(AJ16,BL16,0)</f>
        <v>6502</v>
      </c>
      <c r="BY16" s="70"/>
      <c r="BZ16" s="107" t="n">
        <f aca="false">IF(AP16,BL16,0)</f>
        <v>6502</v>
      </c>
      <c r="CA16" s="70"/>
      <c r="CB16" s="107" t="n">
        <f aca="false">IF(AV16,BL16,0)</f>
        <v>6502</v>
      </c>
      <c r="CC16" s="70"/>
      <c r="CD16" s="107" t="n">
        <f aca="false">IF(BB16,$BL16,0)</f>
        <v>0</v>
      </c>
    </row>
    <row r="17" customFormat="false" ht="8.25" hidden="false" customHeight="true" outlineLevel="0" collapsed="false">
      <c r="A17" s="55" t="n">
        <v>4</v>
      </c>
      <c r="B17" s="110"/>
      <c r="C17" s="66" t="s">
        <v>99</v>
      </c>
      <c r="D17" s="70"/>
      <c r="E17" s="79" t="n">
        <v>13485583</v>
      </c>
      <c r="F17" s="70"/>
      <c r="G17" s="75" t="n">
        <f aca="false">(E17/$BL17)</f>
        <v>274.817774245481</v>
      </c>
      <c r="H17" s="70"/>
      <c r="I17" s="75" t="n">
        <f aca="false">IF(G17,G17/G$60*100,0)</f>
        <v>149.727948848698</v>
      </c>
      <c r="J17" s="70"/>
      <c r="K17" s="79" t="n">
        <v>3497885</v>
      </c>
      <c r="L17" s="70"/>
      <c r="M17" s="75" t="n">
        <f aca="false">(K17/$BL17)</f>
        <v>71.2821218234803</v>
      </c>
      <c r="N17" s="70"/>
      <c r="O17" s="75" t="n">
        <f aca="false">IF(M17,M17/M$60*100,0)</f>
        <v>97.489971602028</v>
      </c>
      <c r="P17" s="70"/>
      <c r="Q17" s="79" t="n">
        <v>43702314</v>
      </c>
      <c r="R17" s="70"/>
      <c r="S17" s="75" t="n">
        <f aca="false">(Q17/$BL17)</f>
        <v>890.593507366877</v>
      </c>
      <c r="T17" s="70"/>
      <c r="U17" s="75" t="n">
        <f aca="false">IF(S17,S17/S$60*100,0)</f>
        <v>127.852042087506</v>
      </c>
      <c r="V17" s="70"/>
      <c r="W17" s="79" t="n">
        <v>12105907</v>
      </c>
      <c r="X17" s="70"/>
      <c r="Y17" s="75" t="n">
        <f aca="false">(W17/$BL17)</f>
        <v>246.701860569379</v>
      </c>
      <c r="Z17" s="70"/>
      <c r="AA17" s="75" t="n">
        <f aca="false">IF(Y17,Y17/Y$60*100,0)</f>
        <v>77.2600568794031</v>
      </c>
      <c r="AB17" s="70"/>
      <c r="AC17" s="79" t="n">
        <v>50381784</v>
      </c>
      <c r="AD17" s="70"/>
      <c r="AE17" s="75" t="n">
        <f aca="false">(AC17/$BL17)</f>
        <v>1026.71198875099</v>
      </c>
      <c r="AF17" s="70"/>
      <c r="AG17" s="75" t="n">
        <f aca="false">IF(AE17,AE17/AE$60*100,0)</f>
        <v>240.679615436233</v>
      </c>
      <c r="AH17" s="111"/>
      <c r="AI17" s="70"/>
      <c r="AJ17" s="79" t="n">
        <v>75835313</v>
      </c>
      <c r="AK17" s="70"/>
      <c r="AL17" s="75" t="n">
        <f aca="false">(AJ17/$BL17)</f>
        <v>1545.42016669723</v>
      </c>
      <c r="AM17" s="70"/>
      <c r="AN17" s="75" t="n">
        <f aca="false">IF(AL17,AL17/AL$60*100,0)</f>
        <v>89.7559440293693</v>
      </c>
      <c r="AO17" s="70"/>
      <c r="AP17" s="79" t="n">
        <v>13074130</v>
      </c>
      <c r="AQ17" s="70"/>
      <c r="AR17" s="75" t="n">
        <f aca="false">(AP17/$BL17)</f>
        <v>266.432923722769</v>
      </c>
      <c r="AS17" s="70"/>
      <c r="AT17" s="75" t="n">
        <f aca="false">IF(AR17,AR17/AR$60*100,0)</f>
        <v>165.962543592739</v>
      </c>
      <c r="AU17" s="70"/>
      <c r="AV17" s="79" t="n">
        <v>10511218</v>
      </c>
      <c r="AW17" s="70"/>
      <c r="AX17" s="75" t="n">
        <f aca="false">(AV17/$BL17)</f>
        <v>214.204275437631</v>
      </c>
      <c r="AY17" s="70"/>
      <c r="AZ17" s="75" t="n">
        <f aca="false">IF(AX17,AX17/AX$60*100,0)</f>
        <v>128.690250426594</v>
      </c>
      <c r="BA17" s="70"/>
      <c r="BB17" s="79" t="n">
        <v>0</v>
      </c>
      <c r="BC17" s="70"/>
      <c r="BD17" s="75" t="n">
        <f aca="false">(BB17/$BL17)</f>
        <v>0</v>
      </c>
      <c r="BE17" s="70"/>
      <c r="BF17" s="75" t="n">
        <f aca="false">IF(BD17,BD17/BD$60*100,0)</f>
        <v>0</v>
      </c>
      <c r="BG17" s="70"/>
      <c r="BH17" s="79" t="n">
        <f aca="false">(E17+K17+Q17+W17+AC17+AJ17+AP17+AV17+BB17)</f>
        <v>222594134</v>
      </c>
      <c r="BI17" s="70"/>
      <c r="BJ17" s="55" t="n">
        <v>4</v>
      </c>
      <c r="BK17" s="70"/>
      <c r="BL17" s="107" t="n">
        <v>49071</v>
      </c>
      <c r="BM17" s="70"/>
      <c r="BN17" s="107" t="n">
        <f aca="false">IF(E17,BL17,0)</f>
        <v>49071</v>
      </c>
      <c r="BO17" s="70"/>
      <c r="BP17" s="107" t="n">
        <f aca="false">IF(K17,BL17,0)</f>
        <v>49071</v>
      </c>
      <c r="BQ17" s="70"/>
      <c r="BR17" s="107" t="n">
        <f aca="false">IF(Q17,BL17,0)</f>
        <v>49071</v>
      </c>
      <c r="BS17" s="70"/>
      <c r="BT17" s="107" t="n">
        <f aca="false">IF(W17,BL17,0)</f>
        <v>49071</v>
      </c>
      <c r="BU17" s="70"/>
      <c r="BV17" s="107" t="n">
        <f aca="false">IF(AC17,BL17,0)</f>
        <v>49071</v>
      </c>
      <c r="BW17" s="70"/>
      <c r="BX17" s="107" t="n">
        <f aca="false">IF(AJ17,BL17,0)</f>
        <v>49071</v>
      </c>
      <c r="BY17" s="70"/>
      <c r="BZ17" s="107" t="n">
        <f aca="false">IF(AP17,BL17,0)</f>
        <v>49071</v>
      </c>
      <c r="CA17" s="70"/>
      <c r="CB17" s="107" t="n">
        <f aca="false">IF(AV17,BL17,0)</f>
        <v>49071</v>
      </c>
      <c r="CC17" s="70"/>
      <c r="CD17" s="107" t="n">
        <f aca="false">IF(BB17,$BL17,0)</f>
        <v>0</v>
      </c>
    </row>
    <row r="18" customFormat="false" ht="8.25" hidden="false" customHeight="true" outlineLevel="0" collapsed="false">
      <c r="A18" s="55" t="n">
        <v>5</v>
      </c>
      <c r="B18" s="110"/>
      <c r="C18" s="66" t="s">
        <v>100</v>
      </c>
      <c r="D18" s="70"/>
      <c r="E18" s="79" t="n">
        <v>28687862</v>
      </c>
      <c r="F18" s="70"/>
      <c r="G18" s="75" t="n">
        <f aca="false">(E18/$BL18)</f>
        <v>119.291689710377</v>
      </c>
      <c r="H18" s="70"/>
      <c r="I18" s="75" t="n">
        <f aca="false">IF(G18,G18/G$60*100,0)</f>
        <v>64.9932489412982</v>
      </c>
      <c r="J18" s="70"/>
      <c r="K18" s="79" t="n">
        <v>23174967</v>
      </c>
      <c r="L18" s="70"/>
      <c r="M18" s="75" t="n">
        <f aca="false">(K18/$BL18)</f>
        <v>96.3676196020542</v>
      </c>
      <c r="N18" s="70"/>
      <c r="O18" s="75" t="n">
        <f aca="false">IF(M18,M18/M$60*100,0)</f>
        <v>131.798496706149</v>
      </c>
      <c r="P18" s="70"/>
      <c r="Q18" s="79" t="n">
        <v>144873251</v>
      </c>
      <c r="R18" s="70"/>
      <c r="S18" s="75" t="n">
        <f aca="false">(Q18/$BL18)</f>
        <v>602.421153086471</v>
      </c>
      <c r="T18" s="70"/>
      <c r="U18" s="75" t="n">
        <f aca="false">IF(S18,S18/S$60*100,0)</f>
        <v>86.4825242736552</v>
      </c>
      <c r="V18" s="70"/>
      <c r="W18" s="79" t="n">
        <v>75570928</v>
      </c>
      <c r="X18" s="70"/>
      <c r="Y18" s="75" t="n">
        <f aca="false">(W18/$BL18)</f>
        <v>314.24383225565</v>
      </c>
      <c r="Z18" s="70"/>
      <c r="AA18" s="75" t="n">
        <f aca="false">IF(Y18,Y18/Y$60*100,0)</f>
        <v>98.4122953026751</v>
      </c>
      <c r="AB18" s="70"/>
      <c r="AC18" s="79" t="n">
        <v>56440010</v>
      </c>
      <c r="AD18" s="70"/>
      <c r="AE18" s="75" t="n">
        <f aca="false">(AC18/$BL18)</f>
        <v>234.692434039545</v>
      </c>
      <c r="AF18" s="70"/>
      <c r="AG18" s="75" t="n">
        <f aca="false">IF(AE18,AE18/AE$60*100,0)</f>
        <v>55.0160954477084</v>
      </c>
      <c r="AH18" s="111"/>
      <c r="AI18" s="70"/>
      <c r="AJ18" s="79" t="n">
        <v>468134148</v>
      </c>
      <c r="AK18" s="70"/>
      <c r="AL18" s="75" t="n">
        <f aca="false">(AJ18/$BL18)</f>
        <v>1946.62514501944</v>
      </c>
      <c r="AM18" s="70"/>
      <c r="AN18" s="75" t="n">
        <f aca="false">IF(AL18,AL18/AL$60*100,0)</f>
        <v>113.057394569873</v>
      </c>
      <c r="AO18" s="70"/>
      <c r="AP18" s="79" t="n">
        <v>19816607</v>
      </c>
      <c r="AQ18" s="70"/>
      <c r="AR18" s="75" t="n">
        <f aca="false">(AP18/$BL18)</f>
        <v>82.4026737634364</v>
      </c>
      <c r="AS18" s="70"/>
      <c r="AT18" s="75" t="n">
        <f aca="false">IF(AR18,AR18/AR$60*100,0)</f>
        <v>51.3290818024148</v>
      </c>
      <c r="AU18" s="70"/>
      <c r="AV18" s="79" t="n">
        <v>11337333</v>
      </c>
      <c r="AW18" s="70"/>
      <c r="AX18" s="75" t="n">
        <f aca="false">(AV18/$BL18)</f>
        <v>47.1436181050793</v>
      </c>
      <c r="AY18" s="70"/>
      <c r="AZ18" s="75" t="n">
        <f aca="false">IF(AX18,AX18/AX$60*100,0)</f>
        <v>28.323076220413</v>
      </c>
      <c r="BA18" s="70"/>
      <c r="BB18" s="79" t="n">
        <v>0</v>
      </c>
      <c r="BC18" s="70"/>
      <c r="BD18" s="75" t="n">
        <f aca="false">(BB18/$BL18)</f>
        <v>0</v>
      </c>
      <c r="BE18" s="70"/>
      <c r="BF18" s="75" t="n">
        <f aca="false">IF(BD18,BD18/BD$60*100,0)</f>
        <v>0</v>
      </c>
      <c r="BG18" s="70"/>
      <c r="BH18" s="79" t="n">
        <f aca="false">(E18+K18+Q18+W18+AC18+AJ18+AP18+AV18+BB18)</f>
        <v>828035106</v>
      </c>
      <c r="BI18" s="70"/>
      <c r="BJ18" s="55" t="n">
        <v>5</v>
      </c>
      <c r="BK18" s="70"/>
      <c r="BL18" s="107" t="n">
        <v>240485</v>
      </c>
      <c r="BM18" s="70"/>
      <c r="BN18" s="107" t="n">
        <f aca="false">IF(E18,BL18,0)</f>
        <v>240485</v>
      </c>
      <c r="BO18" s="70"/>
      <c r="BP18" s="107" t="n">
        <f aca="false">IF(K18,BL18,0)</f>
        <v>240485</v>
      </c>
      <c r="BQ18" s="70"/>
      <c r="BR18" s="107" t="n">
        <f aca="false">IF(Q18,BL18,0)</f>
        <v>240485</v>
      </c>
      <c r="BS18" s="70"/>
      <c r="BT18" s="107" t="n">
        <f aca="false">IF(W18,BL18,0)</f>
        <v>240485</v>
      </c>
      <c r="BU18" s="70"/>
      <c r="BV18" s="107" t="n">
        <f aca="false">IF(AC18,BL18,0)</f>
        <v>240485</v>
      </c>
      <c r="BW18" s="70"/>
      <c r="BX18" s="107" t="n">
        <f aca="false">IF(AJ18,BL18,0)</f>
        <v>240485</v>
      </c>
      <c r="BY18" s="70"/>
      <c r="BZ18" s="107" t="n">
        <f aca="false">IF(AP18,BL18,0)</f>
        <v>240485</v>
      </c>
      <c r="CA18" s="70"/>
      <c r="CB18" s="107" t="n">
        <f aca="false">IF(AV18,BL18,0)</f>
        <v>240485</v>
      </c>
      <c r="CC18" s="70"/>
      <c r="CD18" s="107" t="n">
        <f aca="false">IF(BB18,$BL18,0)</f>
        <v>0</v>
      </c>
    </row>
    <row r="19" customFormat="false" ht="8.25" hidden="false" customHeight="true" outlineLevel="0" collapsed="false">
      <c r="A19" s="81"/>
      <c r="B19" s="70"/>
      <c r="C19" s="66"/>
      <c r="D19" s="70"/>
      <c r="E19" s="70"/>
      <c r="F19" s="70"/>
      <c r="G19" s="103"/>
      <c r="H19" s="70"/>
      <c r="I19" s="103"/>
      <c r="J19" s="70"/>
      <c r="K19" s="70"/>
      <c r="L19" s="70"/>
      <c r="M19" s="103"/>
      <c r="N19" s="70"/>
      <c r="O19" s="103"/>
      <c r="P19" s="70"/>
      <c r="Q19" s="70"/>
      <c r="R19" s="70"/>
      <c r="S19" s="103"/>
      <c r="T19" s="70"/>
      <c r="U19" s="103"/>
      <c r="V19" s="70"/>
      <c r="W19" s="70"/>
      <c r="X19" s="70"/>
      <c r="Y19" s="103"/>
      <c r="Z19" s="70"/>
      <c r="AA19" s="103"/>
      <c r="AB19" s="70"/>
      <c r="AC19" s="70"/>
      <c r="AD19" s="70"/>
      <c r="AE19" s="103"/>
      <c r="AF19" s="70"/>
      <c r="AG19" s="103"/>
      <c r="AH19" s="70"/>
      <c r="AI19" s="70"/>
      <c r="AJ19" s="70"/>
      <c r="AK19" s="70"/>
      <c r="AL19" s="103"/>
      <c r="AM19" s="70"/>
      <c r="AN19" s="103"/>
      <c r="AO19" s="70"/>
      <c r="AP19" s="70"/>
      <c r="AQ19" s="70"/>
      <c r="AR19" s="103"/>
      <c r="AS19" s="70"/>
      <c r="AT19" s="103"/>
      <c r="AU19" s="70"/>
      <c r="AV19" s="70"/>
      <c r="AW19" s="70"/>
      <c r="AX19" s="103"/>
      <c r="AY19" s="70"/>
      <c r="AZ19" s="103"/>
      <c r="BA19" s="70"/>
      <c r="BB19" s="70"/>
      <c r="BC19" s="70"/>
      <c r="BD19" s="103"/>
      <c r="BE19" s="70"/>
      <c r="BF19" s="103"/>
      <c r="BG19" s="70"/>
      <c r="BH19" s="70"/>
      <c r="BI19" s="70"/>
      <c r="BJ19" s="81"/>
      <c r="BK19" s="70"/>
      <c r="BL19" s="104"/>
      <c r="BM19" s="70"/>
      <c r="BN19" s="70"/>
      <c r="BO19" s="70"/>
      <c r="BP19" s="70"/>
      <c r="BQ19" s="70"/>
      <c r="BR19" s="70"/>
      <c r="BS19" s="70"/>
      <c r="BT19" s="70"/>
      <c r="BU19" s="70"/>
      <c r="BV19" s="70"/>
      <c r="BW19" s="70"/>
      <c r="BX19" s="70"/>
      <c r="BY19" s="70"/>
      <c r="BZ19" s="70"/>
      <c r="CA19" s="70"/>
      <c r="CB19" s="70"/>
      <c r="CC19" s="70"/>
      <c r="CD19" s="70"/>
    </row>
    <row r="20" customFormat="false" ht="8.25" hidden="false" customHeight="true" outlineLevel="0" collapsed="false">
      <c r="A20" s="55" t="n">
        <v>6</v>
      </c>
      <c r="B20" s="110"/>
      <c r="C20" s="66" t="s">
        <v>101</v>
      </c>
      <c r="D20" s="70"/>
      <c r="E20" s="79" t="n">
        <v>3325546</v>
      </c>
      <c r="F20" s="70"/>
      <c r="G20" s="75" t="n">
        <f aca="false">(E20/$BL20)</f>
        <v>192.094847504621</v>
      </c>
      <c r="H20" s="70"/>
      <c r="I20" s="75" t="n">
        <f aca="false">IF(G20,G20/G$60*100,0)</f>
        <v>104.658323429905</v>
      </c>
      <c r="J20" s="70"/>
      <c r="K20" s="79" t="n">
        <v>2578461</v>
      </c>
      <c r="L20" s="70"/>
      <c r="M20" s="75" t="n">
        <f aca="false">(K20/$BL20)</f>
        <v>148.940676987061</v>
      </c>
      <c r="N20" s="70"/>
      <c r="O20" s="75" t="n">
        <f aca="false">IF(M20,M20/M$60*100,0)</f>
        <v>203.700759719423</v>
      </c>
      <c r="P20" s="70"/>
      <c r="Q20" s="79" t="n">
        <v>17679408</v>
      </c>
      <c r="R20" s="70"/>
      <c r="S20" s="75" t="n">
        <f aca="false">(Q20/$BL20)</f>
        <v>1021.22273567468</v>
      </c>
      <c r="T20" s="70"/>
      <c r="U20" s="75" t="n">
        <f aca="false">IF(S20,S20/S$60*100,0)</f>
        <v>146.604945019447</v>
      </c>
      <c r="V20" s="70"/>
      <c r="W20" s="79" t="n">
        <v>4875794</v>
      </c>
      <c r="X20" s="70"/>
      <c r="Y20" s="75" t="n">
        <f aca="false">(W20/$BL20)</f>
        <v>281.642444547135</v>
      </c>
      <c r="Z20" s="70"/>
      <c r="AA20" s="75" t="n">
        <f aca="false">IF(Y20,Y20/Y$60*100,0)</f>
        <v>88.2024612021374</v>
      </c>
      <c r="AB20" s="70"/>
      <c r="AC20" s="79" t="n">
        <v>4327824</v>
      </c>
      <c r="AD20" s="70"/>
      <c r="AE20" s="75" t="n">
        <f aca="false">(AC20/$BL20)</f>
        <v>249.989833641405</v>
      </c>
      <c r="AF20" s="70"/>
      <c r="AG20" s="75" t="n">
        <f aca="false">IF(AE20,AE20/AE$60*100,0)</f>
        <v>58.6020789500817</v>
      </c>
      <c r="AH20" s="111"/>
      <c r="AI20" s="70"/>
      <c r="AJ20" s="79" t="n">
        <v>35452049</v>
      </c>
      <c r="AK20" s="70"/>
      <c r="AL20" s="75" t="n">
        <f aca="false">(AJ20/$BL20)</f>
        <v>2047.83092652495</v>
      </c>
      <c r="AM20" s="70"/>
      <c r="AN20" s="75" t="n">
        <f aca="false">IF(AL20,AL20/AL$60*100,0)</f>
        <v>118.935291504317</v>
      </c>
      <c r="AO20" s="70"/>
      <c r="AP20" s="79" t="n">
        <v>2381130</v>
      </c>
      <c r="AQ20" s="70"/>
      <c r="AR20" s="75" t="n">
        <f aca="false">(AP20/$BL20)</f>
        <v>137.54216728281</v>
      </c>
      <c r="AS20" s="70"/>
      <c r="AT20" s="75" t="n">
        <f aca="false">IF(AR20,AR20/AR$60*100,0)</f>
        <v>85.6757776575131</v>
      </c>
      <c r="AU20" s="70"/>
      <c r="AV20" s="79" t="n">
        <v>349081</v>
      </c>
      <c r="AW20" s="70"/>
      <c r="AX20" s="75" t="n">
        <f aca="false">(AV20/$BL20)</f>
        <v>20.1641058225508</v>
      </c>
      <c r="AY20" s="70"/>
      <c r="AZ20" s="75" t="n">
        <f aca="false">IF(AX20,AX20/AX$60*100,0)</f>
        <v>12.1142485257628</v>
      </c>
      <c r="BA20" s="70"/>
      <c r="BB20" s="79" t="n">
        <v>0</v>
      </c>
      <c r="BC20" s="70"/>
      <c r="BD20" s="75" t="n">
        <f aca="false">(BB20/$BL20)</f>
        <v>0</v>
      </c>
      <c r="BE20" s="70"/>
      <c r="BF20" s="75" t="n">
        <f aca="false">IF(BD20,BD20/BD$60*100,0)</f>
        <v>0</v>
      </c>
      <c r="BG20" s="70"/>
      <c r="BH20" s="79" t="n">
        <f aca="false">(E20+K20+Q20+W20+AC20+AJ20+AP20+AV20+BB20)</f>
        <v>70969293</v>
      </c>
      <c r="BI20" s="70"/>
      <c r="BJ20" s="55" t="n">
        <v>6</v>
      </c>
      <c r="BK20" s="70"/>
      <c r="BL20" s="107" t="n">
        <v>17312</v>
      </c>
      <c r="BM20" s="70"/>
      <c r="BN20" s="107" t="n">
        <f aca="false">IF(E20,BL20,0)</f>
        <v>17312</v>
      </c>
      <c r="BO20" s="70"/>
      <c r="BP20" s="107" t="n">
        <f aca="false">IF(K20,BL20,0)</f>
        <v>17312</v>
      </c>
      <c r="BQ20" s="70"/>
      <c r="BR20" s="107" t="n">
        <f aca="false">IF(Q20,BL20,0)</f>
        <v>17312</v>
      </c>
      <c r="BS20" s="70"/>
      <c r="BT20" s="107" t="n">
        <f aca="false">IF(W20,BL20,0)</f>
        <v>17312</v>
      </c>
      <c r="BU20" s="70"/>
      <c r="BV20" s="107" t="n">
        <f aca="false">IF(AC20,BL20,0)</f>
        <v>17312</v>
      </c>
      <c r="BW20" s="70"/>
      <c r="BX20" s="107" t="n">
        <f aca="false">IF(AJ20,BL20,0)</f>
        <v>17312</v>
      </c>
      <c r="BY20" s="70"/>
      <c r="BZ20" s="107" t="n">
        <f aca="false">IF(AP20,BL20,0)</f>
        <v>17312</v>
      </c>
      <c r="CA20" s="70"/>
      <c r="CB20" s="107" t="n">
        <f aca="false">IF(AV20,BL20,0)</f>
        <v>17312</v>
      </c>
      <c r="CC20" s="70"/>
      <c r="CD20" s="107" t="n">
        <f aca="false">IF(BB20,$BL20,0)</f>
        <v>0</v>
      </c>
    </row>
    <row r="21" customFormat="false" ht="8.25" hidden="false" customHeight="true" outlineLevel="0" collapsed="false">
      <c r="A21" s="55" t="n">
        <v>7</v>
      </c>
      <c r="B21" s="110"/>
      <c r="C21" s="66" t="s">
        <v>102</v>
      </c>
      <c r="D21" s="70"/>
      <c r="E21" s="79" t="n">
        <v>1995672</v>
      </c>
      <c r="F21" s="70"/>
      <c r="G21" s="75" t="n">
        <f aca="false">(E21/$BL21)</f>
        <v>334.563621123219</v>
      </c>
      <c r="H21" s="70"/>
      <c r="I21" s="75" t="n">
        <f aca="false">IF(G21,G21/G$60*100,0)</f>
        <v>182.27905705046</v>
      </c>
      <c r="J21" s="70"/>
      <c r="K21" s="79" t="n">
        <v>175314</v>
      </c>
      <c r="L21" s="70"/>
      <c r="M21" s="75" t="n">
        <f aca="false">(K21/$BL21)</f>
        <v>29.3904442581727</v>
      </c>
      <c r="N21" s="70"/>
      <c r="O21" s="75" t="n">
        <f aca="false">IF(M21,M21/M$60*100,0)</f>
        <v>40.1962442026582</v>
      </c>
      <c r="P21" s="70"/>
      <c r="Q21" s="79" t="n">
        <v>3355693</v>
      </c>
      <c r="R21" s="70"/>
      <c r="S21" s="75" t="n">
        <f aca="false">(Q21/$BL21)</f>
        <v>562.563788767812</v>
      </c>
      <c r="T21" s="70"/>
      <c r="U21" s="75" t="n">
        <f aca="false">IF(S21,S21/S$60*100,0)</f>
        <v>80.7606709497604</v>
      </c>
      <c r="V21" s="70"/>
      <c r="W21" s="79" t="n">
        <v>2939220</v>
      </c>
      <c r="X21" s="70"/>
      <c r="Y21" s="75" t="n">
        <f aca="false">(W21/$BL21)</f>
        <v>492.744341994971</v>
      </c>
      <c r="Z21" s="70"/>
      <c r="AA21" s="75" t="n">
        <f aca="false">IF(Y21,Y21/Y$60*100,0)</f>
        <v>154.31361482914</v>
      </c>
      <c r="AB21" s="70"/>
      <c r="AC21" s="79" t="n">
        <v>3774662</v>
      </c>
      <c r="AD21" s="70"/>
      <c r="AE21" s="75" t="n">
        <f aca="false">(AC21/$BL21)</f>
        <v>632.801676445935</v>
      </c>
      <c r="AF21" s="70"/>
      <c r="AG21" s="75" t="n">
        <f aca="false">IF(AE21,AE21/AE$60*100,0)</f>
        <v>148.340007522157</v>
      </c>
      <c r="AH21" s="111"/>
      <c r="AI21" s="70"/>
      <c r="AJ21" s="79" t="n">
        <v>11401303</v>
      </c>
      <c r="AK21" s="70"/>
      <c r="AL21" s="75" t="n">
        <f aca="false">(AJ21/$BL21)</f>
        <v>1911.36680637049</v>
      </c>
      <c r="AM21" s="70"/>
      <c r="AN21" s="75" t="n">
        <f aca="false">IF(AL21,AL21/AL$60*100,0)</f>
        <v>111.009637242423</v>
      </c>
      <c r="AO21" s="70"/>
      <c r="AP21" s="79" t="n">
        <v>1757129</v>
      </c>
      <c r="AQ21" s="70"/>
      <c r="AR21" s="75" t="n">
        <f aca="false">(AP21/$BL21)</f>
        <v>294.573176865046</v>
      </c>
      <c r="AS21" s="70"/>
      <c r="AT21" s="75" t="n">
        <f aca="false">IF(AR21,AR21/AR$60*100,0)</f>
        <v>183.491263105255</v>
      </c>
      <c r="AU21" s="70"/>
      <c r="AV21" s="79" t="n">
        <v>139329</v>
      </c>
      <c r="AW21" s="70"/>
      <c r="AX21" s="75" t="n">
        <f aca="false">(AV21/$BL21)</f>
        <v>23.3577535624476</v>
      </c>
      <c r="AY21" s="70"/>
      <c r="AZ21" s="75" t="n">
        <f aca="false">IF(AX21,AX21/AX$60*100,0)</f>
        <v>14.0329372474606</v>
      </c>
      <c r="BA21" s="70"/>
      <c r="BB21" s="79" t="n">
        <v>0</v>
      </c>
      <c r="BC21" s="70"/>
      <c r="BD21" s="75" t="n">
        <f aca="false">(BB21/$BL21)</f>
        <v>0</v>
      </c>
      <c r="BE21" s="70"/>
      <c r="BF21" s="75" t="n">
        <f aca="false">IF(BD21,BD21/BD$60*100,0)</f>
        <v>0</v>
      </c>
      <c r="BG21" s="70"/>
      <c r="BH21" s="79" t="n">
        <f aca="false">(E21+K21+Q21+W21+AC21+AJ21+AP21+AV21+BB21)</f>
        <v>25538322</v>
      </c>
      <c r="BI21" s="70"/>
      <c r="BJ21" s="55" t="n">
        <v>7</v>
      </c>
      <c r="BK21" s="70"/>
      <c r="BL21" s="107" t="n">
        <v>5965</v>
      </c>
      <c r="BM21" s="70"/>
      <c r="BN21" s="107" t="n">
        <f aca="false">IF(E21,BL21,0)</f>
        <v>5965</v>
      </c>
      <c r="BO21" s="70"/>
      <c r="BP21" s="107" t="n">
        <f aca="false">IF(K21,BL21,0)</f>
        <v>5965</v>
      </c>
      <c r="BQ21" s="70"/>
      <c r="BR21" s="107" t="n">
        <f aca="false">IF(Q21,BL21,0)</f>
        <v>5965</v>
      </c>
      <c r="BS21" s="70"/>
      <c r="BT21" s="107" t="n">
        <f aca="false">IF(W21,BL21,0)</f>
        <v>5965</v>
      </c>
      <c r="BU21" s="70"/>
      <c r="BV21" s="107" t="n">
        <f aca="false">IF(AC21,BL21,0)</f>
        <v>5965</v>
      </c>
      <c r="BW21" s="70"/>
      <c r="BX21" s="107" t="n">
        <f aca="false">IF(AJ21,BL21,0)</f>
        <v>5965</v>
      </c>
      <c r="BY21" s="70"/>
      <c r="BZ21" s="107" t="n">
        <f aca="false">IF(AP21,BL21,0)</f>
        <v>5965</v>
      </c>
      <c r="CA21" s="70"/>
      <c r="CB21" s="107" t="n">
        <f aca="false">IF(AV21,BL21,0)</f>
        <v>5965</v>
      </c>
      <c r="CC21" s="70"/>
      <c r="CD21" s="107" t="n">
        <f aca="false">IF(BB21,$BL21,0)</f>
        <v>0</v>
      </c>
    </row>
    <row r="22" customFormat="false" ht="8.25" hidden="false" customHeight="true" outlineLevel="0" collapsed="false">
      <c r="A22" s="55" t="n">
        <v>8</v>
      </c>
      <c r="B22" s="110"/>
      <c r="C22" s="66" t="s">
        <v>103</v>
      </c>
      <c r="D22" s="70"/>
      <c r="E22" s="79" t="n">
        <v>7240437</v>
      </c>
      <c r="F22" s="70"/>
      <c r="G22" s="75" t="n">
        <f aca="false">(E22/$BL22)</f>
        <v>172.52691400386</v>
      </c>
      <c r="H22" s="70"/>
      <c r="I22" s="75" t="n">
        <f aca="false">IF(G22,G22/G$60*100,0)</f>
        <v>93.9971987835078</v>
      </c>
      <c r="J22" s="70"/>
      <c r="K22" s="79" t="n">
        <v>4446382</v>
      </c>
      <c r="L22" s="70"/>
      <c r="M22" s="75" t="n">
        <f aca="false">(K22/$BL22)</f>
        <v>105.949484118474</v>
      </c>
      <c r="N22" s="70"/>
      <c r="O22" s="75" t="n">
        <f aca="false">IF(M22,M22/M$60*100,0)</f>
        <v>144.903265134809</v>
      </c>
      <c r="P22" s="70"/>
      <c r="Q22" s="79" t="n">
        <v>33969598</v>
      </c>
      <c r="R22" s="70"/>
      <c r="S22" s="75" t="n">
        <f aca="false">(Q22/$BL22)</f>
        <v>809.435937760621</v>
      </c>
      <c r="T22" s="70"/>
      <c r="U22" s="75" t="n">
        <f aca="false">IF(S22,S22/S$60*100,0)</f>
        <v>116.20120372052</v>
      </c>
      <c r="V22" s="70"/>
      <c r="W22" s="79" t="n">
        <v>17530447</v>
      </c>
      <c r="X22" s="70"/>
      <c r="Y22" s="75" t="n">
        <f aca="false">(W22/$BL22)</f>
        <v>417.719803655253</v>
      </c>
      <c r="Z22" s="70"/>
      <c r="AA22" s="75" t="n">
        <f aca="false">IF(Y22,Y22/Y$60*100,0)</f>
        <v>130.818047807069</v>
      </c>
      <c r="AB22" s="70"/>
      <c r="AC22" s="79" t="n">
        <v>24450611</v>
      </c>
      <c r="AD22" s="70"/>
      <c r="AE22" s="75" t="n">
        <f aca="false">(AC22/$BL22)</f>
        <v>582.615173827055</v>
      </c>
      <c r="AF22" s="70"/>
      <c r="AG22" s="75" t="n">
        <f aca="false">IF(AE22,AE22/AE$60*100,0)</f>
        <v>136.575395554301</v>
      </c>
      <c r="AH22" s="111"/>
      <c r="AI22" s="70"/>
      <c r="AJ22" s="79" t="n">
        <v>70826705</v>
      </c>
      <c r="AK22" s="70"/>
      <c r="AL22" s="75" t="n">
        <f aca="false">(AJ22/$BL22)</f>
        <v>1687.67615030858</v>
      </c>
      <c r="AM22" s="70"/>
      <c r="AN22" s="75" t="n">
        <f aca="false">IF(AL22,AL22/AL$60*100,0)</f>
        <v>98.0179820032557</v>
      </c>
      <c r="AO22" s="70"/>
      <c r="AP22" s="79" t="n">
        <v>7439731</v>
      </c>
      <c r="AQ22" s="70"/>
      <c r="AR22" s="75" t="n">
        <f aca="false">(AP22/$BL22)</f>
        <v>177.275740462745</v>
      </c>
      <c r="AS22" s="70"/>
      <c r="AT22" s="75" t="n">
        <f aca="false">IF(AR22,AR22/AR$60*100,0)</f>
        <v>110.426040420954</v>
      </c>
      <c r="AU22" s="70"/>
      <c r="AV22" s="79" t="n">
        <v>9993183</v>
      </c>
      <c r="AW22" s="70"/>
      <c r="AX22" s="75" t="n">
        <f aca="false">(AV22/$BL22)</f>
        <v>238.120022875116</v>
      </c>
      <c r="AY22" s="70"/>
      <c r="AZ22" s="75" t="n">
        <f aca="false">IF(AX22,AX22/AX$60*100,0)</f>
        <v>143.058420812461</v>
      </c>
      <c r="BA22" s="70"/>
      <c r="BB22" s="79" t="n">
        <v>0</v>
      </c>
      <c r="BC22" s="70"/>
      <c r="BD22" s="75" t="n">
        <f aca="false">(BB22/$BL22)</f>
        <v>0</v>
      </c>
      <c r="BE22" s="70"/>
      <c r="BF22" s="75" t="n">
        <f aca="false">IF(BD22,BD22/BD$60*100,0)</f>
        <v>0</v>
      </c>
      <c r="BG22" s="70"/>
      <c r="BH22" s="79" t="n">
        <f aca="false">(E22+K22+Q22+W22+AC22+AJ22+AP22+AV22+BB22)</f>
        <v>175897094</v>
      </c>
      <c r="BI22" s="70"/>
      <c r="BJ22" s="55" t="n">
        <v>8</v>
      </c>
      <c r="BK22" s="70"/>
      <c r="BL22" s="107" t="n">
        <v>41967</v>
      </c>
      <c r="BM22" s="70"/>
      <c r="BN22" s="107" t="n">
        <f aca="false">IF(E22,BL22,0)</f>
        <v>41967</v>
      </c>
      <c r="BO22" s="70"/>
      <c r="BP22" s="107" t="n">
        <f aca="false">IF(K22,BL22,0)</f>
        <v>41967</v>
      </c>
      <c r="BQ22" s="70"/>
      <c r="BR22" s="107" t="n">
        <f aca="false">IF(Q22,BL22,0)</f>
        <v>41967</v>
      </c>
      <c r="BS22" s="70"/>
      <c r="BT22" s="107" t="n">
        <f aca="false">IF(W22,BL22,0)</f>
        <v>41967</v>
      </c>
      <c r="BU22" s="70"/>
      <c r="BV22" s="107" t="n">
        <f aca="false">IF(AC22,BL22,0)</f>
        <v>41967</v>
      </c>
      <c r="BW22" s="70"/>
      <c r="BX22" s="107" t="n">
        <f aca="false">IF(AJ22,BL22,0)</f>
        <v>41967</v>
      </c>
      <c r="BY22" s="70"/>
      <c r="BZ22" s="107" t="n">
        <f aca="false">IF(AP22,BL22,0)</f>
        <v>41967</v>
      </c>
      <c r="CA22" s="70"/>
      <c r="CB22" s="107" t="n">
        <f aca="false">IF(AV22,BL22,0)</f>
        <v>41967</v>
      </c>
      <c r="CC22" s="70"/>
      <c r="CD22" s="107" t="n">
        <f aca="false">IF(BB22,$BL22,0)</f>
        <v>0</v>
      </c>
    </row>
    <row r="23" customFormat="false" ht="8.25" hidden="false" customHeight="true" outlineLevel="0" collapsed="false">
      <c r="A23" s="55" t="n">
        <v>9</v>
      </c>
      <c r="B23" s="110"/>
      <c r="C23" s="66" t="s">
        <v>104</v>
      </c>
      <c r="D23" s="70"/>
      <c r="E23" s="79" t="n">
        <v>1246601</v>
      </c>
      <c r="F23" s="70"/>
      <c r="G23" s="75" t="n">
        <f aca="false">(E23/$BL23)</f>
        <v>208.357178672907</v>
      </c>
      <c r="H23" s="70"/>
      <c r="I23" s="75" t="n">
        <f aca="false">IF(G23,G23/G$60*100,0)</f>
        <v>113.518469015506</v>
      </c>
      <c r="J23" s="70"/>
      <c r="K23" s="79" t="n">
        <v>1851631</v>
      </c>
      <c r="L23" s="70"/>
      <c r="M23" s="75" t="n">
        <f aca="false">(K23/$BL23)</f>
        <v>309.482032425205</v>
      </c>
      <c r="N23" s="70"/>
      <c r="O23" s="75" t="n">
        <f aca="false">IF(M23,M23/M$60*100,0)</f>
        <v>423.267346434863</v>
      </c>
      <c r="P23" s="70"/>
      <c r="Q23" s="79" t="n">
        <v>5835410</v>
      </c>
      <c r="R23" s="70"/>
      <c r="S23" s="75" t="n">
        <f aca="false">(Q23/$BL23)</f>
        <v>975.331773357847</v>
      </c>
      <c r="T23" s="70"/>
      <c r="U23" s="75" t="n">
        <f aca="false">IF(S23,S23/S$60*100,0)</f>
        <v>140.01691894803</v>
      </c>
      <c r="V23" s="70"/>
      <c r="W23" s="79" t="n">
        <v>2681228</v>
      </c>
      <c r="X23" s="70"/>
      <c r="Y23" s="75" t="n">
        <f aca="false">(W23/$BL23)</f>
        <v>448.141066354672</v>
      </c>
      <c r="Z23" s="70"/>
      <c r="AA23" s="75" t="n">
        <f aca="false">IF(Y23,Y23/Y$60*100,0)</f>
        <v>140.345128312566</v>
      </c>
      <c r="AB23" s="70"/>
      <c r="AC23" s="79" t="n">
        <v>2217367</v>
      </c>
      <c r="AD23" s="70"/>
      <c r="AE23" s="75" t="n">
        <f aca="false">(AC23/$BL23)</f>
        <v>370.6112318235</v>
      </c>
      <c r="AF23" s="70"/>
      <c r="AG23" s="75" t="n">
        <f aca="false">IF(AE23,AE23/AE$60*100,0)</f>
        <v>86.8778875954683</v>
      </c>
      <c r="AH23" s="111"/>
      <c r="AI23" s="70"/>
      <c r="AJ23" s="79" t="n">
        <v>13944407</v>
      </c>
      <c r="AK23" s="70"/>
      <c r="AL23" s="75" t="n">
        <f aca="false">(AJ23/$BL23)</f>
        <v>2330.67140230653</v>
      </c>
      <c r="AM23" s="70"/>
      <c r="AN23" s="75" t="n">
        <f aca="false">IF(AL23,AL23/AL$60*100,0)</f>
        <v>135.362289456431</v>
      </c>
      <c r="AO23" s="70"/>
      <c r="AP23" s="79" t="n">
        <v>430516</v>
      </c>
      <c r="AQ23" s="70"/>
      <c r="AR23" s="75" t="n">
        <f aca="false">(AP23/$BL23)</f>
        <v>71.9565435400301</v>
      </c>
      <c r="AS23" s="70"/>
      <c r="AT23" s="75" t="n">
        <f aca="false">IF(AR23,AR23/AR$60*100,0)</f>
        <v>44.8221294394951</v>
      </c>
      <c r="AU23" s="70"/>
      <c r="AV23" s="79" t="n">
        <v>1273322</v>
      </c>
      <c r="AW23" s="70"/>
      <c r="AX23" s="75" t="n">
        <f aca="false">(AV23/$BL23)</f>
        <v>212.823332776199</v>
      </c>
      <c r="AY23" s="70"/>
      <c r="AZ23" s="75" t="n">
        <f aca="false">IF(AX23,AX23/AX$60*100,0)</f>
        <v>127.860603788769</v>
      </c>
      <c r="BA23" s="70"/>
      <c r="BB23" s="79" t="n">
        <v>0</v>
      </c>
      <c r="BC23" s="70"/>
      <c r="BD23" s="75" t="n">
        <v>0</v>
      </c>
      <c r="BE23" s="70"/>
      <c r="BF23" s="75" t="n">
        <f aca="false">IF(BD23,BD23/BD$60*100,0)</f>
        <v>0</v>
      </c>
      <c r="BG23" s="70"/>
      <c r="BH23" s="79" t="n">
        <f aca="false">(E23+K23+Q23+W23+AC23+AJ23+AP23+AV23+BB23)</f>
        <v>29480482</v>
      </c>
      <c r="BI23" s="70"/>
      <c r="BJ23" s="55" t="n">
        <v>9</v>
      </c>
      <c r="BK23" s="70"/>
      <c r="BL23" s="107" t="n">
        <v>5983</v>
      </c>
      <c r="BM23" s="70"/>
      <c r="BN23" s="107" t="n">
        <f aca="false">IF(E23,BL23,0)</f>
        <v>5983</v>
      </c>
      <c r="BO23" s="70"/>
      <c r="BP23" s="107" t="n">
        <f aca="false">IF(K23,BL23,0)</f>
        <v>5983</v>
      </c>
      <c r="BQ23" s="70"/>
      <c r="BR23" s="107" t="n">
        <f aca="false">IF(Q23,BL23,0)</f>
        <v>5983</v>
      </c>
      <c r="BS23" s="70"/>
      <c r="BT23" s="107" t="n">
        <f aca="false">IF(W23,BL23,0)</f>
        <v>5983</v>
      </c>
      <c r="BU23" s="70"/>
      <c r="BV23" s="107" t="n">
        <f aca="false">IF(AC23,BL23,0)</f>
        <v>5983</v>
      </c>
      <c r="BW23" s="70"/>
      <c r="BX23" s="107" t="n">
        <f aca="false">IF(AJ23,BL23,0)</f>
        <v>5983</v>
      </c>
      <c r="BY23" s="70"/>
      <c r="BZ23" s="107" t="n">
        <f aca="false">IF(AP23,BL23,0)</f>
        <v>5983</v>
      </c>
      <c r="CA23" s="70"/>
      <c r="CB23" s="107" t="n">
        <f aca="false">IF(AV23,BL23,0)</f>
        <v>5983</v>
      </c>
      <c r="CC23" s="70"/>
      <c r="CD23" s="107" t="n">
        <f aca="false">IF(BB23,$BL23,0)</f>
        <v>0</v>
      </c>
    </row>
    <row r="24" customFormat="false" ht="8.25" hidden="false" customHeight="true" outlineLevel="0" collapsed="false">
      <c r="A24" s="55" t="n">
        <v>10</v>
      </c>
      <c r="B24" s="110"/>
      <c r="C24" s="66" t="s">
        <v>105</v>
      </c>
      <c r="D24" s="70"/>
      <c r="E24" s="79" t="n">
        <v>8216871</v>
      </c>
      <c r="F24" s="70"/>
      <c r="G24" s="75" t="n">
        <f aca="false">(E24/$BL24)</f>
        <v>353.30743432085</v>
      </c>
      <c r="H24" s="70"/>
      <c r="I24" s="75" t="n">
        <f aca="false">IF(G24,G24/G$60*100,0)</f>
        <v>192.491179288149</v>
      </c>
      <c r="J24" s="70"/>
      <c r="K24" s="79" t="n">
        <v>556698</v>
      </c>
      <c r="L24" s="70"/>
      <c r="M24" s="75" t="n">
        <f aca="false">(K24/$BL24)</f>
        <v>23.9367932235456</v>
      </c>
      <c r="N24" s="70"/>
      <c r="O24" s="75" t="n">
        <f aca="false">IF(M24,M24/M$60*100,0)</f>
        <v>32.737483564054</v>
      </c>
      <c r="P24" s="70"/>
      <c r="Q24" s="79" t="n">
        <v>27573358</v>
      </c>
      <c r="R24" s="70"/>
      <c r="S24" s="75" t="n">
        <f aca="false">(Q24/$BL24)</f>
        <v>1185.59392870964</v>
      </c>
      <c r="T24" s="70"/>
      <c r="U24" s="75" t="n">
        <f aca="false">IF(S24,S24/S$60*100,0)</f>
        <v>170.201785234477</v>
      </c>
      <c r="V24" s="70"/>
      <c r="W24" s="79" t="n">
        <v>11927568</v>
      </c>
      <c r="X24" s="70"/>
      <c r="Y24" s="75" t="n">
        <f aca="false">(W24/$BL24)</f>
        <v>512.859268177323</v>
      </c>
      <c r="Z24" s="70"/>
      <c r="AA24" s="75" t="n">
        <f aca="false">IF(Y24,Y24/Y$60*100,0)</f>
        <v>160.613041746257</v>
      </c>
      <c r="AB24" s="70"/>
      <c r="AC24" s="79" t="n">
        <v>6527095</v>
      </c>
      <c r="AD24" s="70"/>
      <c r="AE24" s="75" t="n">
        <f aca="false">(AC24/$BL24)</f>
        <v>280.650771810638</v>
      </c>
      <c r="AF24" s="70"/>
      <c r="AG24" s="75" t="n">
        <f aca="false">IF(AE24,AE24/AE$60*100,0)</f>
        <v>65.7895501088263</v>
      </c>
      <c r="AH24" s="111"/>
      <c r="AI24" s="70"/>
      <c r="AJ24" s="79" t="n">
        <v>46998131</v>
      </c>
      <c r="AK24" s="70"/>
      <c r="AL24" s="75" t="n">
        <f aca="false">(AJ24/$BL24)</f>
        <v>2020.81657135486</v>
      </c>
      <c r="AM24" s="70"/>
      <c r="AN24" s="75" t="n">
        <f aca="false">IF(AL24,AL24/AL$60*100,0)</f>
        <v>117.366333752317</v>
      </c>
      <c r="AO24" s="70"/>
      <c r="AP24" s="79" t="n">
        <v>6348769</v>
      </c>
      <c r="AQ24" s="70"/>
      <c r="AR24" s="75" t="n">
        <f aca="false">(AP24/$BL24)</f>
        <v>272.983144859612</v>
      </c>
      <c r="AS24" s="70"/>
      <c r="AT24" s="75" t="n">
        <f aca="false">IF(AR24,AR24/AR$60*100,0)</f>
        <v>170.042712611552</v>
      </c>
      <c r="AU24" s="70"/>
      <c r="AV24" s="79" t="n">
        <v>3618267</v>
      </c>
      <c r="AW24" s="70"/>
      <c r="AX24" s="75" t="n">
        <f aca="false">(AV24/$BL24)</f>
        <v>155.577546545126</v>
      </c>
      <c r="AY24" s="70"/>
      <c r="AZ24" s="75" t="n">
        <f aca="false">IF(AX24,AX24/AX$60*100,0)</f>
        <v>93.4683184298853</v>
      </c>
      <c r="BA24" s="70"/>
      <c r="BB24" s="79" t="n">
        <v>0</v>
      </c>
      <c r="BC24" s="70"/>
      <c r="BD24" s="75" t="n">
        <f aca="false">(BB24/$BL24)</f>
        <v>0</v>
      </c>
      <c r="BE24" s="70"/>
      <c r="BF24" s="75" t="n">
        <f aca="false">IF(BD24,BD24/BD$60*100,0)</f>
        <v>0</v>
      </c>
      <c r="BG24" s="70"/>
      <c r="BH24" s="79" t="n">
        <f aca="false">(E24+K24+Q24+W24+AC24+AJ24+AP24+AV24+BB24)</f>
        <v>111766757</v>
      </c>
      <c r="BI24" s="70"/>
      <c r="BJ24" s="55" t="n">
        <v>10</v>
      </c>
      <c r="BK24" s="70"/>
      <c r="BL24" s="107" t="n">
        <v>23257</v>
      </c>
      <c r="BM24" s="70"/>
      <c r="BN24" s="107" t="n">
        <f aca="false">IF(E24,BL24,0)</f>
        <v>23257</v>
      </c>
      <c r="BO24" s="70"/>
      <c r="BP24" s="107" t="n">
        <f aca="false">IF(K24,BL24,0)</f>
        <v>23257</v>
      </c>
      <c r="BQ24" s="70"/>
      <c r="BR24" s="107" t="n">
        <f aca="false">IF(Q24,BL24,0)</f>
        <v>23257</v>
      </c>
      <c r="BS24" s="70"/>
      <c r="BT24" s="107" t="n">
        <f aca="false">IF(W24,BL24,0)</f>
        <v>23257</v>
      </c>
      <c r="BU24" s="70"/>
      <c r="BV24" s="107" t="n">
        <f aca="false">IF(AC24,BL24,0)</f>
        <v>23257</v>
      </c>
      <c r="BW24" s="70"/>
      <c r="BX24" s="107" t="n">
        <f aca="false">IF(AJ24,BL24,0)</f>
        <v>23257</v>
      </c>
      <c r="BY24" s="70"/>
      <c r="BZ24" s="107" t="n">
        <f aca="false">IF(AP24,BL24,0)</f>
        <v>23257</v>
      </c>
      <c r="CA24" s="70"/>
      <c r="CB24" s="107" t="n">
        <f aca="false">IF(AV24,BL24,0)</f>
        <v>23257</v>
      </c>
      <c r="CC24" s="70"/>
      <c r="CD24" s="107" t="n">
        <f aca="false">IF(BB24,$BL24,0)</f>
        <v>0</v>
      </c>
    </row>
    <row r="25" customFormat="false" ht="8.25" hidden="false" customHeight="true" outlineLevel="0" collapsed="false">
      <c r="A25" s="81"/>
      <c r="B25" s="70"/>
      <c r="C25" s="66"/>
      <c r="D25" s="70"/>
      <c r="E25" s="70"/>
      <c r="F25" s="70"/>
      <c r="G25" s="103"/>
      <c r="H25" s="70"/>
      <c r="I25" s="103"/>
      <c r="J25" s="70"/>
      <c r="K25" s="70"/>
      <c r="L25" s="70"/>
      <c r="M25" s="103"/>
      <c r="N25" s="70"/>
      <c r="O25" s="103"/>
      <c r="P25" s="70"/>
      <c r="Q25" s="70"/>
      <c r="R25" s="70"/>
      <c r="S25" s="103"/>
      <c r="T25" s="70"/>
      <c r="U25" s="103"/>
      <c r="V25" s="70"/>
      <c r="W25" s="70"/>
      <c r="X25" s="70"/>
      <c r="Y25" s="103"/>
      <c r="Z25" s="70"/>
      <c r="AA25" s="103"/>
      <c r="AB25" s="70"/>
      <c r="AC25" s="70"/>
      <c r="AD25" s="70"/>
      <c r="AE25" s="103"/>
      <c r="AF25" s="70"/>
      <c r="AG25" s="103"/>
      <c r="AH25" s="70"/>
      <c r="AI25" s="70"/>
      <c r="AJ25" s="70"/>
      <c r="AK25" s="70"/>
      <c r="AL25" s="103"/>
      <c r="AM25" s="70"/>
      <c r="AN25" s="103"/>
      <c r="AO25" s="70"/>
      <c r="AP25" s="70"/>
      <c r="AQ25" s="70"/>
      <c r="AR25" s="103"/>
      <c r="AS25" s="70"/>
      <c r="AT25" s="103"/>
      <c r="AU25" s="70"/>
      <c r="AV25" s="70"/>
      <c r="AW25" s="70"/>
      <c r="AX25" s="103"/>
      <c r="AY25" s="70"/>
      <c r="AZ25" s="103"/>
      <c r="BA25" s="70"/>
      <c r="BB25" s="70"/>
      <c r="BC25" s="70"/>
      <c r="BD25" s="103"/>
      <c r="BE25" s="70"/>
      <c r="BF25" s="103"/>
      <c r="BG25" s="70"/>
      <c r="BH25" s="70"/>
      <c r="BI25" s="70"/>
      <c r="BJ25" s="81"/>
      <c r="BK25" s="70"/>
      <c r="BL25" s="104"/>
      <c r="BM25" s="70"/>
      <c r="BN25" s="70"/>
      <c r="BO25" s="70"/>
      <c r="BP25" s="70"/>
      <c r="BQ25" s="70"/>
      <c r="BR25" s="70"/>
      <c r="BS25" s="70"/>
      <c r="BT25" s="70"/>
      <c r="BU25" s="70"/>
      <c r="BV25" s="70"/>
      <c r="BW25" s="70"/>
      <c r="BX25" s="70"/>
      <c r="BY25" s="70"/>
      <c r="BZ25" s="70"/>
      <c r="CA25" s="70"/>
      <c r="CB25" s="70"/>
      <c r="CC25" s="70"/>
      <c r="CD25" s="70"/>
    </row>
    <row r="26" customFormat="false" ht="8.25" hidden="false" customHeight="true" outlineLevel="0" collapsed="false">
      <c r="A26" s="55" t="n">
        <v>11</v>
      </c>
      <c r="B26" s="110"/>
      <c r="C26" s="66" t="s">
        <v>106</v>
      </c>
      <c r="D26" s="70"/>
      <c r="E26" s="79" t="n">
        <v>5202776</v>
      </c>
      <c r="F26" s="70"/>
      <c r="G26" s="75" t="n">
        <f aca="false">(E26/$BL26)</f>
        <v>368.390285350138</v>
      </c>
      <c r="H26" s="70"/>
      <c r="I26" s="75" t="n">
        <f aca="false">IF(G26,G26/G$60*100,0)</f>
        <v>200.708713083428</v>
      </c>
      <c r="J26" s="70"/>
      <c r="K26" s="79" t="n">
        <v>1332071</v>
      </c>
      <c r="L26" s="70"/>
      <c r="M26" s="75" t="n">
        <f aca="false">(K26/$BL26)</f>
        <v>94.3192664448064</v>
      </c>
      <c r="N26" s="70"/>
      <c r="O26" s="75" t="n">
        <f aca="false">IF(M26,M26/M$60*100,0)</f>
        <v>128.997038415871</v>
      </c>
      <c r="P26" s="70"/>
      <c r="Q26" s="79" t="n">
        <v>12656147</v>
      </c>
      <c r="R26" s="70"/>
      <c r="S26" s="75" t="n">
        <f aca="false">(Q26/$BL26)</f>
        <v>896.13729377611</v>
      </c>
      <c r="T26" s="70"/>
      <c r="U26" s="75" t="n">
        <f aca="false">IF(S26,S26/S$60*100,0)</f>
        <v>128.647898342301</v>
      </c>
      <c r="V26" s="70"/>
      <c r="W26" s="79" t="n">
        <v>7106947</v>
      </c>
      <c r="X26" s="70"/>
      <c r="Y26" s="75" t="n">
        <f aca="false">(W26/$BL26)</f>
        <v>503.21794236352</v>
      </c>
      <c r="Z26" s="70"/>
      <c r="AA26" s="75" t="n">
        <f aca="false">IF(Y26,Y26/Y$60*100,0)</f>
        <v>157.593650732959</v>
      </c>
      <c r="AB26" s="70"/>
      <c r="AC26" s="79" t="n">
        <v>2615446</v>
      </c>
      <c r="AD26" s="70"/>
      <c r="AE26" s="75" t="n">
        <f aca="false">(AC26/$BL26)</f>
        <v>185.190540253487</v>
      </c>
      <c r="AF26" s="70"/>
      <c r="AG26" s="75" t="n">
        <f aca="false">IF(AE26,AE26/AE$60*100,0)</f>
        <v>43.411968009509</v>
      </c>
      <c r="AH26" s="111"/>
      <c r="AI26" s="70"/>
      <c r="AJ26" s="79" t="n">
        <v>49267162</v>
      </c>
      <c r="AK26" s="70"/>
      <c r="AL26" s="75" t="n">
        <f aca="false">(AJ26/$BL26)</f>
        <v>3488.4346102103</v>
      </c>
      <c r="AM26" s="70"/>
      <c r="AN26" s="75" t="n">
        <f aca="false">IF(AL26,AL26/AL$60*100,0)</f>
        <v>202.603633866965</v>
      </c>
      <c r="AO26" s="70"/>
      <c r="AP26" s="79" t="n">
        <v>5171387</v>
      </c>
      <c r="AQ26" s="70"/>
      <c r="AR26" s="75" t="n">
        <f aca="false">(AP26/$BL26)</f>
        <v>366.167740565036</v>
      </c>
      <c r="AS26" s="70"/>
      <c r="AT26" s="75" t="n">
        <f aca="false">IF(AR26,AR26/AR$60*100,0)</f>
        <v>228.08791329788</v>
      </c>
      <c r="AU26" s="70"/>
      <c r="AV26" s="79" t="n">
        <v>3227348</v>
      </c>
      <c r="AW26" s="70"/>
      <c r="AX26" s="75" t="n">
        <f aca="false">(AV26/$BL26)</f>
        <v>228.517170572824</v>
      </c>
      <c r="AY26" s="70"/>
      <c r="AZ26" s="75" t="n">
        <f aca="false">IF(AX26,AX26/AX$60*100,0)</f>
        <v>137.289192046757</v>
      </c>
      <c r="BA26" s="70"/>
      <c r="BB26" s="79" t="n">
        <v>0</v>
      </c>
      <c r="BC26" s="70"/>
      <c r="BD26" s="75" t="n">
        <f aca="false">(BB26/$BL26)</f>
        <v>0</v>
      </c>
      <c r="BE26" s="70"/>
      <c r="BF26" s="75" t="n">
        <f aca="false">IF(BD26,BD26/BD$60*100,0)</f>
        <v>0</v>
      </c>
      <c r="BG26" s="70"/>
      <c r="BH26" s="79" t="n">
        <f aca="false">(E26+K26+Q26+W26+AC26+AJ26+AP26+AV26+BB26)</f>
        <v>86579284</v>
      </c>
      <c r="BI26" s="70"/>
      <c r="BJ26" s="55" t="n">
        <v>11</v>
      </c>
      <c r="BK26" s="70"/>
      <c r="BL26" s="107" t="n">
        <v>14123</v>
      </c>
      <c r="BM26" s="70"/>
      <c r="BN26" s="107" t="n">
        <f aca="false">IF(E26,BL26,0)</f>
        <v>14123</v>
      </c>
      <c r="BO26" s="70"/>
      <c r="BP26" s="107" t="n">
        <f aca="false">IF(K26,BL26,0)</f>
        <v>14123</v>
      </c>
      <c r="BQ26" s="70"/>
      <c r="BR26" s="107" t="n">
        <f aca="false">IF(Q26,BL26,0)</f>
        <v>14123</v>
      </c>
      <c r="BS26" s="70"/>
      <c r="BT26" s="107" t="n">
        <f aca="false">IF(W26,BL26,0)</f>
        <v>14123</v>
      </c>
      <c r="BU26" s="70"/>
      <c r="BV26" s="107" t="n">
        <f aca="false">IF(AC26,BL26,0)</f>
        <v>14123</v>
      </c>
      <c r="BW26" s="70"/>
      <c r="BX26" s="107" t="n">
        <f aca="false">IF(AJ26,BL26,0)</f>
        <v>14123</v>
      </c>
      <c r="BY26" s="70"/>
      <c r="BZ26" s="107" t="n">
        <f aca="false">IF(AP26,BL26,0)</f>
        <v>14123</v>
      </c>
      <c r="CA26" s="70"/>
      <c r="CB26" s="107" t="n">
        <f aca="false">IF(AV26,BL26,0)</f>
        <v>14123</v>
      </c>
      <c r="CC26" s="70"/>
      <c r="CD26" s="107" t="n">
        <f aca="false">IF(BB26,$BL26,0)</f>
        <v>0</v>
      </c>
    </row>
    <row r="27" customFormat="false" ht="8.25" hidden="false" customHeight="true" outlineLevel="0" collapsed="false">
      <c r="A27" s="55" t="n">
        <v>12</v>
      </c>
      <c r="B27" s="110"/>
      <c r="C27" s="66" t="s">
        <v>107</v>
      </c>
      <c r="D27" s="70"/>
      <c r="E27" s="79" t="n">
        <v>2444229</v>
      </c>
      <c r="F27" s="70"/>
      <c r="G27" s="75" t="n">
        <f aca="false">(E27/$BL27)</f>
        <v>284.311852971967</v>
      </c>
      <c r="H27" s="70"/>
      <c r="I27" s="75" t="n">
        <f aca="false">IF(G27,G27/G$60*100,0)</f>
        <v>154.900572554816</v>
      </c>
      <c r="J27" s="70"/>
      <c r="K27" s="79" t="n">
        <v>357168</v>
      </c>
      <c r="L27" s="70"/>
      <c r="M27" s="75" t="n">
        <f aca="false">(K27/$BL27)</f>
        <v>41.5456554612074</v>
      </c>
      <c r="N27" s="70"/>
      <c r="O27" s="75" t="n">
        <f aca="false">IF(M27,M27/M$60*100,0)</f>
        <v>56.820485522733</v>
      </c>
      <c r="P27" s="70"/>
      <c r="Q27" s="79" t="n">
        <v>8608208</v>
      </c>
      <c r="R27" s="70"/>
      <c r="S27" s="75" t="n">
        <f aca="false">(Q27/$BL27)</f>
        <v>1001.30371059672</v>
      </c>
      <c r="T27" s="70"/>
      <c r="U27" s="75" t="n">
        <f aca="false">IF(S27,S27/S$60*100,0)</f>
        <v>143.745404711166</v>
      </c>
      <c r="V27" s="70"/>
      <c r="W27" s="79" t="n">
        <v>4686330</v>
      </c>
      <c r="X27" s="70"/>
      <c r="Y27" s="75" t="n">
        <f aca="false">(W27/$BL27)</f>
        <v>545.112248458765</v>
      </c>
      <c r="Z27" s="70"/>
      <c r="AA27" s="75" t="n">
        <f aca="false">IF(Y27,Y27/Y$60*100,0)</f>
        <v>170.713764478235</v>
      </c>
      <c r="AB27" s="70"/>
      <c r="AC27" s="79" t="n">
        <v>3639204</v>
      </c>
      <c r="AD27" s="70"/>
      <c r="AE27" s="75" t="n">
        <f aca="false">(AC27/$BL27)</f>
        <v>423.310922414796</v>
      </c>
      <c r="AF27" s="70"/>
      <c r="AG27" s="75" t="n">
        <f aca="false">IF(AE27,AE27/AE$60*100,0)</f>
        <v>99.2316356807044</v>
      </c>
      <c r="AH27" s="111"/>
      <c r="AI27" s="70"/>
      <c r="AJ27" s="79" t="n">
        <v>16606401</v>
      </c>
      <c r="AK27" s="70"/>
      <c r="AL27" s="75" t="n">
        <f aca="false">(AJ27/$BL27)</f>
        <v>1931.6506921019</v>
      </c>
      <c r="AM27" s="70"/>
      <c r="AN27" s="75" t="n">
        <f aca="false">IF(AL27,AL27/AL$60*100,0)</f>
        <v>112.187698297687</v>
      </c>
      <c r="AO27" s="70"/>
      <c r="AP27" s="79" t="n">
        <v>837929</v>
      </c>
      <c r="AQ27" s="70"/>
      <c r="AR27" s="75" t="n">
        <f aca="false">(AP27/$BL27)</f>
        <v>97.4676049784809</v>
      </c>
      <c r="AS27" s="70"/>
      <c r="AT27" s="75" t="n">
        <f aca="false">IF(AR27,AR27/AR$60*100,0)</f>
        <v>60.7131108802175</v>
      </c>
      <c r="AU27" s="70"/>
      <c r="AV27" s="79" t="n">
        <v>1818821</v>
      </c>
      <c r="AW27" s="70"/>
      <c r="AX27" s="75" t="n">
        <f aca="false">(AV27/$BL27)</f>
        <v>211.564615563569</v>
      </c>
      <c r="AY27" s="70"/>
      <c r="AZ27" s="75" t="n">
        <f aca="false">IF(AX27,AX27/AX$60*100,0)</f>
        <v>127.104388101763</v>
      </c>
      <c r="BA27" s="70"/>
      <c r="BB27" s="79" t="n">
        <v>0</v>
      </c>
      <c r="BC27" s="70"/>
      <c r="BD27" s="75" t="n">
        <f aca="false">(BB27/$BL27)</f>
        <v>0</v>
      </c>
      <c r="BE27" s="70"/>
      <c r="BF27" s="75" t="n">
        <f aca="false">IF(BD27,BD27/BD$60*100,0)</f>
        <v>0</v>
      </c>
      <c r="BG27" s="70"/>
      <c r="BH27" s="79" t="n">
        <f aca="false">(E27+K27+Q27+W27+AC27+AJ27+AP27+AV27+BB27)</f>
        <v>38998290</v>
      </c>
      <c r="BI27" s="70"/>
      <c r="BJ27" s="55" t="n">
        <v>12</v>
      </c>
      <c r="BK27" s="70"/>
      <c r="BL27" s="107" t="n">
        <v>8597</v>
      </c>
      <c r="BM27" s="70"/>
      <c r="BN27" s="107" t="n">
        <f aca="false">IF(E27,BL27,0)</f>
        <v>8597</v>
      </c>
      <c r="BO27" s="70"/>
      <c r="BP27" s="107" t="n">
        <f aca="false">IF(K27,BL27,0)</f>
        <v>8597</v>
      </c>
      <c r="BQ27" s="70"/>
      <c r="BR27" s="107" t="n">
        <f aca="false">IF(Q27,BL27,0)</f>
        <v>8597</v>
      </c>
      <c r="BS27" s="70"/>
      <c r="BT27" s="107" t="n">
        <f aca="false">IF(W27,BL27,0)</f>
        <v>8597</v>
      </c>
      <c r="BU27" s="70"/>
      <c r="BV27" s="107" t="n">
        <f aca="false">IF(AC27,BL27,0)</f>
        <v>8597</v>
      </c>
      <c r="BW27" s="70"/>
      <c r="BX27" s="107" t="n">
        <f aca="false">IF(AJ27,BL27,0)</f>
        <v>8597</v>
      </c>
      <c r="BY27" s="70"/>
      <c r="BZ27" s="107" t="n">
        <f aca="false">IF(AP27,BL27,0)</f>
        <v>8597</v>
      </c>
      <c r="CA27" s="70"/>
      <c r="CB27" s="107" t="n">
        <f aca="false">IF(AV27,BL27,0)</f>
        <v>8597</v>
      </c>
      <c r="CC27" s="70"/>
      <c r="CD27" s="107" t="n">
        <f aca="false">IF(BB27,$BL27,0)</f>
        <v>0</v>
      </c>
    </row>
    <row r="28" customFormat="false" ht="8.25" hidden="false" customHeight="true" outlineLevel="0" collapsed="false">
      <c r="A28" s="55" t="n">
        <v>13</v>
      </c>
      <c r="B28" s="110"/>
      <c r="C28" s="66" t="s">
        <v>108</v>
      </c>
      <c r="D28" s="70"/>
      <c r="E28" s="79" t="n">
        <v>6476223</v>
      </c>
      <c r="F28" s="70"/>
      <c r="G28" s="75" t="n">
        <f aca="false">(E28/$BL28)</f>
        <v>239.63822386679</v>
      </c>
      <c r="H28" s="70"/>
      <c r="I28" s="75" t="n">
        <f aca="false">IF(G28,G28/G$60*100,0)</f>
        <v>130.561204870502</v>
      </c>
      <c r="J28" s="70"/>
      <c r="K28" s="79" t="n">
        <v>4840798</v>
      </c>
      <c r="L28" s="70"/>
      <c r="M28" s="75" t="n">
        <f aca="false">(K28/$BL28)</f>
        <v>179.122960222017</v>
      </c>
      <c r="N28" s="70"/>
      <c r="O28" s="75" t="n">
        <f aca="false">IF(M28,M28/M$60*100,0)</f>
        <v>244.97997335937</v>
      </c>
      <c r="P28" s="70"/>
      <c r="Q28" s="79" t="n">
        <v>26055698</v>
      </c>
      <c r="R28" s="70"/>
      <c r="S28" s="75" t="n">
        <f aca="false">(Q28/$BL28)</f>
        <v>964.133135985199</v>
      </c>
      <c r="T28" s="70"/>
      <c r="U28" s="75" t="n">
        <f aca="false">IF(S28,S28/S$60*100,0)</f>
        <v>138.409262205816</v>
      </c>
      <c r="V28" s="70"/>
      <c r="W28" s="79" t="n">
        <v>13762246</v>
      </c>
      <c r="X28" s="70"/>
      <c r="Y28" s="75" t="n">
        <f aca="false">(W28/$BL28)</f>
        <v>509.241295097132</v>
      </c>
      <c r="Z28" s="70"/>
      <c r="AA28" s="75" t="n">
        <f aca="false">IF(Y28,Y28/Y$60*100,0)</f>
        <v>159.479994734295</v>
      </c>
      <c r="AB28" s="70"/>
      <c r="AC28" s="79" t="n">
        <v>17226517</v>
      </c>
      <c r="AD28" s="70"/>
      <c r="AE28" s="75" t="n">
        <f aca="false">(AC28/$BL28)</f>
        <v>637.428936170213</v>
      </c>
      <c r="AF28" s="70"/>
      <c r="AG28" s="75" t="n">
        <f aca="false">IF(AE28,AE28/AE$60*100,0)</f>
        <v>149.424719791191</v>
      </c>
      <c r="AH28" s="111"/>
      <c r="AI28" s="70"/>
      <c r="AJ28" s="79" t="n">
        <v>47282249</v>
      </c>
      <c r="AK28" s="70"/>
      <c r="AL28" s="75" t="n">
        <f aca="false">(AJ28/$BL28)</f>
        <v>1749.57443108233</v>
      </c>
      <c r="AM28" s="70"/>
      <c r="AN28" s="75" t="n">
        <f aca="false">IF(AL28,AL28/AL$60*100,0)</f>
        <v>101.612951671936</v>
      </c>
      <c r="AO28" s="70"/>
      <c r="AP28" s="79" t="n">
        <v>4471675</v>
      </c>
      <c r="AQ28" s="70"/>
      <c r="AR28" s="75" t="n">
        <f aca="false">(AP28/$BL28)</f>
        <v>165.464384828862</v>
      </c>
      <c r="AS28" s="70"/>
      <c r="AT28" s="75" t="n">
        <f aca="false">IF(AR28,AR28/AR$60*100,0)</f>
        <v>103.068681589741</v>
      </c>
      <c r="AU28" s="70"/>
      <c r="AV28" s="79" t="n">
        <v>3331288</v>
      </c>
      <c r="AW28" s="70"/>
      <c r="AX28" s="75" t="n">
        <f aca="false">(AV28/$BL28)</f>
        <v>123.266901017576</v>
      </c>
      <c r="AY28" s="70"/>
      <c r="AZ28" s="75" t="n">
        <f aca="false">IF(AX28,AX28/AX$60*100,0)</f>
        <v>74.0566374263658</v>
      </c>
      <c r="BA28" s="70"/>
      <c r="BB28" s="79" t="n">
        <v>0</v>
      </c>
      <c r="BC28" s="70"/>
      <c r="BD28" s="75" t="n">
        <f aca="false">(BB28/$BL28)</f>
        <v>0</v>
      </c>
      <c r="BE28" s="70"/>
      <c r="BF28" s="75" t="n">
        <f aca="false">IF(BD28,BD28/BD$60*100,0)</f>
        <v>0</v>
      </c>
      <c r="BG28" s="70"/>
      <c r="BH28" s="79" t="n">
        <f aca="false">(E28+K28+Q28+W28+AC28+AJ28+AP28+AV28+BB28)</f>
        <v>123446694</v>
      </c>
      <c r="BI28" s="70"/>
      <c r="BJ28" s="55" t="n">
        <v>13</v>
      </c>
      <c r="BK28" s="70"/>
      <c r="BL28" s="107" t="n">
        <v>27025</v>
      </c>
      <c r="BM28" s="70"/>
      <c r="BN28" s="107" t="n">
        <f aca="false">IF(E28,BL28,0)</f>
        <v>27025</v>
      </c>
      <c r="BO28" s="70"/>
      <c r="BP28" s="107" t="n">
        <f aca="false">IF(K28,BL28,0)</f>
        <v>27025</v>
      </c>
      <c r="BQ28" s="70"/>
      <c r="BR28" s="107" t="n">
        <f aca="false">IF(Q28,BL28,0)</f>
        <v>27025</v>
      </c>
      <c r="BS28" s="70"/>
      <c r="BT28" s="107" t="n">
        <f aca="false">IF(W28,BL28,0)</f>
        <v>27025</v>
      </c>
      <c r="BU28" s="70"/>
      <c r="BV28" s="107" t="n">
        <f aca="false">IF(AC28,BL28,0)</f>
        <v>27025</v>
      </c>
      <c r="BW28" s="70"/>
      <c r="BX28" s="107" t="n">
        <f aca="false">IF(AJ28,BL28,0)</f>
        <v>27025</v>
      </c>
      <c r="BY28" s="70"/>
      <c r="BZ28" s="107" t="n">
        <f aca="false">IF(AP28,BL28,0)</f>
        <v>27025</v>
      </c>
      <c r="CA28" s="70"/>
      <c r="CB28" s="107" t="n">
        <f aca="false">IF(AV28,BL28,0)</f>
        <v>27025</v>
      </c>
      <c r="CC28" s="70"/>
      <c r="CD28" s="107" t="n">
        <f aca="false">IF(BB28,$BL28,0)</f>
        <v>0</v>
      </c>
    </row>
    <row r="29" customFormat="false" ht="8.25" hidden="false" customHeight="true" outlineLevel="0" collapsed="false">
      <c r="A29" s="55" t="n">
        <v>14</v>
      </c>
      <c r="B29" s="110"/>
      <c r="C29" s="66" t="s">
        <v>109</v>
      </c>
      <c r="D29" s="70"/>
      <c r="E29" s="79" t="n">
        <v>1526520</v>
      </c>
      <c r="F29" s="70"/>
      <c r="G29" s="75" t="n">
        <f aca="false">(E29/$BL29)</f>
        <v>223.534924586323</v>
      </c>
      <c r="H29" s="70"/>
      <c r="I29" s="75" t="n">
        <f aca="false">IF(G29,G29/G$60*100,0)</f>
        <v>121.787704038611</v>
      </c>
      <c r="J29" s="70"/>
      <c r="K29" s="79" t="n">
        <v>637709</v>
      </c>
      <c r="L29" s="70"/>
      <c r="M29" s="75" t="n">
        <f aca="false">(K29/$BL29)</f>
        <v>93.382486454825</v>
      </c>
      <c r="N29" s="70"/>
      <c r="O29" s="75" t="n">
        <f aca="false">IF(M29,M29/M$60*100,0)</f>
        <v>127.715838413902</v>
      </c>
      <c r="P29" s="70"/>
      <c r="Q29" s="79" t="n">
        <v>3023081</v>
      </c>
      <c r="R29" s="70"/>
      <c r="S29" s="75" t="n">
        <f aca="false">(Q29/$BL29)</f>
        <v>442.682823253771</v>
      </c>
      <c r="T29" s="70"/>
      <c r="U29" s="75" t="n">
        <f aca="false">IF(S29,S29/S$60*100,0)</f>
        <v>63.5507697753089</v>
      </c>
      <c r="V29" s="70"/>
      <c r="W29" s="79" t="n">
        <v>2945387</v>
      </c>
      <c r="X29" s="70"/>
      <c r="Y29" s="75" t="n">
        <f aca="false">(W29/$BL29)</f>
        <v>431.305754868941</v>
      </c>
      <c r="Z29" s="70"/>
      <c r="AA29" s="75" t="n">
        <f aca="false">IF(Y29,Y29/Y$60*100,0)</f>
        <v>135.072784115534</v>
      </c>
      <c r="AB29" s="70"/>
      <c r="AC29" s="79" t="n">
        <v>4939450</v>
      </c>
      <c r="AD29" s="70"/>
      <c r="AE29" s="75" t="n">
        <f aca="false">(AC29/$BL29)</f>
        <v>723.30502269732</v>
      </c>
      <c r="AF29" s="70"/>
      <c r="AG29" s="75" t="n">
        <f aca="false">IF(AE29,AE29/AE$60*100,0)</f>
        <v>169.555607232816</v>
      </c>
      <c r="AH29" s="111"/>
      <c r="AI29" s="70"/>
      <c r="AJ29" s="79" t="n">
        <v>14381105</v>
      </c>
      <c r="AK29" s="70"/>
      <c r="AL29" s="75" t="n">
        <f aca="false">(AJ29/$BL29)</f>
        <v>2105.88739200469</v>
      </c>
      <c r="AM29" s="70"/>
      <c r="AN29" s="75" t="n">
        <f aca="false">IF(AL29,AL29/AL$60*100,0)</f>
        <v>122.307133659889</v>
      </c>
      <c r="AO29" s="70"/>
      <c r="AP29" s="79" t="n">
        <v>1990672</v>
      </c>
      <c r="AQ29" s="70"/>
      <c r="AR29" s="75" t="n">
        <f aca="false">(AP29/$BL29)</f>
        <v>291.502709034998</v>
      </c>
      <c r="AS29" s="70"/>
      <c r="AT29" s="75" t="n">
        <f aca="false">IF(AR29,AR29/AR$60*100,0)</f>
        <v>181.578651690816</v>
      </c>
      <c r="AU29" s="70"/>
      <c r="AV29" s="79" t="n">
        <v>500677</v>
      </c>
      <c r="AW29" s="70"/>
      <c r="AX29" s="75" t="n">
        <f aca="false">(AV29/$BL29)</f>
        <v>73.3162981402841</v>
      </c>
      <c r="AY29" s="70"/>
      <c r="AZ29" s="75" t="n">
        <f aca="false">IF(AX29,AX29/AX$60*100,0)</f>
        <v>44.0471729555704</v>
      </c>
      <c r="BA29" s="70"/>
      <c r="BB29" s="79" t="n">
        <v>0</v>
      </c>
      <c r="BC29" s="70"/>
      <c r="BD29" s="75" t="n">
        <f aca="false">(BB29/$BL29)</f>
        <v>0</v>
      </c>
      <c r="BE29" s="70"/>
      <c r="BF29" s="75" t="n">
        <f aca="false">IF(BD29,BD29/BD$60*100,0)</f>
        <v>0</v>
      </c>
      <c r="BG29" s="70"/>
      <c r="BH29" s="79" t="n">
        <f aca="false">(E29+K29+Q29+W29+AC29+AJ29+AP29+AV29+BB29)</f>
        <v>29944601</v>
      </c>
      <c r="BI29" s="70"/>
      <c r="BJ29" s="55" t="n">
        <v>14</v>
      </c>
      <c r="BK29" s="70"/>
      <c r="BL29" s="107" t="n">
        <v>6829</v>
      </c>
      <c r="BM29" s="70"/>
      <c r="BN29" s="107" t="n">
        <f aca="false">IF(E29,BL29,0)</f>
        <v>6829</v>
      </c>
      <c r="BO29" s="70"/>
      <c r="BP29" s="107" t="n">
        <f aca="false">IF(K29,BL29,0)</f>
        <v>6829</v>
      </c>
      <c r="BQ29" s="70"/>
      <c r="BR29" s="107" t="n">
        <f aca="false">IF(Q29,BL29,0)</f>
        <v>6829</v>
      </c>
      <c r="BS29" s="70"/>
      <c r="BT29" s="107" t="n">
        <f aca="false">IF(W29,BL29,0)</f>
        <v>6829</v>
      </c>
      <c r="BU29" s="70"/>
      <c r="BV29" s="107" t="n">
        <f aca="false">IF(AC29,BL29,0)</f>
        <v>6829</v>
      </c>
      <c r="BW29" s="70"/>
      <c r="BX29" s="107" t="n">
        <f aca="false">IF(AJ29,BL29,0)</f>
        <v>6829</v>
      </c>
      <c r="BY29" s="70"/>
      <c r="BZ29" s="107" t="n">
        <f aca="false">IF(AP29,BL29,0)</f>
        <v>6829</v>
      </c>
      <c r="CA29" s="70"/>
      <c r="CB29" s="107" t="n">
        <f aca="false">IF(AV29,BL29,0)</f>
        <v>6829</v>
      </c>
      <c r="CC29" s="70"/>
      <c r="CD29" s="107" t="n">
        <f aca="false">IF(BB29,$BL29,0)</f>
        <v>0</v>
      </c>
    </row>
    <row r="30" customFormat="false" ht="8.25" hidden="false" customHeight="true" outlineLevel="0" collapsed="false">
      <c r="A30" s="55" t="n">
        <v>15</v>
      </c>
      <c r="B30" s="110"/>
      <c r="C30" s="66" t="s">
        <v>110</v>
      </c>
      <c r="D30" s="70"/>
      <c r="E30" s="79" t="n">
        <v>29290182</v>
      </c>
      <c r="F30" s="70"/>
      <c r="G30" s="75" t="n">
        <f aca="false">(E30/$BL30)</f>
        <v>213.03190003782</v>
      </c>
      <c r="H30" s="70"/>
      <c r="I30" s="75" t="n">
        <f aca="false">IF(G30,G30/G$60*100,0)</f>
        <v>116.065380121709</v>
      </c>
      <c r="J30" s="70"/>
      <c r="K30" s="79" t="n">
        <v>7271886</v>
      </c>
      <c r="L30" s="70"/>
      <c r="M30" s="75" t="n">
        <f aca="false">(K30/$BL30)</f>
        <v>52.8895208448492</v>
      </c>
      <c r="N30" s="70"/>
      <c r="O30" s="75" t="n">
        <f aca="false">IF(M30,M30/M$60*100,0)</f>
        <v>72.3350786046715</v>
      </c>
      <c r="P30" s="70"/>
      <c r="Q30" s="79" t="n">
        <v>92648316</v>
      </c>
      <c r="R30" s="70"/>
      <c r="S30" s="75" t="n">
        <f aca="false">(Q30/$BL30)</f>
        <v>673.845140080877</v>
      </c>
      <c r="T30" s="70"/>
      <c r="U30" s="75" t="n">
        <f aca="false">IF(S30,S30/S$60*100,0)</f>
        <v>96.736026590627</v>
      </c>
      <c r="V30" s="70"/>
      <c r="W30" s="79" t="n">
        <v>45165696</v>
      </c>
      <c r="X30" s="70"/>
      <c r="Y30" s="75" t="n">
        <f aca="false">(W30/$BL30)</f>
        <v>328.496901637913</v>
      </c>
      <c r="Z30" s="70"/>
      <c r="AA30" s="75" t="n">
        <f aca="false">IF(Y30,Y30/Y$60*100,0)</f>
        <v>102.875954184851</v>
      </c>
      <c r="AB30" s="70"/>
      <c r="AC30" s="79" t="n">
        <v>71798071</v>
      </c>
      <c r="AD30" s="70"/>
      <c r="AE30" s="75" t="n">
        <f aca="false">(AC30/$BL30)</f>
        <v>522.19817152998</v>
      </c>
      <c r="AF30" s="70"/>
      <c r="AG30" s="75" t="n">
        <f aca="false">IF(AE30,AE30/AE$60*100,0)</f>
        <v>122.412571862761</v>
      </c>
      <c r="AH30" s="111"/>
      <c r="AI30" s="70"/>
      <c r="AJ30" s="79" t="n">
        <v>234199985</v>
      </c>
      <c r="AK30" s="70"/>
      <c r="AL30" s="75" t="n">
        <f aca="false">(AJ30/$BL30)</f>
        <v>1703.37172344573</v>
      </c>
      <c r="AM30" s="70"/>
      <c r="AN30" s="75" t="n">
        <f aca="false">IF(AL30,AL30/AL$60*100,0)</f>
        <v>98.929559976913</v>
      </c>
      <c r="AO30" s="70"/>
      <c r="AP30" s="79" t="n">
        <v>24235283</v>
      </c>
      <c r="AQ30" s="70"/>
      <c r="AR30" s="75" t="n">
        <f aca="false">(AP30/$BL30)</f>
        <v>176.266859162715</v>
      </c>
      <c r="AS30" s="70"/>
      <c r="AT30" s="75" t="n">
        <f aca="false">IF(AR30,AR30/AR$60*100,0)</f>
        <v>109.797602672358</v>
      </c>
      <c r="AU30" s="70"/>
      <c r="AV30" s="79" t="n">
        <v>25332682</v>
      </c>
      <c r="AW30" s="70"/>
      <c r="AX30" s="75" t="n">
        <f aca="false">(AV30/$BL30)</f>
        <v>184.248407180054</v>
      </c>
      <c r="AY30" s="70"/>
      <c r="AZ30" s="75" t="n">
        <f aca="false">IF(AX30,AX30/AX$60*100,0)</f>
        <v>110.693279171293</v>
      </c>
      <c r="BA30" s="70"/>
      <c r="BB30" s="79" t="n">
        <v>0</v>
      </c>
      <c r="BC30" s="70"/>
      <c r="BD30" s="75" t="n">
        <f aca="false">(BB30/$BL30)</f>
        <v>0</v>
      </c>
      <c r="BE30" s="70"/>
      <c r="BF30" s="75" t="n">
        <f aca="false">IF(BD30,BD30/BD$60*100,0)</f>
        <v>0</v>
      </c>
      <c r="BG30" s="70"/>
      <c r="BH30" s="79" t="n">
        <f aca="false">(E30+K30+Q30+W30+AC30+AJ30+AP30+AV30+BB30)</f>
        <v>529942101</v>
      </c>
      <c r="BI30" s="70"/>
      <c r="BJ30" s="55" t="n">
        <v>15</v>
      </c>
      <c r="BK30" s="70"/>
      <c r="BL30" s="107" t="n">
        <v>137492</v>
      </c>
      <c r="BM30" s="70"/>
      <c r="BN30" s="107" t="n">
        <f aca="false">IF(E30,BL30,0)</f>
        <v>137492</v>
      </c>
      <c r="BO30" s="70"/>
      <c r="BP30" s="107" t="n">
        <f aca="false">IF(K30,BL30,0)</f>
        <v>137492</v>
      </c>
      <c r="BQ30" s="70"/>
      <c r="BR30" s="107" t="n">
        <f aca="false">IF(Q30,BL30,0)</f>
        <v>137492</v>
      </c>
      <c r="BS30" s="70"/>
      <c r="BT30" s="107" t="n">
        <f aca="false">IF(W30,BL30,0)</f>
        <v>137492</v>
      </c>
      <c r="BU30" s="70"/>
      <c r="BV30" s="107" t="n">
        <f aca="false">IF(AC30,BL30,0)</f>
        <v>137492</v>
      </c>
      <c r="BW30" s="70"/>
      <c r="BX30" s="107" t="n">
        <f aca="false">IF(AJ30,BL30,0)</f>
        <v>137492</v>
      </c>
      <c r="BY30" s="70"/>
      <c r="BZ30" s="107" t="n">
        <f aca="false">IF(AP30,BL30,0)</f>
        <v>137492</v>
      </c>
      <c r="CA30" s="70"/>
      <c r="CB30" s="107" t="n">
        <f aca="false">IF(AV30,BL30,0)</f>
        <v>137492</v>
      </c>
      <c r="CC30" s="70"/>
      <c r="CD30" s="107" t="n">
        <f aca="false">IF(BB30,$BL30,0)</f>
        <v>0</v>
      </c>
    </row>
    <row r="31" customFormat="false" ht="8.25" hidden="false" customHeight="true" outlineLevel="0" collapsed="false">
      <c r="A31" s="81"/>
      <c r="B31" s="70"/>
      <c r="C31" s="66"/>
      <c r="D31" s="70"/>
      <c r="E31" s="70"/>
      <c r="F31" s="70"/>
      <c r="G31" s="103"/>
      <c r="H31" s="70"/>
      <c r="I31" s="103"/>
      <c r="J31" s="70"/>
      <c r="K31" s="70"/>
      <c r="L31" s="70"/>
      <c r="M31" s="103"/>
      <c r="N31" s="70"/>
      <c r="O31" s="103"/>
      <c r="P31" s="70"/>
      <c r="Q31" s="70"/>
      <c r="R31" s="70"/>
      <c r="S31" s="103"/>
      <c r="T31" s="70"/>
      <c r="U31" s="103"/>
      <c r="V31" s="70"/>
      <c r="W31" s="70"/>
      <c r="X31" s="70"/>
      <c r="Y31" s="103"/>
      <c r="Z31" s="70"/>
      <c r="AA31" s="103"/>
      <c r="AB31" s="70"/>
      <c r="AC31" s="70"/>
      <c r="AD31" s="70"/>
      <c r="AE31" s="103"/>
      <c r="AF31" s="70"/>
      <c r="AG31" s="103"/>
      <c r="AH31" s="70"/>
      <c r="AI31" s="70"/>
      <c r="AJ31" s="70"/>
      <c r="AK31" s="70"/>
      <c r="AL31" s="103"/>
      <c r="AM31" s="70"/>
      <c r="AN31" s="103"/>
      <c r="AO31" s="70"/>
      <c r="AP31" s="70"/>
      <c r="AQ31" s="70"/>
      <c r="AR31" s="103"/>
      <c r="AS31" s="70"/>
      <c r="AT31" s="103"/>
      <c r="AU31" s="70"/>
      <c r="AV31" s="70"/>
      <c r="AW31" s="70"/>
      <c r="AX31" s="103"/>
      <c r="AY31" s="70"/>
      <c r="AZ31" s="103"/>
      <c r="BA31" s="70"/>
      <c r="BB31" s="70"/>
      <c r="BC31" s="70"/>
      <c r="BD31" s="103"/>
      <c r="BE31" s="70"/>
      <c r="BF31" s="103"/>
      <c r="BG31" s="70"/>
      <c r="BH31" s="70"/>
      <c r="BI31" s="70"/>
      <c r="BJ31" s="81"/>
      <c r="BK31" s="70"/>
      <c r="BL31" s="104"/>
      <c r="BM31" s="70"/>
      <c r="BN31" s="70"/>
      <c r="BO31" s="70"/>
      <c r="BP31" s="70"/>
      <c r="BQ31" s="70"/>
      <c r="BR31" s="70"/>
      <c r="BS31" s="70"/>
      <c r="BT31" s="70"/>
      <c r="BU31" s="70"/>
      <c r="BV31" s="70"/>
      <c r="BW31" s="70"/>
      <c r="BX31" s="70"/>
      <c r="BY31" s="70"/>
      <c r="BZ31" s="70"/>
      <c r="CA31" s="70"/>
      <c r="CB31" s="70"/>
      <c r="CC31" s="70"/>
      <c r="CD31" s="70"/>
    </row>
    <row r="32" customFormat="false" ht="8.25" hidden="false" customHeight="true" outlineLevel="0" collapsed="false">
      <c r="A32" s="55" t="n">
        <v>16</v>
      </c>
      <c r="B32" s="110"/>
      <c r="C32" s="66" t="s">
        <v>111</v>
      </c>
      <c r="D32" s="70"/>
      <c r="E32" s="79" t="n">
        <v>4467423</v>
      </c>
      <c r="F32" s="70"/>
      <c r="G32" s="75" t="n">
        <f aca="false">(E32/$BL32)</f>
        <v>82.3882966951903</v>
      </c>
      <c r="H32" s="70"/>
      <c r="I32" s="75" t="n">
        <f aca="false">IF(G32,G32/G$60*100,0)</f>
        <v>44.8873101719025</v>
      </c>
      <c r="J32" s="70"/>
      <c r="K32" s="79" t="n">
        <v>1714009</v>
      </c>
      <c r="L32" s="70"/>
      <c r="M32" s="75" t="n">
        <f aca="false">(K32/$BL32)</f>
        <v>31.609785334907</v>
      </c>
      <c r="N32" s="70"/>
      <c r="O32" s="75" t="n">
        <f aca="false">IF(M32,M32/M$60*100,0)</f>
        <v>43.2315564662555</v>
      </c>
      <c r="P32" s="70"/>
      <c r="Q32" s="79" t="n">
        <v>30749674</v>
      </c>
      <c r="R32" s="70"/>
      <c r="S32" s="75" t="n">
        <f aca="false">(Q32/$BL32)</f>
        <v>567.086050457362</v>
      </c>
      <c r="T32" s="70"/>
      <c r="U32" s="75" t="n">
        <f aca="false">IF(S32,S32/S$60*100,0)</f>
        <v>81.4098789072409</v>
      </c>
      <c r="V32" s="70"/>
      <c r="W32" s="79" t="n">
        <v>20502786</v>
      </c>
      <c r="X32" s="70"/>
      <c r="Y32" s="75" t="n">
        <f aca="false">(W32/$BL32)</f>
        <v>378.112754499852</v>
      </c>
      <c r="Z32" s="70"/>
      <c r="AA32" s="75" t="n">
        <f aca="false">IF(Y32,Y32/Y$60*100,0)</f>
        <v>118.414238352576</v>
      </c>
      <c r="AB32" s="70"/>
      <c r="AC32" s="79" t="n">
        <v>16804097</v>
      </c>
      <c r="AD32" s="70"/>
      <c r="AE32" s="75" t="n">
        <f aca="false">(AC32/$BL32)</f>
        <v>309.901464296253</v>
      </c>
      <c r="AF32" s="70"/>
      <c r="AG32" s="75" t="n">
        <f aca="false">IF(AE32,AE32/AE$60*100,0)</f>
        <v>72.6464345085552</v>
      </c>
      <c r="AH32" s="111"/>
      <c r="AI32" s="70"/>
      <c r="AJ32" s="79" t="n">
        <v>75733727</v>
      </c>
      <c r="AK32" s="70"/>
      <c r="AL32" s="75" t="n">
        <f aca="false">(AJ32/$BL32)</f>
        <v>1396.68277884332</v>
      </c>
      <c r="AM32" s="70"/>
      <c r="AN32" s="75" t="n">
        <f aca="false">IF(AL32,AL32/AL$60*100,0)</f>
        <v>81.1174747334614</v>
      </c>
      <c r="AO32" s="70"/>
      <c r="AP32" s="79" t="n">
        <v>5945589</v>
      </c>
      <c r="AQ32" s="70"/>
      <c r="AR32" s="75" t="n">
        <f aca="false">(AP32/$BL32)</f>
        <v>109.648661109472</v>
      </c>
      <c r="AS32" s="70"/>
      <c r="AT32" s="75" t="n">
        <f aca="false">IF(AR32,AR32/AR$60*100,0)</f>
        <v>68.3007581983422</v>
      </c>
      <c r="AU32" s="70"/>
      <c r="AV32" s="79" t="n">
        <v>3179258</v>
      </c>
      <c r="AW32" s="70"/>
      <c r="AX32" s="75" t="n">
        <f aca="false">(AV32/$BL32)</f>
        <v>58.6319341988787</v>
      </c>
      <c r="AY32" s="70"/>
      <c r="AZ32" s="75" t="n">
        <f aca="false">IF(AX32,AX32/AX$60*100,0)</f>
        <v>35.2250592553939</v>
      </c>
      <c r="BA32" s="70"/>
      <c r="BB32" s="79" t="n">
        <v>0</v>
      </c>
      <c r="BC32" s="70"/>
      <c r="BD32" s="75" t="n">
        <f aca="false">(BB32/$BL32)</f>
        <v>0</v>
      </c>
      <c r="BE32" s="70"/>
      <c r="BF32" s="75" t="n">
        <f aca="false">IF(BD32,BD32/BD$60*100,0)</f>
        <v>0</v>
      </c>
      <c r="BG32" s="70"/>
      <c r="BH32" s="79" t="n">
        <f aca="false">(E32+K32+Q32+W32+AC32+AJ32+AP32+AV32+BB32)</f>
        <v>159096563</v>
      </c>
      <c r="BI32" s="70"/>
      <c r="BJ32" s="55" t="n">
        <v>16</v>
      </c>
      <c r="BK32" s="70"/>
      <c r="BL32" s="107" t="n">
        <v>54224</v>
      </c>
      <c r="BM32" s="70"/>
      <c r="BN32" s="107" t="n">
        <f aca="false">IF(E32,BL32,0)</f>
        <v>54224</v>
      </c>
      <c r="BO32" s="70"/>
      <c r="BP32" s="107" t="n">
        <f aca="false">IF(K32,BL32,0)</f>
        <v>54224</v>
      </c>
      <c r="BQ32" s="70"/>
      <c r="BR32" s="107" t="n">
        <f aca="false">IF(Q32,BL32,0)</f>
        <v>54224</v>
      </c>
      <c r="BS32" s="70"/>
      <c r="BT32" s="107" t="n">
        <f aca="false">IF(W32,BL32,0)</f>
        <v>54224</v>
      </c>
      <c r="BU32" s="70"/>
      <c r="BV32" s="107" t="n">
        <f aca="false">IF(AC32,BL32,0)</f>
        <v>54224</v>
      </c>
      <c r="BW32" s="70"/>
      <c r="BX32" s="107" t="n">
        <f aca="false">IF(AJ32,BL32,0)</f>
        <v>54224</v>
      </c>
      <c r="BY32" s="70"/>
      <c r="BZ32" s="107" t="n">
        <f aca="false">IF(AP32,BL32,0)</f>
        <v>54224</v>
      </c>
      <c r="CA32" s="70"/>
      <c r="CB32" s="107" t="n">
        <f aca="false">IF(AV32,BL32,0)</f>
        <v>54224</v>
      </c>
      <c r="CC32" s="70"/>
      <c r="CD32" s="107" t="n">
        <f aca="false">IF(BB32,$BL32,0)</f>
        <v>0</v>
      </c>
    </row>
    <row r="33" customFormat="false" ht="8.25" hidden="false" customHeight="true" outlineLevel="0" collapsed="false">
      <c r="A33" s="55" t="n">
        <v>17</v>
      </c>
      <c r="B33" s="110"/>
      <c r="C33" s="66" t="s">
        <v>112</v>
      </c>
      <c r="D33" s="70"/>
      <c r="E33" s="79" t="n">
        <v>5270112</v>
      </c>
      <c r="F33" s="70"/>
      <c r="G33" s="75" t="n">
        <f aca="false">(E33/$BL33)</f>
        <v>230.125846032924</v>
      </c>
      <c r="H33" s="70"/>
      <c r="I33" s="75" t="n">
        <f aca="false">IF(G33,G33/G$60*100,0)</f>
        <v>125.378611329567</v>
      </c>
      <c r="J33" s="70"/>
      <c r="K33" s="79" t="n">
        <v>2584754</v>
      </c>
      <c r="L33" s="70"/>
      <c r="M33" s="75" t="n">
        <f aca="false">(K33/$BL33)</f>
        <v>112.866425046941</v>
      </c>
      <c r="N33" s="70"/>
      <c r="O33" s="75" t="n">
        <f aca="false">IF(M33,M33/M$60*100,0)</f>
        <v>154.363314266891</v>
      </c>
      <c r="P33" s="70"/>
      <c r="Q33" s="79" t="n">
        <v>16888543</v>
      </c>
      <c r="R33" s="70"/>
      <c r="S33" s="75" t="n">
        <f aca="false">(Q33/$BL33)</f>
        <v>737.458757259508</v>
      </c>
      <c r="T33" s="70"/>
      <c r="U33" s="75" t="n">
        <f aca="false">IF(S33,S33/S$60*100,0)</f>
        <v>105.868285913859</v>
      </c>
      <c r="V33" s="70"/>
      <c r="W33" s="79" t="n">
        <v>7193830</v>
      </c>
      <c r="X33" s="70"/>
      <c r="Y33" s="75" t="n">
        <f aca="false">(W33/$BL33)</f>
        <v>314.12733068425</v>
      </c>
      <c r="Z33" s="70"/>
      <c r="AA33" s="75" t="n">
        <f aca="false">IF(Y33,Y33/Y$60*100,0)</f>
        <v>98.3758103000401</v>
      </c>
      <c r="AB33" s="70"/>
      <c r="AC33" s="79" t="n">
        <v>8037286</v>
      </c>
      <c r="AD33" s="70"/>
      <c r="AE33" s="75" t="n">
        <f aca="false">(AC33/$BL33)</f>
        <v>350.957862102092</v>
      </c>
      <c r="AF33" s="70"/>
      <c r="AG33" s="75" t="n">
        <f aca="false">IF(AE33,AE33/AE$60*100,0)</f>
        <v>82.2707869495228</v>
      </c>
      <c r="AH33" s="111"/>
      <c r="AI33" s="70"/>
      <c r="AJ33" s="79" t="n">
        <v>52772320</v>
      </c>
      <c r="AK33" s="70"/>
      <c r="AL33" s="75" t="n">
        <f aca="false">(AJ33/$BL33)</f>
        <v>2304.36749486922</v>
      </c>
      <c r="AM33" s="70"/>
      <c r="AN33" s="75" t="n">
        <f aca="false">IF(AL33,AL33/AL$60*100,0)</f>
        <v>133.834593562089</v>
      </c>
      <c r="AO33" s="70"/>
      <c r="AP33" s="79" t="n">
        <v>2422886</v>
      </c>
      <c r="AQ33" s="70"/>
      <c r="AR33" s="75" t="n">
        <f aca="false">(AP33/$BL33)</f>
        <v>105.798262084625</v>
      </c>
      <c r="AS33" s="70"/>
      <c r="AT33" s="75" t="n">
        <f aca="false">IF(AR33,AR33/AR$60*100,0)</f>
        <v>65.9023233236963</v>
      </c>
      <c r="AU33" s="70"/>
      <c r="AV33" s="79" t="n">
        <v>1293681</v>
      </c>
      <c r="AW33" s="70"/>
      <c r="AX33" s="75" t="n">
        <f aca="false">(AV33/$BL33)</f>
        <v>56.4901532684162</v>
      </c>
      <c r="AY33" s="70"/>
      <c r="AZ33" s="75" t="n">
        <f aca="false">IF(AX33,AX33/AX$60*100,0)</f>
        <v>33.9383140504394</v>
      </c>
      <c r="BA33" s="70"/>
      <c r="BB33" s="79" t="n">
        <v>0</v>
      </c>
      <c r="BC33" s="70"/>
      <c r="BD33" s="75" t="n">
        <v>0</v>
      </c>
      <c r="BE33" s="70"/>
      <c r="BF33" s="75" t="n">
        <f aca="false">IF(BD33,BD33/BD$60*100,0)</f>
        <v>0</v>
      </c>
      <c r="BG33" s="70"/>
      <c r="BH33" s="79" t="n">
        <f aca="false">(E33+K33+Q33+W33+AC33+AJ33+AP33+AV33+BB33)</f>
        <v>96463412</v>
      </c>
      <c r="BI33" s="70"/>
      <c r="BJ33" s="55" t="n">
        <v>17</v>
      </c>
      <c r="BK33" s="70"/>
      <c r="BL33" s="107" t="n">
        <v>22901</v>
      </c>
      <c r="BM33" s="70"/>
      <c r="BN33" s="107" t="n">
        <f aca="false">IF(E33,BL33,0)</f>
        <v>22901</v>
      </c>
      <c r="BO33" s="70"/>
      <c r="BP33" s="107" t="n">
        <f aca="false">IF(K33,BL33,0)</f>
        <v>22901</v>
      </c>
      <c r="BQ33" s="70"/>
      <c r="BR33" s="107" t="n">
        <f aca="false">IF(Q33,BL33,0)</f>
        <v>22901</v>
      </c>
      <c r="BS33" s="70"/>
      <c r="BT33" s="107" t="n">
        <f aca="false">IF(W33,BL33,0)</f>
        <v>22901</v>
      </c>
      <c r="BU33" s="70"/>
      <c r="BV33" s="107" t="n">
        <f aca="false">IF(AC33,BL33,0)</f>
        <v>22901</v>
      </c>
      <c r="BW33" s="70"/>
      <c r="BX33" s="107" t="n">
        <f aca="false">IF(AJ33,BL33,0)</f>
        <v>22901</v>
      </c>
      <c r="BY33" s="70"/>
      <c r="BZ33" s="107" t="n">
        <f aca="false">IF(AP33,BL33,0)</f>
        <v>22901</v>
      </c>
      <c r="CA33" s="70"/>
      <c r="CB33" s="107" t="n">
        <f aca="false">IF(AV33,BL33,0)</f>
        <v>22901</v>
      </c>
      <c r="CC33" s="70"/>
      <c r="CD33" s="107" t="n">
        <f aca="false">IF(BB33,$BL33,0)</f>
        <v>0</v>
      </c>
    </row>
    <row r="34" customFormat="false" ht="8.25" hidden="false" customHeight="true" outlineLevel="0" collapsed="false">
      <c r="A34" s="55" t="n">
        <v>18</v>
      </c>
      <c r="B34" s="110"/>
      <c r="C34" s="66" t="s">
        <v>113</v>
      </c>
      <c r="D34" s="70"/>
      <c r="E34" s="79" t="n">
        <v>1349357</v>
      </c>
      <c r="F34" s="70"/>
      <c r="G34" s="75" t="n">
        <f aca="false">(E34/$BL34)</f>
        <v>184.818107108615</v>
      </c>
      <c r="H34" s="70"/>
      <c r="I34" s="75" t="n">
        <f aca="false">IF(G34,G34/G$60*100,0)</f>
        <v>100.693763943934</v>
      </c>
      <c r="J34" s="70"/>
      <c r="K34" s="79" t="n">
        <v>333424</v>
      </c>
      <c r="L34" s="70"/>
      <c r="M34" s="75" t="n">
        <f aca="false">(K34/$BL34)</f>
        <v>45.6682646212848</v>
      </c>
      <c r="N34" s="70"/>
      <c r="O34" s="75" t="n">
        <f aca="false">IF(M34,M34/M$60*100,0)</f>
        <v>62.4588284853272</v>
      </c>
      <c r="P34" s="70"/>
      <c r="Q34" s="79" t="n">
        <v>3335381</v>
      </c>
      <c r="R34" s="70"/>
      <c r="S34" s="75" t="n">
        <f aca="false">(Q34/$BL34)</f>
        <v>456.838926174497</v>
      </c>
      <c r="T34" s="70"/>
      <c r="U34" s="75" t="n">
        <f aca="false">IF(S34,S34/S$60*100,0)</f>
        <v>65.5829950851102</v>
      </c>
      <c r="V34" s="70"/>
      <c r="W34" s="79" t="n">
        <v>3708202</v>
      </c>
      <c r="X34" s="70"/>
      <c r="Y34" s="75" t="n">
        <f aca="false">(W34/$BL34)</f>
        <v>507.903300917682</v>
      </c>
      <c r="Z34" s="70"/>
      <c r="AA34" s="75" t="n">
        <f aca="false">IF(Y34,Y34/Y$60*100,0)</f>
        <v>159.060972736771</v>
      </c>
      <c r="AB34" s="70"/>
      <c r="AC34" s="79" t="n">
        <v>2275740</v>
      </c>
      <c r="AD34" s="70"/>
      <c r="AE34" s="75" t="n">
        <f aca="false">(AC34/$BL34)</f>
        <v>311.702506505958</v>
      </c>
      <c r="AF34" s="70"/>
      <c r="AG34" s="75" t="n">
        <f aca="false">IF(AE34,AE34/AE$60*100,0)</f>
        <v>73.0686309484192</v>
      </c>
      <c r="AH34" s="111"/>
      <c r="AI34" s="70"/>
      <c r="AJ34" s="79" t="n">
        <v>6683956</v>
      </c>
      <c r="AK34" s="70"/>
      <c r="AL34" s="75" t="n">
        <f aca="false">(AJ34/$BL34)</f>
        <v>915.485002054513</v>
      </c>
      <c r="AM34" s="70"/>
      <c r="AN34" s="75" t="n">
        <f aca="false">IF(AL34,AL34/AL$60*100,0)</f>
        <v>53.1701490473885</v>
      </c>
      <c r="AO34" s="70"/>
      <c r="AP34" s="79" t="n">
        <v>690721</v>
      </c>
      <c r="AQ34" s="70"/>
      <c r="AR34" s="75" t="n">
        <f aca="false">(AP34/$BL34)</f>
        <v>94.6063552937954</v>
      </c>
      <c r="AS34" s="70"/>
      <c r="AT34" s="75" t="n">
        <f aca="false">IF(AR34,AR34/AR$60*100,0)</f>
        <v>58.9308226070969</v>
      </c>
      <c r="AU34" s="70"/>
      <c r="AV34" s="79" t="n">
        <v>1170489</v>
      </c>
      <c r="AW34" s="70"/>
      <c r="AX34" s="75" t="n">
        <f aca="false">(AV34/$BL34)</f>
        <v>160.318997397617</v>
      </c>
      <c r="AY34" s="70"/>
      <c r="AZ34" s="75" t="n">
        <f aca="false">IF(AX34,AX34/AX$60*100,0)</f>
        <v>96.3169006831842</v>
      </c>
      <c r="BA34" s="70"/>
      <c r="BB34" s="79" t="n">
        <v>0</v>
      </c>
      <c r="BC34" s="70"/>
      <c r="BD34" s="75" t="n">
        <f aca="false">(BB34/$BL34)</f>
        <v>0</v>
      </c>
      <c r="BE34" s="70"/>
      <c r="BF34" s="75" t="n">
        <f aca="false">IF(BD34,BD34/BD$60*100,0)</f>
        <v>0</v>
      </c>
      <c r="BG34" s="70"/>
      <c r="BH34" s="79" t="n">
        <f aca="false">(E34+K34+Q34+W34+AC34+AJ34+AP34+AV34+BB34)</f>
        <v>19547270</v>
      </c>
      <c r="BI34" s="70"/>
      <c r="BJ34" s="55" t="n">
        <v>18</v>
      </c>
      <c r="BK34" s="70"/>
      <c r="BL34" s="107" t="n">
        <v>7301</v>
      </c>
      <c r="BM34" s="70"/>
      <c r="BN34" s="107" t="n">
        <f aca="false">IF(E34,BL34,0)</f>
        <v>7301</v>
      </c>
      <c r="BO34" s="70"/>
      <c r="BP34" s="107" t="n">
        <f aca="false">IF(K34,BL34,0)</f>
        <v>7301</v>
      </c>
      <c r="BQ34" s="70"/>
      <c r="BR34" s="107" t="n">
        <f aca="false">IF(Q34,BL34,0)</f>
        <v>7301</v>
      </c>
      <c r="BS34" s="70"/>
      <c r="BT34" s="107" t="n">
        <f aca="false">IF(W34,BL34,0)</f>
        <v>7301</v>
      </c>
      <c r="BU34" s="70"/>
      <c r="BV34" s="107" t="n">
        <f aca="false">IF(AC34,BL34,0)</f>
        <v>7301</v>
      </c>
      <c r="BW34" s="70"/>
      <c r="BX34" s="107" t="n">
        <f aca="false">IF(AJ34,BL34,0)</f>
        <v>7301</v>
      </c>
      <c r="BY34" s="70"/>
      <c r="BZ34" s="107" t="n">
        <f aca="false">IF(AP34,BL34,0)</f>
        <v>7301</v>
      </c>
      <c r="CA34" s="70"/>
      <c r="CB34" s="107" t="n">
        <f aca="false">IF(AV34,BL34,0)</f>
        <v>7301</v>
      </c>
      <c r="CC34" s="70"/>
      <c r="CD34" s="107" t="n">
        <f aca="false">IF(BB34,$BL34,0)</f>
        <v>0</v>
      </c>
    </row>
    <row r="35" customFormat="false" ht="8.25" hidden="false" customHeight="true" outlineLevel="0" collapsed="false">
      <c r="A35" s="55" t="n">
        <v>19</v>
      </c>
      <c r="B35" s="110"/>
      <c r="C35" s="66" t="s">
        <v>114</v>
      </c>
      <c r="D35" s="70"/>
      <c r="E35" s="79" t="n">
        <v>12085645</v>
      </c>
      <c r="F35" s="70"/>
      <c r="G35" s="75" t="n">
        <f aca="false">(E35/$BL35)</f>
        <v>151.961436421018</v>
      </c>
      <c r="H35" s="70"/>
      <c r="I35" s="75" t="n">
        <f aca="false">IF(G35,G35/G$60*100,0)</f>
        <v>82.7925858940144</v>
      </c>
      <c r="J35" s="70"/>
      <c r="K35" s="79" t="n">
        <v>6212614</v>
      </c>
      <c r="L35" s="70"/>
      <c r="M35" s="75" t="n">
        <f aca="false">(K35/$BL35)</f>
        <v>78.1156278683784</v>
      </c>
      <c r="N35" s="70"/>
      <c r="O35" s="75" t="n">
        <f aca="false">IF(M35,M35/M$60*100,0)</f>
        <v>106.835909871222</v>
      </c>
      <c r="P35" s="70"/>
      <c r="Q35" s="79" t="n">
        <v>57421605</v>
      </c>
      <c r="R35" s="70"/>
      <c r="S35" s="75" t="n">
        <f aca="false">(Q35/$BL35)</f>
        <v>722.002803938087</v>
      </c>
      <c r="T35" s="70"/>
      <c r="U35" s="75" t="n">
        <f aca="false">IF(S35,S35/S$60*100,0)</f>
        <v>103.649456360076</v>
      </c>
      <c r="V35" s="70"/>
      <c r="W35" s="79" t="n">
        <v>25787249</v>
      </c>
      <c r="X35" s="70"/>
      <c r="Y35" s="75" t="n">
        <f aca="false">(W35/$BL35)</f>
        <v>324.241478165747</v>
      </c>
      <c r="Z35" s="70"/>
      <c r="AA35" s="75" t="n">
        <f aca="false">IF(Y35,Y35/Y$60*100,0)</f>
        <v>101.543275709112</v>
      </c>
      <c r="AB35" s="70"/>
      <c r="AC35" s="79" t="n">
        <v>55592015</v>
      </c>
      <c r="AD35" s="70"/>
      <c r="AE35" s="75" t="n">
        <f aca="false">(AC35/$BL35)</f>
        <v>698.998063648137</v>
      </c>
      <c r="AF35" s="70"/>
      <c r="AG35" s="75" t="n">
        <f aca="false">IF(AE35,AE35/AE$60*100,0)</f>
        <v>163.857622188832</v>
      </c>
      <c r="AH35" s="111"/>
      <c r="AI35" s="70"/>
      <c r="AJ35" s="79" t="n">
        <v>110246796</v>
      </c>
      <c r="AK35" s="70"/>
      <c r="AL35" s="75" t="n">
        <f aca="false">(AJ35/$BL35)</f>
        <v>1386.21161559643</v>
      </c>
      <c r="AM35" s="70"/>
      <c r="AN35" s="75" t="n">
        <f aca="false">IF(AL35,AL35/AL$60*100,0)</f>
        <v>80.5093235247722</v>
      </c>
      <c r="AO35" s="70"/>
      <c r="AP35" s="79" t="n">
        <v>9605192</v>
      </c>
      <c r="AQ35" s="70"/>
      <c r="AR35" s="75" t="n">
        <f aca="false">(AP35/$BL35)</f>
        <v>120.772931309804</v>
      </c>
      <c r="AS35" s="70"/>
      <c r="AT35" s="75" t="n">
        <f aca="false">IF(AR35,AR35/AR$60*100,0)</f>
        <v>75.2301277081743</v>
      </c>
      <c r="AU35" s="70"/>
      <c r="AV35" s="79" t="n">
        <v>6292445</v>
      </c>
      <c r="AW35" s="70"/>
      <c r="AX35" s="75" t="n">
        <f aca="false">(AV35/$BL35)</f>
        <v>79.1193999823968</v>
      </c>
      <c r="AY35" s="70"/>
      <c r="AZ35" s="75" t="n">
        <f aca="false">IF(AX35,AX35/AX$60*100,0)</f>
        <v>47.5335768930584</v>
      </c>
      <c r="BA35" s="70"/>
      <c r="BB35" s="79" t="n">
        <v>0</v>
      </c>
      <c r="BC35" s="70"/>
      <c r="BD35" s="75" t="n">
        <f aca="false">(BB35/$BL35)</f>
        <v>0</v>
      </c>
      <c r="BE35" s="70"/>
      <c r="BF35" s="75" t="n">
        <f aca="false">IF(BD35,BD35/BD$60*100,0)</f>
        <v>0</v>
      </c>
      <c r="BG35" s="70"/>
      <c r="BH35" s="79" t="n">
        <f aca="false">(E35+K35+Q35+W35+AC35+AJ35+AP35+AV35+BB35)</f>
        <v>283243561</v>
      </c>
      <c r="BI35" s="70"/>
      <c r="BJ35" s="55" t="n">
        <v>19</v>
      </c>
      <c r="BK35" s="70"/>
      <c r="BL35" s="107" t="n">
        <v>79531</v>
      </c>
      <c r="BM35" s="70"/>
      <c r="BN35" s="107" t="n">
        <f aca="false">IF(E35,BL35,0)</f>
        <v>79531</v>
      </c>
      <c r="BO35" s="70"/>
      <c r="BP35" s="107" t="n">
        <f aca="false">IF(K35,BL35,0)</f>
        <v>79531</v>
      </c>
      <c r="BQ35" s="70"/>
      <c r="BR35" s="107" t="n">
        <f aca="false">IF(Q35,BL35,0)</f>
        <v>79531</v>
      </c>
      <c r="BS35" s="70"/>
      <c r="BT35" s="107" t="n">
        <f aca="false">IF(W35,BL35,0)</f>
        <v>79531</v>
      </c>
      <c r="BU35" s="70"/>
      <c r="BV35" s="107" t="n">
        <f aca="false">IF(AC35,BL35,0)</f>
        <v>79531</v>
      </c>
      <c r="BW35" s="70"/>
      <c r="BX35" s="107" t="n">
        <f aca="false">IF(AJ35,BL35,0)</f>
        <v>79531</v>
      </c>
      <c r="BY35" s="70"/>
      <c r="BZ35" s="107" t="n">
        <f aca="false">IF(AP35,BL35,0)</f>
        <v>79531</v>
      </c>
      <c r="CA35" s="70"/>
      <c r="CB35" s="107" t="n">
        <f aca="false">IF(AV35,BL35,0)</f>
        <v>79531</v>
      </c>
      <c r="CC35" s="70"/>
      <c r="CD35" s="107" t="n">
        <f aca="false">IF(BB35,$BL35,0)</f>
        <v>0</v>
      </c>
    </row>
    <row r="36" customFormat="false" ht="8.25" hidden="false" customHeight="true" outlineLevel="0" collapsed="false">
      <c r="A36" s="55" t="n">
        <v>20</v>
      </c>
      <c r="B36" s="110"/>
      <c r="C36" s="66" t="s">
        <v>115</v>
      </c>
      <c r="D36" s="70"/>
      <c r="E36" s="79" t="n">
        <v>5855120</v>
      </c>
      <c r="F36" s="70"/>
      <c r="G36" s="75" t="n">
        <f aca="false">(E36/$BL36)</f>
        <v>140.693963860054</v>
      </c>
      <c r="H36" s="70"/>
      <c r="I36" s="75" t="n">
        <f aca="false">IF(G36,G36/G$60*100,0)</f>
        <v>76.653770601248</v>
      </c>
      <c r="J36" s="70"/>
      <c r="K36" s="79" t="n">
        <v>1401153</v>
      </c>
      <c r="L36" s="70"/>
      <c r="M36" s="75" t="n">
        <f aca="false">(K36/$BL36)</f>
        <v>33.6686130334487</v>
      </c>
      <c r="N36" s="70"/>
      <c r="O36" s="75" t="n">
        <f aca="false">IF(M36,M36/M$60*100,0)</f>
        <v>46.0473404066008</v>
      </c>
      <c r="P36" s="70"/>
      <c r="Q36" s="79" t="n">
        <v>31303651</v>
      </c>
      <c r="R36" s="70"/>
      <c r="S36" s="75" t="n">
        <f aca="false">(Q36/$BL36)</f>
        <v>752.202301999231</v>
      </c>
      <c r="T36" s="70"/>
      <c r="U36" s="75" t="n">
        <f aca="false">IF(S36,S36/S$60*100,0)</f>
        <v>107.984843341001</v>
      </c>
      <c r="V36" s="70"/>
      <c r="W36" s="79" t="n">
        <v>10913998</v>
      </c>
      <c r="X36" s="70"/>
      <c r="Y36" s="75" t="n">
        <f aca="false">(W36/$BL36)</f>
        <v>262.254853902345</v>
      </c>
      <c r="Z36" s="70"/>
      <c r="AA36" s="75" t="n">
        <f aca="false">IF(Y36,Y36/Y$60*100,0)</f>
        <v>82.1308152384063</v>
      </c>
      <c r="AB36" s="70"/>
      <c r="AC36" s="79" t="n">
        <v>10890230</v>
      </c>
      <c r="AD36" s="70"/>
      <c r="AE36" s="75" t="n">
        <f aca="false">(AC36/$BL36)</f>
        <v>261.683727412534</v>
      </c>
      <c r="AF36" s="70"/>
      <c r="AG36" s="75" t="n">
        <f aca="false">IF(AE36,AE36/AE$60*100,0)</f>
        <v>61.3433363685436</v>
      </c>
      <c r="AH36" s="111"/>
      <c r="AI36" s="70"/>
      <c r="AJ36" s="79" t="n">
        <v>103001122</v>
      </c>
      <c r="AK36" s="70"/>
      <c r="AL36" s="75" t="n">
        <f aca="false">(AJ36/$BL36)</f>
        <v>2475.03657247213</v>
      </c>
      <c r="AM36" s="70"/>
      <c r="AN36" s="75" t="n">
        <f aca="false">IF(AL36,AL36/AL$60*100,0)</f>
        <v>143.746826174924</v>
      </c>
      <c r="AO36" s="70"/>
      <c r="AP36" s="79" t="n">
        <v>4481622</v>
      </c>
      <c r="AQ36" s="70"/>
      <c r="AR36" s="75" t="n">
        <f aca="false">(AP36/$BL36)</f>
        <v>107.689878892734</v>
      </c>
      <c r="AS36" s="70"/>
      <c r="AT36" s="75" t="n">
        <f aca="false">IF(AR36,AR36/AR$60*100,0)</f>
        <v>67.080621908533</v>
      </c>
      <c r="AU36" s="70"/>
      <c r="AV36" s="79" t="n">
        <v>2969843</v>
      </c>
      <c r="AW36" s="70"/>
      <c r="AX36" s="75" t="n">
        <f aca="false">(AV36/$BL36)</f>
        <v>71.3630094194541</v>
      </c>
      <c r="AY36" s="70"/>
      <c r="AZ36" s="75" t="n">
        <f aca="false">IF(AX36,AX36/AX$60*100,0)</f>
        <v>42.8736706334272</v>
      </c>
      <c r="BA36" s="70"/>
      <c r="BB36" s="79" t="n">
        <v>0</v>
      </c>
      <c r="BC36" s="70"/>
      <c r="BD36" s="75" t="n">
        <f aca="false">(BB36/$BL36)</f>
        <v>0</v>
      </c>
      <c r="BE36" s="70"/>
      <c r="BF36" s="75" t="n">
        <f aca="false">IF(BD36,BD36/BD$60*100,0)</f>
        <v>0</v>
      </c>
      <c r="BG36" s="70"/>
      <c r="BH36" s="79" t="n">
        <f aca="false">(E36+K36+Q36+W36+AC36+AJ36+AP36+AV36+BB36)</f>
        <v>170816739</v>
      </c>
      <c r="BI36" s="70"/>
      <c r="BJ36" s="55" t="n">
        <v>20</v>
      </c>
      <c r="BK36" s="70"/>
      <c r="BL36" s="107" t="n">
        <v>41616</v>
      </c>
      <c r="BM36" s="70"/>
      <c r="BN36" s="107" t="n">
        <f aca="false">IF(E36,BL36,0)</f>
        <v>41616</v>
      </c>
      <c r="BO36" s="70"/>
      <c r="BP36" s="107" t="n">
        <f aca="false">IF(K36,BL36,0)</f>
        <v>41616</v>
      </c>
      <c r="BQ36" s="70"/>
      <c r="BR36" s="107" t="n">
        <f aca="false">IF(Q36,BL36,0)</f>
        <v>41616</v>
      </c>
      <c r="BS36" s="70"/>
      <c r="BT36" s="107" t="n">
        <f aca="false">IF(W36,BL36,0)</f>
        <v>41616</v>
      </c>
      <c r="BU36" s="70"/>
      <c r="BV36" s="107" t="n">
        <f aca="false">IF(AC36,BL36,0)</f>
        <v>41616</v>
      </c>
      <c r="BW36" s="70"/>
      <c r="BX36" s="107" t="n">
        <f aca="false">IF(AJ36,BL36,0)</f>
        <v>41616</v>
      </c>
      <c r="BY36" s="70"/>
      <c r="BZ36" s="107" t="n">
        <f aca="false">IF(AP36,BL36,0)</f>
        <v>41616</v>
      </c>
      <c r="CA36" s="70"/>
      <c r="CB36" s="107" t="n">
        <f aca="false">IF(AV36,BL36,0)</f>
        <v>41616</v>
      </c>
      <c r="CC36" s="70"/>
      <c r="CD36" s="107" t="n">
        <f aca="false">IF(BB36,$BL36,0)</f>
        <v>0</v>
      </c>
    </row>
    <row r="37" customFormat="false" ht="8.25" hidden="false" customHeight="true" outlineLevel="0" collapsed="false">
      <c r="A37" s="81"/>
      <c r="B37" s="70"/>
      <c r="C37" s="66"/>
      <c r="D37" s="70"/>
      <c r="E37" s="104"/>
      <c r="F37" s="70"/>
      <c r="G37" s="103"/>
      <c r="H37" s="70"/>
      <c r="I37" s="103"/>
      <c r="J37" s="70"/>
      <c r="K37" s="104"/>
      <c r="L37" s="70"/>
      <c r="M37" s="103"/>
      <c r="N37" s="70"/>
      <c r="O37" s="103"/>
      <c r="P37" s="70"/>
      <c r="Q37" s="104"/>
      <c r="R37" s="70"/>
      <c r="S37" s="103"/>
      <c r="T37" s="70"/>
      <c r="U37" s="103"/>
      <c r="V37" s="70"/>
      <c r="W37" s="104"/>
      <c r="X37" s="70"/>
      <c r="Y37" s="103"/>
      <c r="Z37" s="70"/>
      <c r="AA37" s="103"/>
      <c r="AB37" s="70"/>
      <c r="AC37" s="104"/>
      <c r="AD37" s="70"/>
      <c r="AE37" s="103"/>
      <c r="AF37" s="70"/>
      <c r="AG37" s="103"/>
      <c r="AH37" s="70"/>
      <c r="AI37" s="70"/>
      <c r="AJ37" s="104"/>
      <c r="AK37" s="70"/>
      <c r="AL37" s="103"/>
      <c r="AM37" s="70"/>
      <c r="AN37" s="103"/>
      <c r="AO37" s="70"/>
      <c r="AP37" s="104"/>
      <c r="AQ37" s="70"/>
      <c r="AR37" s="103"/>
      <c r="AS37" s="70"/>
      <c r="AT37" s="103"/>
      <c r="AU37" s="70"/>
      <c r="AV37" s="104"/>
      <c r="AW37" s="70"/>
      <c r="AX37" s="103"/>
      <c r="AY37" s="70"/>
      <c r="AZ37" s="103"/>
      <c r="BA37" s="70"/>
      <c r="BB37" s="70"/>
      <c r="BC37" s="70"/>
      <c r="BD37" s="103"/>
      <c r="BE37" s="70"/>
      <c r="BF37" s="103"/>
      <c r="BG37" s="70"/>
      <c r="BH37" s="104"/>
      <c r="BI37" s="70"/>
      <c r="BJ37" s="81"/>
      <c r="BK37" s="70"/>
      <c r="BL37" s="104"/>
      <c r="BM37" s="70"/>
      <c r="BN37" s="70"/>
      <c r="BO37" s="70"/>
      <c r="BP37" s="70"/>
      <c r="BQ37" s="70"/>
      <c r="BR37" s="70"/>
      <c r="BS37" s="70"/>
      <c r="BT37" s="70"/>
      <c r="BU37" s="70"/>
      <c r="BV37" s="70"/>
      <c r="BW37" s="70"/>
      <c r="BX37" s="70"/>
      <c r="BY37" s="70"/>
      <c r="BZ37" s="70"/>
      <c r="CA37" s="70"/>
      <c r="CB37" s="70"/>
      <c r="CC37" s="70"/>
      <c r="CD37" s="70"/>
    </row>
    <row r="38" customFormat="false" ht="8.25" hidden="false" customHeight="true" outlineLevel="0" collapsed="false">
      <c r="A38" s="55" t="n">
        <v>21</v>
      </c>
      <c r="B38" s="110"/>
      <c r="C38" s="66" t="s">
        <v>116</v>
      </c>
      <c r="D38" s="70"/>
      <c r="E38" s="79" t="n">
        <v>3276460</v>
      </c>
      <c r="F38" s="70"/>
      <c r="G38" s="75" t="n">
        <f aca="false">(E38/$BL38)</f>
        <v>207.344639918998</v>
      </c>
      <c r="H38" s="70"/>
      <c r="I38" s="75" t="n">
        <f aca="false">IF(G38,G38/G$60*100,0)</f>
        <v>112.966811280962</v>
      </c>
      <c r="J38" s="70"/>
      <c r="K38" s="79" t="n">
        <v>219374</v>
      </c>
      <c r="L38" s="70"/>
      <c r="M38" s="75" t="n">
        <f aca="false">(K38/$BL38)</f>
        <v>13.882673079357</v>
      </c>
      <c r="N38" s="70"/>
      <c r="O38" s="75" t="n">
        <f aca="false">IF(M38,M38/M$60*100,0)</f>
        <v>18.98682824872</v>
      </c>
      <c r="P38" s="70"/>
      <c r="Q38" s="79" t="n">
        <v>8164957</v>
      </c>
      <c r="R38" s="70"/>
      <c r="S38" s="75" t="n">
        <f aca="false">(Q38/$BL38)</f>
        <v>516.704024806986</v>
      </c>
      <c r="T38" s="70"/>
      <c r="U38" s="75" t="n">
        <f aca="false">IF(S38,S38/S$60*100,0)</f>
        <v>74.1771236596192</v>
      </c>
      <c r="V38" s="70"/>
      <c r="W38" s="79" t="n">
        <v>2443992</v>
      </c>
      <c r="X38" s="70"/>
      <c r="Y38" s="75" t="n">
        <f aca="false">(W38/$BL38)</f>
        <v>154.663460321478</v>
      </c>
      <c r="Z38" s="70"/>
      <c r="AA38" s="75" t="n">
        <f aca="false">IF(Y38,Y38/Y$60*100,0)</f>
        <v>48.4362287095206</v>
      </c>
      <c r="AB38" s="70"/>
      <c r="AC38" s="79" t="n">
        <v>4155053</v>
      </c>
      <c r="AD38" s="70"/>
      <c r="AE38" s="75" t="n">
        <f aca="false">(AC38/$BL38)</f>
        <v>262.944753828629</v>
      </c>
      <c r="AF38" s="70"/>
      <c r="AG38" s="75" t="n">
        <f aca="false">IF(AE38,AE38/AE$60*100,0)</f>
        <v>61.6389434679114</v>
      </c>
      <c r="AH38" s="111"/>
      <c r="AI38" s="70"/>
      <c r="AJ38" s="79" t="n">
        <v>40014564</v>
      </c>
      <c r="AK38" s="70"/>
      <c r="AL38" s="75" t="n">
        <f aca="false">(AJ38/$BL38)</f>
        <v>2532.246804202</v>
      </c>
      <c r="AM38" s="70"/>
      <c r="AN38" s="75" t="n">
        <f aca="false">IF(AL38,AL38/AL$60*100,0)</f>
        <v>147.069520201901</v>
      </c>
      <c r="AO38" s="70"/>
      <c r="AP38" s="79" t="n">
        <v>3626297</v>
      </c>
      <c r="AQ38" s="70"/>
      <c r="AR38" s="75" t="n">
        <f aca="false">(AP38/$BL38)</f>
        <v>229.483419820276</v>
      </c>
      <c r="AS38" s="70"/>
      <c r="AT38" s="75" t="n">
        <f aca="false">IF(AR38,AR38/AR$60*100,0)</f>
        <v>142.946492999351</v>
      </c>
      <c r="AU38" s="70"/>
      <c r="AV38" s="79" t="n">
        <v>566579</v>
      </c>
      <c r="AW38" s="70"/>
      <c r="AX38" s="75" t="n">
        <f aca="false">(AV38/$BL38)</f>
        <v>35.8548917858499</v>
      </c>
      <c r="AY38" s="70"/>
      <c r="AZ38" s="75" t="n">
        <f aca="false">IF(AX38,AX38/AX$60*100,0)</f>
        <v>21.5410032946935</v>
      </c>
      <c r="BA38" s="70"/>
      <c r="BB38" s="79" t="n">
        <v>0</v>
      </c>
      <c r="BC38" s="70"/>
      <c r="BD38" s="75" t="n">
        <v>0</v>
      </c>
      <c r="BE38" s="70"/>
      <c r="BF38" s="75" t="n">
        <f aca="false">IF(BD38,BD38/BD$60*100,0)</f>
        <v>0</v>
      </c>
      <c r="BG38" s="70"/>
      <c r="BH38" s="79" t="n">
        <f aca="false">(E38+K38+Q38+W38+AC38+AJ38+AP38+AV38+BB38)</f>
        <v>62467276</v>
      </c>
      <c r="BI38" s="70"/>
      <c r="BJ38" s="55" t="n">
        <v>21</v>
      </c>
      <c r="BK38" s="70"/>
      <c r="BL38" s="107" t="n">
        <v>15802</v>
      </c>
      <c r="BM38" s="70"/>
      <c r="BN38" s="107" t="n">
        <f aca="false">IF(E38,BL38,0)</f>
        <v>15802</v>
      </c>
      <c r="BO38" s="70"/>
      <c r="BP38" s="107" t="n">
        <f aca="false">IF(K38,BL38,0)</f>
        <v>15802</v>
      </c>
      <c r="BQ38" s="70"/>
      <c r="BR38" s="107" t="n">
        <f aca="false">IF(Q38,BL38,0)</f>
        <v>15802</v>
      </c>
      <c r="BS38" s="70"/>
      <c r="BT38" s="107" t="n">
        <f aca="false">IF(W38,BL38,0)</f>
        <v>15802</v>
      </c>
      <c r="BU38" s="70"/>
      <c r="BV38" s="107" t="n">
        <f aca="false">IF(AC38,BL38,0)</f>
        <v>15802</v>
      </c>
      <c r="BW38" s="70"/>
      <c r="BX38" s="107" t="n">
        <f aca="false">IF(AJ38,BL38,0)</f>
        <v>15802</v>
      </c>
      <c r="BY38" s="70"/>
      <c r="BZ38" s="107" t="n">
        <f aca="false">IF(AP38,BL38,0)</f>
        <v>15802</v>
      </c>
      <c r="CA38" s="70"/>
      <c r="CB38" s="107" t="n">
        <f aca="false">IF(AV38,BL38,0)</f>
        <v>15802</v>
      </c>
      <c r="CC38" s="70"/>
      <c r="CD38" s="107" t="n">
        <f aca="false">IF(BB38,$BL38,0)</f>
        <v>0</v>
      </c>
    </row>
    <row r="39" customFormat="false" ht="8.25" hidden="false" customHeight="true" outlineLevel="0" collapsed="false">
      <c r="A39" s="55" t="n">
        <v>22</v>
      </c>
      <c r="B39" s="110"/>
      <c r="C39" s="66" t="s">
        <v>117</v>
      </c>
      <c r="D39" s="70"/>
      <c r="E39" s="79" t="n">
        <v>2646698</v>
      </c>
      <c r="F39" s="70"/>
      <c r="G39" s="75" t="n">
        <f aca="false">(E39/$BL39)</f>
        <v>195.414796219728</v>
      </c>
      <c r="H39" s="70"/>
      <c r="I39" s="75" t="n">
        <f aca="false">IF(G39,G39/G$60*100,0)</f>
        <v>106.467118777152</v>
      </c>
      <c r="J39" s="70"/>
      <c r="K39" s="79" t="n">
        <v>2286797</v>
      </c>
      <c r="L39" s="70"/>
      <c r="M39" s="75" t="n">
        <f aca="false">(K39/$BL39)</f>
        <v>168.842070289427</v>
      </c>
      <c r="N39" s="70"/>
      <c r="O39" s="75" t="n">
        <f aca="false">IF(M39,M39/M$60*100,0)</f>
        <v>230.919173232605</v>
      </c>
      <c r="P39" s="70"/>
      <c r="Q39" s="79" t="n">
        <v>10006369</v>
      </c>
      <c r="R39" s="70"/>
      <c r="S39" s="75" t="n">
        <f aca="false">(Q39/$BL39)</f>
        <v>738.804562906084</v>
      </c>
      <c r="T39" s="70"/>
      <c r="U39" s="75" t="n">
        <f aca="false">IF(S39,S39/S$60*100,0)</f>
        <v>106.061487412347</v>
      </c>
      <c r="V39" s="70"/>
      <c r="W39" s="79" t="n">
        <v>6198164</v>
      </c>
      <c r="X39" s="70"/>
      <c r="Y39" s="75" t="n">
        <f aca="false">(W39/$BL39)</f>
        <v>457.631718842292</v>
      </c>
      <c r="Z39" s="70"/>
      <c r="AA39" s="75" t="n">
        <f aca="false">IF(Y39,Y39/Y$60*100,0)</f>
        <v>143.317332694502</v>
      </c>
      <c r="AB39" s="70"/>
      <c r="AC39" s="79" t="n">
        <v>7787701</v>
      </c>
      <c r="AD39" s="70"/>
      <c r="AE39" s="75" t="n">
        <f aca="false">(AC39/$BL39)</f>
        <v>574.992690490254</v>
      </c>
      <c r="AF39" s="70"/>
      <c r="AG39" s="75" t="n">
        <f aca="false">IF(AE39,AE39/AE$60*100,0)</f>
        <v>134.78854941023</v>
      </c>
      <c r="AH39" s="111"/>
      <c r="AI39" s="70"/>
      <c r="AJ39" s="79" t="n">
        <v>24487661</v>
      </c>
      <c r="AK39" s="70"/>
      <c r="AL39" s="75" t="n">
        <f aca="false">(AJ39/$BL39)</f>
        <v>1808.00804784406</v>
      </c>
      <c r="AM39" s="70"/>
      <c r="AN39" s="75" t="n">
        <f aca="false">IF(AL39,AL39/AL$60*100,0)</f>
        <v>105.006698271418</v>
      </c>
      <c r="AO39" s="70"/>
      <c r="AP39" s="79" t="n">
        <v>960412</v>
      </c>
      <c r="AQ39" s="70"/>
      <c r="AR39" s="75" t="n">
        <f aca="false">(AP39/$BL39)</f>
        <v>70.9105138806852</v>
      </c>
      <c r="AS39" s="70"/>
      <c r="AT39" s="75" t="n">
        <f aca="false">IF(AR39,AR39/AR$60*100,0)</f>
        <v>44.1705517721683</v>
      </c>
      <c r="AU39" s="70"/>
      <c r="AV39" s="79" t="n">
        <v>2629654</v>
      </c>
      <c r="AW39" s="70"/>
      <c r="AX39" s="75" t="n">
        <f aca="false">(AV39/$BL39)</f>
        <v>194.156379208506</v>
      </c>
      <c r="AY39" s="70"/>
      <c r="AZ39" s="75" t="n">
        <f aca="false">IF(AX39,AX39/AX$60*100,0)</f>
        <v>116.645818629042</v>
      </c>
      <c r="BA39" s="70"/>
      <c r="BB39" s="79" t="n">
        <v>0</v>
      </c>
      <c r="BC39" s="70"/>
      <c r="BD39" s="75" t="n">
        <f aca="false">(BB39/$BL39)</f>
        <v>0</v>
      </c>
      <c r="BE39" s="70"/>
      <c r="BF39" s="75" t="n">
        <f aca="false">IF(BD39,BD39/BD$60*100,0)</f>
        <v>0</v>
      </c>
      <c r="BG39" s="70"/>
      <c r="BH39" s="79" t="n">
        <f aca="false">(E39+K39+Q39+W39+AC39+AJ39+AP39+AV39+BB39)</f>
        <v>57003456</v>
      </c>
      <c r="BI39" s="70"/>
      <c r="BJ39" s="55" t="n">
        <v>22</v>
      </c>
      <c r="BK39" s="70"/>
      <c r="BL39" s="107" t="n">
        <v>13544</v>
      </c>
      <c r="BM39" s="70"/>
      <c r="BN39" s="107" t="n">
        <f aca="false">IF(E39,BL39,0)</f>
        <v>13544</v>
      </c>
      <c r="BO39" s="70"/>
      <c r="BP39" s="107" t="n">
        <f aca="false">IF(K39,BL39,0)</f>
        <v>13544</v>
      </c>
      <c r="BQ39" s="70"/>
      <c r="BR39" s="107" t="n">
        <f aca="false">IF(Q39,BL39,0)</f>
        <v>13544</v>
      </c>
      <c r="BS39" s="70"/>
      <c r="BT39" s="107" t="n">
        <f aca="false">IF(W39,BL39,0)</f>
        <v>13544</v>
      </c>
      <c r="BU39" s="70"/>
      <c r="BV39" s="107" t="n">
        <f aca="false">IF(AC39,BL39,0)</f>
        <v>13544</v>
      </c>
      <c r="BW39" s="70"/>
      <c r="BX39" s="107" t="n">
        <f aca="false">IF(AJ39,BL39,0)</f>
        <v>13544</v>
      </c>
      <c r="BY39" s="70"/>
      <c r="BZ39" s="107" t="n">
        <f aca="false">IF(AP39,BL39,0)</f>
        <v>13544</v>
      </c>
      <c r="CA39" s="70"/>
      <c r="CB39" s="107" t="n">
        <f aca="false">IF(AV39,BL39,0)</f>
        <v>13544</v>
      </c>
      <c r="CC39" s="70"/>
      <c r="CD39" s="107" t="n">
        <f aca="false">IF(BB39,$BL39,0)</f>
        <v>0</v>
      </c>
    </row>
    <row r="40" customFormat="false" ht="8.25" hidden="false" customHeight="true" outlineLevel="0" collapsed="false">
      <c r="A40" s="55" t="n">
        <v>23</v>
      </c>
      <c r="B40" s="110"/>
      <c r="C40" s="66" t="s">
        <v>118</v>
      </c>
      <c r="D40" s="70"/>
      <c r="E40" s="79" t="n">
        <v>24850004</v>
      </c>
      <c r="F40" s="70"/>
      <c r="G40" s="75" t="n">
        <f aca="false">(E40/$BL40)</f>
        <v>135.630800467203</v>
      </c>
      <c r="H40" s="70"/>
      <c r="I40" s="75" t="n">
        <f aca="false">IF(G40,G40/G$60*100,0)</f>
        <v>73.8952260654052</v>
      </c>
      <c r="J40" s="70"/>
      <c r="K40" s="79" t="n">
        <v>12108046</v>
      </c>
      <c r="L40" s="70"/>
      <c r="M40" s="75" t="n">
        <f aca="false">(K40/$BL40)</f>
        <v>66.0854610354878</v>
      </c>
      <c r="N40" s="70"/>
      <c r="O40" s="75" t="n">
        <f aca="false">IF(M40,M40/M$60*100,0)</f>
        <v>90.3826871990562</v>
      </c>
      <c r="P40" s="70"/>
      <c r="Q40" s="79" t="n">
        <v>136983167</v>
      </c>
      <c r="R40" s="70"/>
      <c r="S40" s="75" t="n">
        <f aca="false">(Q40/$BL40)</f>
        <v>747.651251514589</v>
      </c>
      <c r="T40" s="70"/>
      <c r="U40" s="75" t="n">
        <f aca="false">IF(S40,S40/S$60*100,0)</f>
        <v>107.331502514584</v>
      </c>
      <c r="V40" s="70"/>
      <c r="W40" s="79" t="n">
        <v>45923350</v>
      </c>
      <c r="X40" s="70"/>
      <c r="Y40" s="75" t="n">
        <f aca="false">(W40/$BL40)</f>
        <v>250.648680806471</v>
      </c>
      <c r="Z40" s="70"/>
      <c r="AA40" s="75" t="n">
        <f aca="false">IF(Y40,Y40/Y$60*100,0)</f>
        <v>78.4960895356089</v>
      </c>
      <c r="AB40" s="70"/>
      <c r="AC40" s="79" t="n">
        <v>79383808</v>
      </c>
      <c r="AD40" s="70"/>
      <c r="AE40" s="75" t="n">
        <f aca="false">(AC40/$BL40)</f>
        <v>433.275158554291</v>
      </c>
      <c r="AF40" s="70"/>
      <c r="AG40" s="75" t="n">
        <f aca="false">IF(AE40,AE40/AE$60*100,0)</f>
        <v>101.56743047851</v>
      </c>
      <c r="AH40" s="111"/>
      <c r="AI40" s="70"/>
      <c r="AJ40" s="79" t="n">
        <v>338060230</v>
      </c>
      <c r="AK40" s="70"/>
      <c r="AL40" s="75" t="n">
        <f aca="false">(AJ40/$BL40)</f>
        <v>1845.12564267703</v>
      </c>
      <c r="AM40" s="70"/>
      <c r="AN40" s="75" t="n">
        <f aca="false">IF(AL40,AL40/AL$60*100,0)</f>
        <v>107.162438720601</v>
      </c>
      <c r="AO40" s="70"/>
      <c r="AP40" s="79" t="n">
        <v>35757768</v>
      </c>
      <c r="AQ40" s="70"/>
      <c r="AR40" s="75" t="n">
        <f aca="false">(AP40/$BL40)</f>
        <v>195.165147529173</v>
      </c>
      <c r="AS40" s="70"/>
      <c r="AT40" s="75" t="n">
        <f aca="false">IF(AR40,AR40/AR$60*100,0)</f>
        <v>121.569451147474</v>
      </c>
      <c r="AU40" s="70"/>
      <c r="AV40" s="79" t="n">
        <v>27785280</v>
      </c>
      <c r="AW40" s="70"/>
      <c r="AX40" s="75" t="n">
        <f aca="false">(AV40/$BL40)</f>
        <v>151.651475291729</v>
      </c>
      <c r="AY40" s="70"/>
      <c r="AZ40" s="75" t="n">
        <f aca="false">IF(AX40,AX40/AX$60*100,0)</f>
        <v>91.1096022382495</v>
      </c>
      <c r="BA40" s="70"/>
      <c r="BB40" s="79" t="n">
        <v>0</v>
      </c>
      <c r="BC40" s="70"/>
      <c r="BD40" s="75" t="n">
        <f aca="false">(BB40/$BL40)</f>
        <v>0</v>
      </c>
      <c r="BE40" s="70"/>
      <c r="BF40" s="75" t="n">
        <f aca="false">IF(BD40,BD40/BD$60*100,0)</f>
        <v>0</v>
      </c>
      <c r="BG40" s="70"/>
      <c r="BH40" s="79" t="n">
        <f aca="false">(E40+K40+Q40+W40+AC40+AJ40+AP40+AV40+BB40)</f>
        <v>700851653</v>
      </c>
      <c r="BI40" s="70"/>
      <c r="BJ40" s="55" t="n">
        <v>23</v>
      </c>
      <c r="BK40" s="70"/>
      <c r="BL40" s="107" t="n">
        <v>183218</v>
      </c>
      <c r="BM40" s="70"/>
      <c r="BN40" s="107" t="n">
        <f aca="false">IF(E40,BL40,0)</f>
        <v>183218</v>
      </c>
      <c r="BO40" s="70"/>
      <c r="BP40" s="107" t="n">
        <f aca="false">IF(K40,BL40,0)</f>
        <v>183218</v>
      </c>
      <c r="BQ40" s="70"/>
      <c r="BR40" s="107" t="n">
        <f aca="false">IF(Q40,BL40,0)</f>
        <v>183218</v>
      </c>
      <c r="BS40" s="70"/>
      <c r="BT40" s="107" t="n">
        <f aca="false">IF(W40,BL40,0)</f>
        <v>183218</v>
      </c>
      <c r="BU40" s="70"/>
      <c r="BV40" s="107" t="n">
        <f aca="false">IF(AC40,BL40,0)</f>
        <v>183218</v>
      </c>
      <c r="BW40" s="70"/>
      <c r="BX40" s="107" t="n">
        <f aca="false">IF(AJ40,BL40,0)</f>
        <v>183218</v>
      </c>
      <c r="BY40" s="70"/>
      <c r="BZ40" s="107" t="n">
        <f aca="false">IF(AP40,BL40,0)</f>
        <v>183218</v>
      </c>
      <c r="CA40" s="70"/>
      <c r="CB40" s="107" t="n">
        <f aca="false">IF(AV40,BL40,0)</f>
        <v>183218</v>
      </c>
      <c r="CC40" s="70"/>
      <c r="CD40" s="107" t="n">
        <f aca="false">IF(BB40,$BL40,0)</f>
        <v>0</v>
      </c>
    </row>
    <row r="41" customFormat="false" ht="8.25" hidden="false" customHeight="true" outlineLevel="0" collapsed="false">
      <c r="A41" s="55" t="n">
        <v>24</v>
      </c>
      <c r="B41" s="110"/>
      <c r="C41" s="66" t="s">
        <v>119</v>
      </c>
      <c r="D41" s="70"/>
      <c r="E41" s="79" t="n">
        <v>29043186</v>
      </c>
      <c r="F41" s="70"/>
      <c r="G41" s="75" t="n">
        <f aca="false">(E41/$BL41)</f>
        <v>117.542347432281</v>
      </c>
      <c r="H41" s="70"/>
      <c r="I41" s="75" t="n">
        <f aca="false">IF(G41,G41/G$60*100,0)</f>
        <v>64.0401612749246</v>
      </c>
      <c r="J41" s="70"/>
      <c r="K41" s="79" t="n">
        <v>15122800</v>
      </c>
      <c r="L41" s="70"/>
      <c r="M41" s="75" t="n">
        <f aca="false">(K41/$BL41)</f>
        <v>61.2043531225844</v>
      </c>
      <c r="N41" s="70"/>
      <c r="O41" s="75" t="n">
        <f aca="false">IF(M41,M41/M$60*100,0)</f>
        <v>83.7069730137548</v>
      </c>
      <c r="P41" s="70"/>
      <c r="Q41" s="79" t="n">
        <v>164392944</v>
      </c>
      <c r="R41" s="70"/>
      <c r="S41" s="75" t="n">
        <f aca="false">(Q41/$BL41)</f>
        <v>665.324132795331</v>
      </c>
      <c r="T41" s="70"/>
      <c r="U41" s="75" t="n">
        <f aca="false">IF(S41,S41/S$60*100,0)</f>
        <v>95.5127657279686</v>
      </c>
      <c r="V41" s="70"/>
      <c r="W41" s="79" t="n">
        <v>85890852</v>
      </c>
      <c r="X41" s="70"/>
      <c r="Y41" s="75" t="n">
        <f aca="false">(W41/$BL41)</f>
        <v>347.613804044729</v>
      </c>
      <c r="Z41" s="70"/>
      <c r="AA41" s="75" t="n">
        <f aca="false">IF(Y41,Y41/Y$60*100,0)</f>
        <v>108.862828235576</v>
      </c>
      <c r="AB41" s="70"/>
      <c r="AC41" s="79" t="n">
        <v>83104157</v>
      </c>
      <c r="AD41" s="70"/>
      <c r="AE41" s="75" t="n">
        <f aca="false">(AC41/$BL41)</f>
        <v>336.335610533941</v>
      </c>
      <c r="AF41" s="70"/>
      <c r="AG41" s="75" t="n">
        <f aca="false">IF(AE41,AE41/AE$60*100,0)</f>
        <v>78.8430701966334</v>
      </c>
      <c r="AH41" s="111"/>
      <c r="AI41" s="70"/>
      <c r="AJ41" s="79" t="n">
        <v>365510068</v>
      </c>
      <c r="AK41" s="70"/>
      <c r="AL41" s="75" t="n">
        <f aca="false">(AJ41/$BL41)</f>
        <v>1479.27680533577</v>
      </c>
      <c r="AM41" s="70"/>
      <c r="AN41" s="75" t="n">
        <f aca="false">IF(AL41,AL41/AL$60*100,0)</f>
        <v>85.91442573667</v>
      </c>
      <c r="AO41" s="70"/>
      <c r="AP41" s="79" t="n">
        <v>60882213</v>
      </c>
      <c r="AQ41" s="70"/>
      <c r="AR41" s="75" t="n">
        <f aca="false">(AP41/$BL41)</f>
        <v>246.399903677652</v>
      </c>
      <c r="AS41" s="70"/>
      <c r="AT41" s="75" t="n">
        <f aca="false">IF(AR41,AR41/AR$60*100,0)</f>
        <v>153.483864471267</v>
      </c>
      <c r="AU41" s="70"/>
      <c r="AV41" s="79" t="n">
        <v>35208648</v>
      </c>
      <c r="AW41" s="70"/>
      <c r="AX41" s="75" t="n">
        <f aca="false">(AV41/$BL41)</f>
        <v>142.49494307673</v>
      </c>
      <c r="AY41" s="70"/>
      <c r="AZ41" s="75" t="n">
        <f aca="false">IF(AX41,AX41/AX$60*100,0)</f>
        <v>85.6085149169067</v>
      </c>
      <c r="BA41" s="70"/>
      <c r="BB41" s="79" t="n">
        <v>0</v>
      </c>
      <c r="BC41" s="70"/>
      <c r="BD41" s="75" t="n">
        <f aca="false">(BB41/$BL41)</f>
        <v>0</v>
      </c>
      <c r="BE41" s="70"/>
      <c r="BF41" s="75" t="n">
        <f aca="false">IF(BD41,BD41/BD$60*100,0)</f>
        <v>0</v>
      </c>
      <c r="BG41" s="70"/>
      <c r="BH41" s="79" t="n">
        <f aca="false">(E41+K41+Q41+W41+AC41+AJ41+AP41+AV41+BB41)</f>
        <v>839154868</v>
      </c>
      <c r="BI41" s="70"/>
      <c r="BJ41" s="55" t="n">
        <v>24</v>
      </c>
      <c r="BK41" s="70"/>
      <c r="BL41" s="107" t="n">
        <v>247087</v>
      </c>
      <c r="BM41" s="70"/>
      <c r="BN41" s="107" t="n">
        <f aca="false">IF(E41,BL41,0)</f>
        <v>247087</v>
      </c>
      <c r="BO41" s="70"/>
      <c r="BP41" s="107" t="n">
        <f aca="false">IF(K41,BL41,0)</f>
        <v>247087</v>
      </c>
      <c r="BQ41" s="70"/>
      <c r="BR41" s="107" t="n">
        <f aca="false">IF(Q41,BL41,0)</f>
        <v>247087</v>
      </c>
      <c r="BS41" s="70"/>
      <c r="BT41" s="107" t="n">
        <f aca="false">IF(W41,BL41,0)</f>
        <v>247087</v>
      </c>
      <c r="BU41" s="70"/>
      <c r="BV41" s="107" t="n">
        <f aca="false">IF(AC41,BL41,0)</f>
        <v>247087</v>
      </c>
      <c r="BW41" s="70"/>
      <c r="BX41" s="107" t="n">
        <f aca="false">IF(AJ41,BL41,0)</f>
        <v>247087</v>
      </c>
      <c r="BY41" s="70"/>
      <c r="BZ41" s="107" t="n">
        <f aca="false">IF(AP41,BL41,0)</f>
        <v>247087</v>
      </c>
      <c r="CA41" s="70"/>
      <c r="CB41" s="107" t="n">
        <f aca="false">IF(AV41,BL41,0)</f>
        <v>247087</v>
      </c>
      <c r="CC41" s="70"/>
      <c r="CD41" s="107" t="n">
        <f aca="false">IF(BB41,$BL41,0)</f>
        <v>0</v>
      </c>
    </row>
    <row r="42" customFormat="false" ht="8.25" hidden="false" customHeight="true" outlineLevel="0" collapsed="false">
      <c r="A42" s="55" t="n">
        <v>25</v>
      </c>
      <c r="B42" s="110"/>
      <c r="C42" s="66" t="s">
        <v>120</v>
      </c>
      <c r="D42" s="70"/>
      <c r="E42" s="79" t="n">
        <v>975317</v>
      </c>
      <c r="F42" s="70"/>
      <c r="G42" s="75" t="n">
        <f aca="false">(E42/$BL42)</f>
        <v>252.869328493648</v>
      </c>
      <c r="H42" s="70"/>
      <c r="I42" s="75" t="n">
        <f aca="false">IF(G42,G42/G$60*100,0)</f>
        <v>137.769858540087</v>
      </c>
      <c r="J42" s="70"/>
      <c r="K42" s="79" t="n">
        <v>369334</v>
      </c>
      <c r="L42" s="70"/>
      <c r="M42" s="75" t="n">
        <f aca="false">(K42/$BL42)</f>
        <v>95.7568058076225</v>
      </c>
      <c r="N42" s="70"/>
      <c r="O42" s="75" t="n">
        <f aca="false">IF(M42,M42/M$60*100,0)</f>
        <v>130.963108842405</v>
      </c>
      <c r="P42" s="70"/>
      <c r="Q42" s="79" t="n">
        <v>2920869</v>
      </c>
      <c r="R42" s="70"/>
      <c r="S42" s="75" t="n">
        <f aca="false">(Q42/$BL42)</f>
        <v>757.290381125227</v>
      </c>
      <c r="T42" s="70"/>
      <c r="U42" s="75" t="n">
        <f aca="false">IF(S42,S42/S$60*100,0)</f>
        <v>108.715279057386</v>
      </c>
      <c r="V42" s="70"/>
      <c r="W42" s="79" t="n">
        <v>2282405</v>
      </c>
      <c r="X42" s="70"/>
      <c r="Y42" s="75" t="n">
        <f aca="false">(W42/$BL42)</f>
        <v>591.756546538761</v>
      </c>
      <c r="Z42" s="70"/>
      <c r="AA42" s="75" t="n">
        <f aca="false">IF(Y42,Y42/Y$60*100,0)</f>
        <v>185.321441592802</v>
      </c>
      <c r="AB42" s="70"/>
      <c r="AC42" s="79" t="n">
        <v>1741640</v>
      </c>
      <c r="AD42" s="70"/>
      <c r="AE42" s="75" t="n">
        <f aca="false">(AC42/$BL42)</f>
        <v>451.55302048224</v>
      </c>
      <c r="AF42" s="70"/>
      <c r="AG42" s="75" t="n">
        <f aca="false">IF(AE42,AE42/AE$60*100,0)</f>
        <v>105.852087546913</v>
      </c>
      <c r="AH42" s="111"/>
      <c r="AI42" s="70"/>
      <c r="AJ42" s="79" t="n">
        <v>7701794</v>
      </c>
      <c r="AK42" s="70"/>
      <c r="AL42" s="75" t="n">
        <f aca="false">(AJ42/$BL42)</f>
        <v>1996.83536427275</v>
      </c>
      <c r="AM42" s="70"/>
      <c r="AN42" s="75" t="n">
        <f aca="false">IF(AL42,AL42/AL$60*100,0)</f>
        <v>115.973537199637</v>
      </c>
      <c r="AO42" s="70"/>
      <c r="AP42" s="79" t="n">
        <v>493502</v>
      </c>
      <c r="AQ42" s="70"/>
      <c r="AR42" s="75" t="n">
        <f aca="false">(AP42/$BL42)</f>
        <v>127.949701840809</v>
      </c>
      <c r="AS42" s="70"/>
      <c r="AT42" s="75" t="n">
        <f aca="false">IF(AR42,AR42/AR$60*100,0)</f>
        <v>79.7005778142069</v>
      </c>
      <c r="AU42" s="70"/>
      <c r="AV42" s="79" t="n">
        <v>244160</v>
      </c>
      <c r="AW42" s="70"/>
      <c r="AX42" s="75" t="n">
        <f aca="false">(AV42/$BL42)</f>
        <v>63.3030852994555</v>
      </c>
      <c r="AY42" s="70"/>
      <c r="AZ42" s="75" t="n">
        <f aca="false">IF(AX42,AX42/AX$60*100,0)</f>
        <v>38.0314066249109</v>
      </c>
      <c r="BA42" s="70"/>
      <c r="BB42" s="79" t="n">
        <v>0</v>
      </c>
      <c r="BC42" s="70"/>
      <c r="BD42" s="75" t="n">
        <f aca="false">(BB42/$BL42)</f>
        <v>0</v>
      </c>
      <c r="BE42" s="70"/>
      <c r="BF42" s="75" t="n">
        <f aca="false">IF(BD42,BD42/BD$60*100,0)</f>
        <v>0</v>
      </c>
      <c r="BG42" s="70"/>
      <c r="BH42" s="79" t="n">
        <f aca="false">(E42+K42+Q42+W42+AC42+AJ42+AP42+AV42+BB42)</f>
        <v>16729021</v>
      </c>
      <c r="BI42" s="70"/>
      <c r="BJ42" s="55" t="n">
        <v>25</v>
      </c>
      <c r="BK42" s="70"/>
      <c r="BL42" s="107" t="n">
        <v>3857</v>
      </c>
      <c r="BM42" s="70"/>
      <c r="BN42" s="107" t="n">
        <f aca="false">IF(E42,BL42,0)</f>
        <v>3857</v>
      </c>
      <c r="BO42" s="70"/>
      <c r="BP42" s="107" t="n">
        <f aca="false">IF(K42,BL42,0)</f>
        <v>3857</v>
      </c>
      <c r="BQ42" s="70"/>
      <c r="BR42" s="107" t="n">
        <f aca="false">IF(Q42,BL42,0)</f>
        <v>3857</v>
      </c>
      <c r="BS42" s="70"/>
      <c r="BT42" s="107" t="n">
        <f aca="false">IF(W42,BL42,0)</f>
        <v>3857</v>
      </c>
      <c r="BU42" s="70"/>
      <c r="BV42" s="107" t="n">
        <f aca="false">IF(AC42,BL42,0)</f>
        <v>3857</v>
      </c>
      <c r="BW42" s="70"/>
      <c r="BX42" s="107" t="n">
        <f aca="false">IF(AJ42,BL42,0)</f>
        <v>3857</v>
      </c>
      <c r="BY42" s="70"/>
      <c r="BZ42" s="107" t="n">
        <f aca="false">IF(AP42,BL42,0)</f>
        <v>3857</v>
      </c>
      <c r="CA42" s="70"/>
      <c r="CB42" s="107" t="n">
        <f aca="false">IF(AV42,BL42,0)</f>
        <v>3857</v>
      </c>
      <c r="CC42" s="70"/>
      <c r="CD42" s="107" t="n">
        <f aca="false">IF(BB42,$BL42,0)</f>
        <v>0</v>
      </c>
    </row>
    <row r="43" customFormat="false" ht="8.25" hidden="false" customHeight="true" outlineLevel="0" collapsed="false">
      <c r="A43" s="81"/>
      <c r="B43" s="70"/>
      <c r="C43" s="66"/>
      <c r="D43" s="70"/>
      <c r="E43" s="104"/>
      <c r="F43" s="70"/>
      <c r="G43" s="103"/>
      <c r="H43" s="70"/>
      <c r="I43" s="103"/>
      <c r="J43" s="70"/>
      <c r="K43" s="104"/>
      <c r="L43" s="70"/>
      <c r="M43" s="103"/>
      <c r="N43" s="70"/>
      <c r="O43" s="103"/>
      <c r="P43" s="70"/>
      <c r="Q43" s="104"/>
      <c r="R43" s="70"/>
      <c r="S43" s="103"/>
      <c r="T43" s="70"/>
      <c r="U43" s="103"/>
      <c r="V43" s="70"/>
      <c r="W43" s="104"/>
      <c r="X43" s="70"/>
      <c r="Y43" s="103"/>
      <c r="Z43" s="70"/>
      <c r="AA43" s="103"/>
      <c r="AB43" s="70"/>
      <c r="AC43" s="104"/>
      <c r="AD43" s="70"/>
      <c r="AE43" s="103"/>
      <c r="AF43" s="70"/>
      <c r="AG43" s="103"/>
      <c r="AH43" s="70"/>
      <c r="AI43" s="70"/>
      <c r="AJ43" s="104"/>
      <c r="AK43" s="70"/>
      <c r="AL43" s="103"/>
      <c r="AM43" s="70"/>
      <c r="AN43" s="103"/>
      <c r="AO43" s="70"/>
      <c r="AP43" s="104"/>
      <c r="AQ43" s="70"/>
      <c r="AR43" s="103"/>
      <c r="AS43" s="70"/>
      <c r="AT43" s="103"/>
      <c r="AU43" s="70"/>
      <c r="AV43" s="104"/>
      <c r="AW43" s="70"/>
      <c r="AX43" s="103"/>
      <c r="AY43" s="70"/>
      <c r="AZ43" s="103"/>
      <c r="BA43" s="70"/>
      <c r="BB43" s="70"/>
      <c r="BC43" s="70"/>
      <c r="BD43" s="103"/>
      <c r="BE43" s="70"/>
      <c r="BF43" s="103"/>
      <c r="BG43" s="70"/>
      <c r="BH43" s="104"/>
      <c r="BI43" s="70"/>
      <c r="BJ43" s="81"/>
      <c r="BK43" s="70"/>
      <c r="BL43" s="104"/>
      <c r="BM43" s="70"/>
      <c r="BN43" s="70"/>
      <c r="BO43" s="70"/>
      <c r="BP43" s="70"/>
      <c r="BQ43" s="70"/>
      <c r="BR43" s="70"/>
      <c r="BS43" s="70"/>
      <c r="BT43" s="70"/>
      <c r="BU43" s="70"/>
      <c r="BV43" s="70"/>
      <c r="BW43" s="70"/>
      <c r="BX43" s="70"/>
      <c r="BY43" s="70"/>
      <c r="BZ43" s="70"/>
      <c r="CA43" s="70"/>
      <c r="CB43" s="70"/>
      <c r="CC43" s="70"/>
      <c r="CD43" s="70"/>
    </row>
    <row r="44" customFormat="false" ht="8.25" hidden="false" customHeight="true" outlineLevel="0" collapsed="false">
      <c r="A44" s="55" t="n">
        <v>26</v>
      </c>
      <c r="B44" s="110"/>
      <c r="C44" s="66" t="s">
        <v>121</v>
      </c>
      <c r="D44" s="70"/>
      <c r="E44" s="79" t="n">
        <v>6364142</v>
      </c>
      <c r="F44" s="70"/>
      <c r="G44" s="75" t="n">
        <f aca="false">(E44/$BL44)</f>
        <v>198.767630707727</v>
      </c>
      <c r="H44" s="70"/>
      <c r="I44" s="75" t="n">
        <f aca="false">IF(G44,G44/G$60*100,0)</f>
        <v>108.293831158094</v>
      </c>
      <c r="J44" s="70"/>
      <c r="K44" s="79" t="n">
        <v>2653144</v>
      </c>
      <c r="L44" s="70"/>
      <c r="M44" s="75" t="n">
        <f aca="false">(K44/$BL44)</f>
        <v>82.8641389218565</v>
      </c>
      <c r="N44" s="70"/>
      <c r="O44" s="75" t="n">
        <f aca="false">IF(M44,M44/M$60*100,0)</f>
        <v>113.33027614306</v>
      </c>
      <c r="P44" s="70"/>
      <c r="Q44" s="79" t="n">
        <v>22099880</v>
      </c>
      <c r="R44" s="70"/>
      <c r="S44" s="75" t="n">
        <f aca="false">(Q44/$BL44)</f>
        <v>690.232993940908</v>
      </c>
      <c r="T44" s="70"/>
      <c r="U44" s="75" t="n">
        <f aca="false">IF(S44,S44/S$60*100,0)</f>
        <v>99.0886381514627</v>
      </c>
      <c r="V44" s="70"/>
      <c r="W44" s="79" t="n">
        <v>6379159</v>
      </c>
      <c r="X44" s="70"/>
      <c r="Y44" s="75" t="n">
        <f aca="false">(W44/$BL44)</f>
        <v>199.236648135424</v>
      </c>
      <c r="Z44" s="70"/>
      <c r="AA44" s="75" t="n">
        <f aca="false">IF(Y44,Y44/Y$60*100,0)</f>
        <v>62.3952925684382</v>
      </c>
      <c r="AB44" s="70"/>
      <c r="AC44" s="79" t="n">
        <v>18018876</v>
      </c>
      <c r="AD44" s="70"/>
      <c r="AE44" s="75" t="n">
        <f aca="false">(AC44/$BL44)</f>
        <v>562.773315010307</v>
      </c>
      <c r="AF44" s="70"/>
      <c r="AG44" s="75" t="n">
        <f aca="false">IF(AE44,AE44/AE$60*100,0)</f>
        <v>131.924109700159</v>
      </c>
      <c r="AH44" s="111"/>
      <c r="AI44" s="70"/>
      <c r="AJ44" s="79" t="n">
        <v>51967739</v>
      </c>
      <c r="AK44" s="70"/>
      <c r="AL44" s="75" t="n">
        <f aca="false">(AJ44/$BL44)</f>
        <v>1623.07886189019</v>
      </c>
      <c r="AM44" s="70"/>
      <c r="AN44" s="75" t="n">
        <f aca="false">IF(AL44,AL44/AL$60*100,0)</f>
        <v>94.2662575669679</v>
      </c>
      <c r="AO44" s="70"/>
      <c r="AP44" s="79" t="n">
        <v>2487403</v>
      </c>
      <c r="AQ44" s="70"/>
      <c r="AR44" s="75" t="n">
        <f aca="false">(AP44/$BL44)</f>
        <v>77.6876444499969</v>
      </c>
      <c r="AS44" s="70"/>
      <c r="AT44" s="75" t="n">
        <f aca="false">IF(AR44,AR44/AR$60*100,0)</f>
        <v>48.3920639330055</v>
      </c>
      <c r="AU44" s="70"/>
      <c r="AV44" s="79" t="n">
        <v>5420220</v>
      </c>
      <c r="AW44" s="70"/>
      <c r="AX44" s="75" t="n">
        <f aca="false">(AV44/$BL44)</f>
        <v>169.286651258667</v>
      </c>
      <c r="AY44" s="70"/>
      <c r="AZ44" s="75" t="n">
        <f aca="false">IF(AX44,AX44/AX$60*100,0)</f>
        <v>101.704513132841</v>
      </c>
      <c r="BA44" s="70"/>
      <c r="BB44" s="79" t="n">
        <v>0</v>
      </c>
      <c r="BC44" s="70"/>
      <c r="BD44" s="75" t="n">
        <v>0</v>
      </c>
      <c r="BE44" s="70"/>
      <c r="BF44" s="75" t="n">
        <f aca="false">IF(BD44,BD44/BD$60*100,0)</f>
        <v>0</v>
      </c>
      <c r="BG44" s="70"/>
      <c r="BH44" s="79" t="n">
        <f aca="false">(E44+K44+Q44+W44+AC44+AJ44+AP44+AV44+BB44)</f>
        <v>115390563</v>
      </c>
      <c r="BI44" s="70"/>
      <c r="BJ44" s="55" t="n">
        <v>26</v>
      </c>
      <c r="BK44" s="70"/>
      <c r="BL44" s="107" t="n">
        <v>32018</v>
      </c>
      <c r="BM44" s="70"/>
      <c r="BN44" s="107" t="n">
        <f aca="false">IF(E44,BL44,0)</f>
        <v>32018</v>
      </c>
      <c r="BO44" s="70"/>
      <c r="BP44" s="107" t="n">
        <f aca="false">IF(K44,BL44,0)</f>
        <v>32018</v>
      </c>
      <c r="BQ44" s="70"/>
      <c r="BR44" s="107" t="n">
        <f aca="false">IF(Q44,BL44,0)</f>
        <v>32018</v>
      </c>
      <c r="BS44" s="70"/>
      <c r="BT44" s="107" t="n">
        <f aca="false">IF(W44,BL44,0)</f>
        <v>32018</v>
      </c>
      <c r="BU44" s="70"/>
      <c r="BV44" s="107" t="n">
        <f aca="false">IF(AC44,BL44,0)</f>
        <v>32018</v>
      </c>
      <c r="BW44" s="70"/>
      <c r="BX44" s="107" t="n">
        <f aca="false">IF(AJ44,BL44,0)</f>
        <v>32018</v>
      </c>
      <c r="BY44" s="70"/>
      <c r="BZ44" s="107" t="n">
        <f aca="false">IF(AP44,BL44,0)</f>
        <v>32018</v>
      </c>
      <c r="CA44" s="70"/>
      <c r="CB44" s="107" t="n">
        <f aca="false">IF(AV44,BL44,0)</f>
        <v>32018</v>
      </c>
      <c r="CC44" s="70"/>
      <c r="CD44" s="107" t="n">
        <f aca="false">IF(BB44,$BL44,0)</f>
        <v>0</v>
      </c>
    </row>
    <row r="45" customFormat="false" ht="8.25" hidden="false" customHeight="true" outlineLevel="0" collapsed="false">
      <c r="A45" s="55" t="n">
        <v>27</v>
      </c>
      <c r="B45" s="110"/>
      <c r="C45" s="66" t="s">
        <v>122</v>
      </c>
      <c r="D45" s="70"/>
      <c r="E45" s="79" t="n">
        <v>2292879</v>
      </c>
      <c r="F45" s="70"/>
      <c r="G45" s="75" t="n">
        <f aca="false">(E45/$BL45)</f>
        <v>186.610157076585</v>
      </c>
      <c r="H45" s="70"/>
      <c r="I45" s="75" t="n">
        <f aca="false">IF(G45,G45/G$60*100,0)</f>
        <v>101.670119882611</v>
      </c>
      <c r="J45" s="70"/>
      <c r="K45" s="79" t="n">
        <v>444949</v>
      </c>
      <c r="L45" s="70"/>
      <c r="M45" s="75" t="n">
        <f aca="false">(K45/$BL45)</f>
        <v>36.2129893383251</v>
      </c>
      <c r="N45" s="70"/>
      <c r="O45" s="75" t="n">
        <f aca="false">IF(M45,M45/M$60*100,0)</f>
        <v>49.5271915580793</v>
      </c>
      <c r="P45" s="70"/>
      <c r="Q45" s="79" t="n">
        <v>6539490</v>
      </c>
      <c r="R45" s="70"/>
      <c r="S45" s="75" t="n">
        <f aca="false">(Q45/$BL45)</f>
        <v>532.2283714495</v>
      </c>
      <c r="T45" s="70"/>
      <c r="U45" s="75" t="n">
        <f aca="false">IF(S45,S45/S$60*100,0)</f>
        <v>76.405771638637</v>
      </c>
      <c r="V45" s="70"/>
      <c r="W45" s="79" t="n">
        <v>2705610</v>
      </c>
      <c r="X45" s="70"/>
      <c r="Y45" s="75" t="n">
        <f aca="false">(W45/$BL45)</f>
        <v>220.201025474078</v>
      </c>
      <c r="Z45" s="70"/>
      <c r="AA45" s="75" t="n">
        <f aca="false">IF(Y45,Y45/Y$60*100,0)</f>
        <v>68.9607436026845</v>
      </c>
      <c r="AB45" s="70"/>
      <c r="AC45" s="79" t="n">
        <v>2449717</v>
      </c>
      <c r="AD45" s="70"/>
      <c r="AE45" s="75" t="n">
        <f aca="false">(AC45/$BL45)</f>
        <v>199.374704972735</v>
      </c>
      <c r="AF45" s="70"/>
      <c r="AG45" s="75" t="n">
        <f aca="false">IF(AE45,AE45/AE$60*100,0)</f>
        <v>46.736989385821</v>
      </c>
      <c r="AH45" s="111"/>
      <c r="AI45" s="70"/>
      <c r="AJ45" s="79" t="n">
        <v>22620610</v>
      </c>
      <c r="AK45" s="70"/>
      <c r="AL45" s="75" t="n">
        <f aca="false">(AJ45/$BL45)</f>
        <v>1841.01977700008</v>
      </c>
      <c r="AM45" s="70"/>
      <c r="AN45" s="75" t="n">
        <f aca="false">IF(AL45,AL45/AL$60*100,0)</f>
        <v>106.923975513097</v>
      </c>
      <c r="AO45" s="70"/>
      <c r="AP45" s="79" t="n">
        <v>1617466</v>
      </c>
      <c r="AQ45" s="70"/>
      <c r="AR45" s="75" t="n">
        <f aca="false">(AP45/$BL45)</f>
        <v>131.640432977944</v>
      </c>
      <c r="AS45" s="70"/>
      <c r="AT45" s="75" t="n">
        <f aca="false">IF(AR45,AR45/AR$60*100,0)</f>
        <v>81.9995546774164</v>
      </c>
      <c r="AU45" s="70"/>
      <c r="AV45" s="79" t="n">
        <v>1699026</v>
      </c>
      <c r="AW45" s="70"/>
      <c r="AX45" s="75" t="n">
        <f aca="false">(AV45/$BL45)</f>
        <v>138.278342964108</v>
      </c>
      <c r="AY45" s="70"/>
      <c r="AZ45" s="75" t="n">
        <f aca="false">IF(AX45,AX45/AX$60*100,0)</f>
        <v>83.0752539755298</v>
      </c>
      <c r="BA45" s="70"/>
      <c r="BB45" s="79" t="n">
        <v>0</v>
      </c>
      <c r="BC45" s="70"/>
      <c r="BD45" s="75" t="n">
        <f aca="false">(BB45/$BL45)</f>
        <v>0</v>
      </c>
      <c r="BE45" s="70"/>
      <c r="BF45" s="75" t="n">
        <f aca="false">IF(BD45,BD45/BD$60*100,0)</f>
        <v>0</v>
      </c>
      <c r="BG45" s="70"/>
      <c r="BH45" s="79" t="n">
        <f aca="false">(E45+K45+Q45+W45+AC45+AJ45+AP45+AV45+BB45)</f>
        <v>40369747</v>
      </c>
      <c r="BI45" s="70"/>
      <c r="BJ45" s="55" t="n">
        <v>27</v>
      </c>
      <c r="BK45" s="70"/>
      <c r="BL45" s="107" t="n">
        <v>12287</v>
      </c>
      <c r="BM45" s="70"/>
      <c r="BN45" s="107" t="n">
        <f aca="false">IF(E45,BL45,0)</f>
        <v>12287</v>
      </c>
      <c r="BO45" s="70"/>
      <c r="BP45" s="107" t="n">
        <f aca="false">IF(K45,BL45,0)</f>
        <v>12287</v>
      </c>
      <c r="BQ45" s="70"/>
      <c r="BR45" s="107" t="n">
        <f aca="false">IF(Q45,BL45,0)</f>
        <v>12287</v>
      </c>
      <c r="BS45" s="70"/>
      <c r="BT45" s="107" t="n">
        <f aca="false">IF(W45,BL45,0)</f>
        <v>12287</v>
      </c>
      <c r="BU45" s="70"/>
      <c r="BV45" s="107" t="n">
        <f aca="false">IF(AC45,BL45,0)</f>
        <v>12287</v>
      </c>
      <c r="BW45" s="70"/>
      <c r="BX45" s="107" t="n">
        <f aca="false">IF(AJ45,BL45,0)</f>
        <v>12287</v>
      </c>
      <c r="BY45" s="70"/>
      <c r="BZ45" s="107" t="n">
        <f aca="false">IF(AP45,BL45,0)</f>
        <v>12287</v>
      </c>
      <c r="CA45" s="70"/>
      <c r="CB45" s="107" t="n">
        <f aca="false">IF(AV45,BL45,0)</f>
        <v>12287</v>
      </c>
      <c r="CC45" s="70"/>
      <c r="CD45" s="107" t="n">
        <f aca="false">IF(BB45,$BL45,0)</f>
        <v>0</v>
      </c>
    </row>
    <row r="46" customFormat="false" ht="8.25" hidden="false" customHeight="true" outlineLevel="0" collapsed="false">
      <c r="A46" s="55" t="n">
        <v>28</v>
      </c>
      <c r="B46" s="110"/>
      <c r="C46" s="66" t="s">
        <v>123</v>
      </c>
      <c r="D46" s="70"/>
      <c r="E46" s="79" t="n">
        <v>12538284</v>
      </c>
      <c r="F46" s="70"/>
      <c r="G46" s="75" t="n">
        <f aca="false">(E46/$BL46)</f>
        <v>130.364050364425</v>
      </c>
      <c r="H46" s="70"/>
      <c r="I46" s="75" t="n">
        <f aca="false">IF(G46,G46/G$60*100,0)</f>
        <v>71.0257621373432</v>
      </c>
      <c r="J46" s="70"/>
      <c r="K46" s="79" t="n">
        <v>8715780</v>
      </c>
      <c r="L46" s="70"/>
      <c r="M46" s="75" t="n">
        <f aca="false">(K46/$BL46)</f>
        <v>90.6204057018684</v>
      </c>
      <c r="N46" s="70"/>
      <c r="O46" s="75" t="n">
        <f aca="false">IF(M46,M46/M$60*100,0)</f>
        <v>123.938240788019</v>
      </c>
      <c r="P46" s="70"/>
      <c r="Q46" s="79" t="n">
        <v>77535637</v>
      </c>
      <c r="R46" s="70"/>
      <c r="S46" s="75" t="n">
        <f aca="false">(Q46/$BL46)</f>
        <v>806.159733413739</v>
      </c>
      <c r="T46" s="70"/>
      <c r="U46" s="75" t="n">
        <f aca="false">IF(S46,S46/S$60*100,0)</f>
        <v>115.730877569948</v>
      </c>
      <c r="V46" s="70"/>
      <c r="W46" s="79" t="n">
        <v>32193351</v>
      </c>
      <c r="X46" s="70"/>
      <c r="Y46" s="75" t="n">
        <f aca="false">(W46/$BL46)</f>
        <v>334.723286788176</v>
      </c>
      <c r="Z46" s="70"/>
      <c r="AA46" s="75" t="n">
        <f aca="false">IF(Y46,Y46/Y$60*100,0)</f>
        <v>104.825882206278</v>
      </c>
      <c r="AB46" s="70"/>
      <c r="AC46" s="79" t="n">
        <v>32643633</v>
      </c>
      <c r="AD46" s="70"/>
      <c r="AE46" s="75" t="n">
        <f aca="false">(AC46/$BL46)</f>
        <v>339.404994853346</v>
      </c>
      <c r="AF46" s="70"/>
      <c r="AG46" s="75" t="n">
        <f aca="false">IF(AE46,AE46/AE$60*100,0)</f>
        <v>79.56258866502</v>
      </c>
      <c r="AH46" s="111"/>
      <c r="AI46" s="70"/>
      <c r="AJ46" s="79" t="n">
        <v>165789102</v>
      </c>
      <c r="AK46" s="70"/>
      <c r="AL46" s="75" t="n">
        <f aca="false">(AJ46/$BL46)</f>
        <v>1723.755726302</v>
      </c>
      <c r="AM46" s="70"/>
      <c r="AN46" s="75" t="n">
        <f aca="false">IF(AL46,AL46/AL$60*100,0)</f>
        <v>100.113435701385</v>
      </c>
      <c r="AO46" s="70"/>
      <c r="AP46" s="79" t="n">
        <v>14713790</v>
      </c>
      <c r="AQ46" s="70"/>
      <c r="AR46" s="75" t="n">
        <f aca="false">(AP46/$BL46)</f>
        <v>152.983395543726</v>
      </c>
      <c r="AS46" s="70"/>
      <c r="AT46" s="75" t="n">
        <f aca="false">IF(AR46,AR46/AR$60*100,0)</f>
        <v>95.2942042489814</v>
      </c>
      <c r="AU46" s="70"/>
      <c r="AV46" s="79" t="n">
        <v>8629747</v>
      </c>
      <c r="AW46" s="70"/>
      <c r="AX46" s="75" t="n">
        <f aca="false">(AV46/$BL46)</f>
        <v>89.7258965054742</v>
      </c>
      <c r="AY46" s="70"/>
      <c r="AZ46" s="75" t="n">
        <f aca="false">IF(AX46,AX46/AX$60*100,0)</f>
        <v>53.9057778723103</v>
      </c>
      <c r="BA46" s="70"/>
      <c r="BB46" s="79" t="n">
        <v>0</v>
      </c>
      <c r="BC46" s="70"/>
      <c r="BD46" s="75" t="n">
        <f aca="false">(BB46/$BL46)</f>
        <v>0</v>
      </c>
      <c r="BE46" s="70"/>
      <c r="BF46" s="75" t="n">
        <f aca="false">IF(BD46,BD46/BD$60*100,0)</f>
        <v>0</v>
      </c>
      <c r="BG46" s="70"/>
      <c r="BH46" s="79" t="n">
        <f aca="false">(E46+K46+Q46+W46+AC46+AJ46+AP46+AV46+BB46)</f>
        <v>352759324</v>
      </c>
      <c r="BI46" s="70"/>
      <c r="BJ46" s="55" t="n">
        <v>28</v>
      </c>
      <c r="BK46" s="70"/>
      <c r="BL46" s="107" t="n">
        <v>96179</v>
      </c>
      <c r="BM46" s="70"/>
      <c r="BN46" s="107" t="n">
        <f aca="false">IF(E46,BL46,0)</f>
        <v>96179</v>
      </c>
      <c r="BO46" s="70"/>
      <c r="BP46" s="107" t="n">
        <f aca="false">IF(K46,BL46,0)</f>
        <v>96179</v>
      </c>
      <c r="BQ46" s="70"/>
      <c r="BR46" s="107" t="n">
        <f aca="false">IF(Q46,BL46,0)</f>
        <v>96179</v>
      </c>
      <c r="BS46" s="70"/>
      <c r="BT46" s="107" t="n">
        <f aca="false">IF(W46,BL46,0)</f>
        <v>96179</v>
      </c>
      <c r="BU46" s="70"/>
      <c r="BV46" s="107" t="n">
        <f aca="false">IF(AC46,BL46,0)</f>
        <v>96179</v>
      </c>
      <c r="BW46" s="70"/>
      <c r="BX46" s="107" t="n">
        <f aca="false">IF(AJ46,BL46,0)</f>
        <v>96179</v>
      </c>
      <c r="BY46" s="70"/>
      <c r="BZ46" s="107" t="n">
        <f aca="false">IF(AP46,BL46,0)</f>
        <v>96179</v>
      </c>
      <c r="CA46" s="70"/>
      <c r="CB46" s="107" t="n">
        <f aca="false">IF(AV46,BL46,0)</f>
        <v>96179</v>
      </c>
      <c r="CC46" s="70"/>
      <c r="CD46" s="107" t="n">
        <f aca="false">IF(BB46,$BL46,0)</f>
        <v>0</v>
      </c>
    </row>
    <row r="47" customFormat="false" ht="8.25" hidden="false" customHeight="true" outlineLevel="0" collapsed="false">
      <c r="A47" s="55" t="n">
        <v>29</v>
      </c>
      <c r="B47" s="110"/>
      <c r="C47" s="66" t="s">
        <v>124</v>
      </c>
      <c r="D47" s="70"/>
      <c r="E47" s="79" t="n">
        <v>2546987</v>
      </c>
      <c r="F47" s="70"/>
      <c r="G47" s="75" t="n">
        <f aca="false">(E47/$BL47)</f>
        <v>147.839969816578</v>
      </c>
      <c r="H47" s="70"/>
      <c r="I47" s="75" t="n">
        <f aca="false">IF(G47,G47/G$60*100,0)</f>
        <v>80.5471025273524</v>
      </c>
      <c r="J47" s="70"/>
      <c r="K47" s="79" t="n">
        <v>1226014</v>
      </c>
      <c r="L47" s="70"/>
      <c r="M47" s="75" t="n">
        <f aca="false">(K47/$BL47)</f>
        <v>71.1640352913861</v>
      </c>
      <c r="N47" s="70"/>
      <c r="O47" s="75" t="n">
        <f aca="false">IF(M47,M47/M$60*100,0)</f>
        <v>97.3284689367601</v>
      </c>
      <c r="P47" s="70"/>
      <c r="Q47" s="79" t="n">
        <v>9615085</v>
      </c>
      <c r="R47" s="70"/>
      <c r="S47" s="75" t="n">
        <f aca="false">(Q47/$BL47)</f>
        <v>558.108021824936</v>
      </c>
      <c r="T47" s="70"/>
      <c r="U47" s="75" t="n">
        <f aca="false">IF(S47,S47/S$60*100,0)</f>
        <v>80.1210088615008</v>
      </c>
      <c r="V47" s="70"/>
      <c r="W47" s="79" t="n">
        <v>4200719</v>
      </c>
      <c r="X47" s="70"/>
      <c r="Y47" s="75" t="n">
        <f aca="false">(W47/$BL47)</f>
        <v>243.830914789877</v>
      </c>
      <c r="Z47" s="70"/>
      <c r="AA47" s="75" t="n">
        <f aca="false">IF(Y47,Y47/Y$60*100,0)</f>
        <v>76.3609577250226</v>
      </c>
      <c r="AB47" s="70"/>
      <c r="AC47" s="79" t="n">
        <v>11486655</v>
      </c>
      <c r="AD47" s="70"/>
      <c r="AE47" s="75" t="n">
        <f aca="false">(AC47/$BL47)</f>
        <v>666.743382865103</v>
      </c>
      <c r="AF47" s="70"/>
      <c r="AG47" s="75" t="n">
        <f aca="false">IF(AE47,AE47/AE$60*100,0)</f>
        <v>156.296549315491</v>
      </c>
      <c r="AH47" s="111"/>
      <c r="AI47" s="70"/>
      <c r="AJ47" s="79" t="n">
        <v>17214134</v>
      </c>
      <c r="AK47" s="70"/>
      <c r="AL47" s="75" t="n">
        <f aca="false">(AJ47/$BL47)</f>
        <v>999.195147434409</v>
      </c>
      <c r="AM47" s="70"/>
      <c r="AN47" s="75" t="n">
        <f aca="false">IF(AL47,AL47/AL$60*100,0)</f>
        <v>58.0319227483656</v>
      </c>
      <c r="AO47" s="70"/>
      <c r="AP47" s="79" t="n">
        <v>2062158</v>
      </c>
      <c r="AQ47" s="70"/>
      <c r="AR47" s="75" t="n">
        <f aca="false">(AP47/$BL47)</f>
        <v>119.698049686557</v>
      </c>
      <c r="AS47" s="70"/>
      <c r="AT47" s="75" t="n">
        <f aca="false">IF(AR47,AR47/AR$60*100,0)</f>
        <v>74.5605779927616</v>
      </c>
      <c r="AU47" s="70"/>
      <c r="AV47" s="79" t="n">
        <v>571198</v>
      </c>
      <c r="AW47" s="70"/>
      <c r="AX47" s="75" t="n">
        <f aca="false">(AV47/$BL47)</f>
        <v>33.1552124448572</v>
      </c>
      <c r="AY47" s="70"/>
      <c r="AZ47" s="75" t="n">
        <f aca="false">IF(AX47,AX47/AX$60*100,0)</f>
        <v>19.9190823047691</v>
      </c>
      <c r="BA47" s="70"/>
      <c r="BB47" s="79" t="n">
        <v>0</v>
      </c>
      <c r="BC47" s="70"/>
      <c r="BD47" s="75" t="n">
        <f aca="false">(BB47/$BL47)</f>
        <v>0</v>
      </c>
      <c r="BE47" s="70"/>
      <c r="BF47" s="75" t="n">
        <f aca="false">IF(BD47,BD47/BD$60*100,0)</f>
        <v>0</v>
      </c>
      <c r="BG47" s="70"/>
      <c r="BH47" s="79" t="n">
        <f aca="false">(E47+K47+Q47+W47+AC47+AJ47+AP47+AV47+BB47)</f>
        <v>48922950</v>
      </c>
      <c r="BI47" s="70"/>
      <c r="BJ47" s="55" t="n">
        <v>29</v>
      </c>
      <c r="BK47" s="70"/>
      <c r="BL47" s="107" t="n">
        <v>17228</v>
      </c>
      <c r="BM47" s="70"/>
      <c r="BN47" s="107" t="n">
        <f aca="false">IF(E47,BL47,0)</f>
        <v>17228</v>
      </c>
      <c r="BO47" s="70"/>
      <c r="BP47" s="107" t="n">
        <f aca="false">IF(K47,BL47,0)</f>
        <v>17228</v>
      </c>
      <c r="BQ47" s="70"/>
      <c r="BR47" s="107" t="n">
        <f aca="false">IF(Q47,BL47,0)</f>
        <v>17228</v>
      </c>
      <c r="BS47" s="70"/>
      <c r="BT47" s="107" t="n">
        <f aca="false">IF(W47,BL47,0)</f>
        <v>17228</v>
      </c>
      <c r="BU47" s="70"/>
      <c r="BV47" s="107" t="n">
        <f aca="false">IF(AC47,BL47,0)</f>
        <v>17228</v>
      </c>
      <c r="BW47" s="70"/>
      <c r="BX47" s="107" t="n">
        <f aca="false">IF(AJ47,BL47,0)</f>
        <v>17228</v>
      </c>
      <c r="BY47" s="70"/>
      <c r="BZ47" s="107" t="n">
        <f aca="false">IF(AP47,BL47,0)</f>
        <v>17228</v>
      </c>
      <c r="CA47" s="70"/>
      <c r="CB47" s="107" t="n">
        <f aca="false">IF(AV47,BL47,0)</f>
        <v>17228</v>
      </c>
      <c r="CC47" s="70"/>
      <c r="CD47" s="107" t="n">
        <f aca="false">IF(BB47,$BL47,0)</f>
        <v>0</v>
      </c>
    </row>
    <row r="48" customFormat="false" ht="8.25" hidden="false" customHeight="true" outlineLevel="0" collapsed="false">
      <c r="A48" s="55" t="n">
        <v>30</v>
      </c>
      <c r="B48" s="110"/>
      <c r="C48" s="66" t="s">
        <v>125</v>
      </c>
      <c r="D48" s="70"/>
      <c r="E48" s="79" t="n">
        <v>91866070</v>
      </c>
      <c r="F48" s="70"/>
      <c r="G48" s="75" t="n">
        <f aca="false">(E48/$BL48)</f>
        <v>414.410341078767</v>
      </c>
      <c r="H48" s="70"/>
      <c r="I48" s="75" t="n">
        <f aca="false">IF(G48,G48/G$60*100,0)</f>
        <v>225.781649392109</v>
      </c>
      <c r="J48" s="70"/>
      <c r="K48" s="79" t="n">
        <v>15435526</v>
      </c>
      <c r="L48" s="70"/>
      <c r="M48" s="75" t="n">
        <f aca="false">(K48/$BL48)</f>
        <v>69.6300777249988</v>
      </c>
      <c r="N48" s="70"/>
      <c r="O48" s="75" t="n">
        <f aca="false">IF(M48,M48/M$60*100,0)</f>
        <v>95.2305308316607</v>
      </c>
      <c r="P48" s="70"/>
      <c r="Q48" s="79" t="n">
        <v>183814571</v>
      </c>
      <c r="R48" s="70"/>
      <c r="S48" s="75" t="n">
        <f aca="false">(Q48/$BL48)</f>
        <v>829.192530641152</v>
      </c>
      <c r="T48" s="70"/>
      <c r="U48" s="75" t="n">
        <f aca="false">IF(S48,S48/S$60*100,0)</f>
        <v>119.037425547396</v>
      </c>
      <c r="V48" s="70"/>
      <c r="W48" s="79" t="n">
        <v>66332620</v>
      </c>
      <c r="X48" s="70"/>
      <c r="Y48" s="75" t="n">
        <f aca="false">(W48/$BL48)</f>
        <v>299.228253465597</v>
      </c>
      <c r="Z48" s="70"/>
      <c r="AA48" s="75" t="n">
        <f aca="false">IF(Y48,Y48/Y$60*100,0)</f>
        <v>93.7098400041249</v>
      </c>
      <c r="AB48" s="70"/>
      <c r="AC48" s="79" t="n">
        <v>120927850</v>
      </c>
      <c r="AD48" s="70"/>
      <c r="AE48" s="75" t="n">
        <f aca="false">(AC48/$BL48)</f>
        <v>545.508821313701</v>
      </c>
      <c r="AF48" s="70"/>
      <c r="AG48" s="75" t="n">
        <f aca="false">IF(AE48,AE48/AE$60*100,0)</f>
        <v>127.877004232291</v>
      </c>
      <c r="AH48" s="111"/>
      <c r="AI48" s="70"/>
      <c r="AJ48" s="79" t="n">
        <v>346227115</v>
      </c>
      <c r="AK48" s="70"/>
      <c r="AL48" s="75" t="n">
        <f aca="false">(AJ48/$BL48)</f>
        <v>1561.83993522165</v>
      </c>
      <c r="AM48" s="70"/>
      <c r="AN48" s="75" t="n">
        <f aca="false">IF(AL48,AL48/AL$60*100,0)</f>
        <v>90.7095823061379</v>
      </c>
      <c r="AO48" s="70"/>
      <c r="AP48" s="79" t="n">
        <v>21406529</v>
      </c>
      <c r="AQ48" s="70"/>
      <c r="AR48" s="75" t="n">
        <f aca="false">(AP48/$BL48)</f>
        <v>96.5654347051367</v>
      </c>
      <c r="AS48" s="70"/>
      <c r="AT48" s="75" t="n">
        <f aca="false">IF(AR48,AR48/AR$60*100,0)</f>
        <v>60.15114402107</v>
      </c>
      <c r="AU48" s="70"/>
      <c r="AV48" s="79" t="n">
        <v>84583524</v>
      </c>
      <c r="AW48" s="70"/>
      <c r="AX48" s="75" t="n">
        <f aca="false">(AV48/$BL48)</f>
        <v>381.558577943784</v>
      </c>
      <c r="AY48" s="70"/>
      <c r="AZ48" s="75" t="n">
        <f aca="false">IF(AX48,AX48/AX$60*100,0)</f>
        <v>229.233841610681</v>
      </c>
      <c r="BA48" s="70"/>
      <c r="BB48" s="79" t="n">
        <v>0</v>
      </c>
      <c r="BC48" s="70"/>
      <c r="BD48" s="75" t="n">
        <v>0</v>
      </c>
      <c r="BE48" s="70"/>
      <c r="BF48" s="75" t="n">
        <f aca="false">IF(BD48,BD48/BD$60*100,0)</f>
        <v>0</v>
      </c>
      <c r="BG48" s="70"/>
      <c r="BH48" s="79" t="n">
        <f aca="false">(E48+K48+Q48+W48+AC48+AJ48+AP48+AV48+BB48)</f>
        <v>930593805</v>
      </c>
      <c r="BI48" s="70"/>
      <c r="BJ48" s="55" t="n">
        <v>30</v>
      </c>
      <c r="BK48" s="70"/>
      <c r="BL48" s="107" t="n">
        <v>221679</v>
      </c>
      <c r="BM48" s="70"/>
      <c r="BN48" s="107" t="n">
        <f aca="false">IF(E48,BL48,0)</f>
        <v>221679</v>
      </c>
      <c r="BO48" s="70"/>
      <c r="BP48" s="107" t="n">
        <f aca="false">IF(K48,BL48,0)</f>
        <v>221679</v>
      </c>
      <c r="BQ48" s="70"/>
      <c r="BR48" s="107" t="n">
        <f aca="false">IF(Q48,BL48,0)</f>
        <v>221679</v>
      </c>
      <c r="BS48" s="70"/>
      <c r="BT48" s="107" t="n">
        <f aca="false">IF(W48,BL48,0)</f>
        <v>221679</v>
      </c>
      <c r="BU48" s="70"/>
      <c r="BV48" s="107" t="n">
        <f aca="false">IF(AC48,BL48,0)</f>
        <v>221679</v>
      </c>
      <c r="BW48" s="70"/>
      <c r="BX48" s="107" t="n">
        <f aca="false">IF(AJ48,BL48,0)</f>
        <v>221679</v>
      </c>
      <c r="BY48" s="70"/>
      <c r="BZ48" s="107" t="n">
        <f aca="false">IF(AP48,BL48,0)</f>
        <v>221679</v>
      </c>
      <c r="CA48" s="70"/>
      <c r="CB48" s="107" t="n">
        <f aca="false">IF(AV48,BL48,0)</f>
        <v>221679</v>
      </c>
      <c r="CC48" s="70"/>
      <c r="CD48" s="107" t="n">
        <f aca="false">IF(BB48,$BL48,0)</f>
        <v>0</v>
      </c>
    </row>
    <row r="49" customFormat="false" ht="8.25" hidden="false" customHeight="true" outlineLevel="0" collapsed="false">
      <c r="A49" s="81"/>
      <c r="B49" s="70"/>
      <c r="C49" s="66"/>
      <c r="D49" s="70"/>
      <c r="E49" s="70"/>
      <c r="F49" s="70"/>
      <c r="G49" s="103"/>
      <c r="H49" s="70"/>
      <c r="I49" s="103"/>
      <c r="J49" s="70"/>
      <c r="K49" s="70"/>
      <c r="L49" s="70"/>
      <c r="M49" s="103"/>
      <c r="N49" s="70"/>
      <c r="O49" s="103"/>
      <c r="P49" s="70"/>
      <c r="Q49" s="70"/>
      <c r="R49" s="70"/>
      <c r="S49" s="103"/>
      <c r="T49" s="70"/>
      <c r="U49" s="103"/>
      <c r="V49" s="70"/>
      <c r="W49" s="70"/>
      <c r="X49" s="70"/>
      <c r="Y49" s="103"/>
      <c r="Z49" s="70"/>
      <c r="AA49" s="103"/>
      <c r="AB49" s="70"/>
      <c r="AC49" s="70"/>
      <c r="AD49" s="70"/>
      <c r="AE49" s="103"/>
      <c r="AF49" s="70"/>
      <c r="AG49" s="103"/>
      <c r="AH49" s="70"/>
      <c r="AI49" s="70"/>
      <c r="AJ49" s="70"/>
      <c r="AK49" s="70"/>
      <c r="AL49" s="103"/>
      <c r="AM49" s="70"/>
      <c r="AN49" s="103"/>
      <c r="AO49" s="70"/>
      <c r="AP49" s="70"/>
      <c r="AQ49" s="70"/>
      <c r="AR49" s="103"/>
      <c r="AS49" s="70"/>
      <c r="AT49" s="103"/>
      <c r="AU49" s="70"/>
      <c r="AV49" s="70"/>
      <c r="AW49" s="70"/>
      <c r="AX49" s="103"/>
      <c r="AY49" s="70"/>
      <c r="AZ49" s="103"/>
      <c r="BA49" s="70"/>
      <c r="BB49" s="70"/>
      <c r="BC49" s="70"/>
      <c r="BD49" s="103"/>
      <c r="BE49" s="70"/>
      <c r="BF49" s="103"/>
      <c r="BG49" s="70"/>
      <c r="BH49" s="70"/>
      <c r="BI49" s="70"/>
      <c r="BJ49" s="81"/>
      <c r="BK49" s="70"/>
      <c r="BL49" s="104"/>
      <c r="BM49" s="70"/>
      <c r="BN49" s="70"/>
      <c r="BO49" s="70"/>
      <c r="BP49" s="70"/>
      <c r="BQ49" s="70"/>
      <c r="BR49" s="70"/>
      <c r="BS49" s="70"/>
      <c r="BT49" s="70"/>
      <c r="BU49" s="70"/>
      <c r="BV49" s="70"/>
      <c r="BW49" s="70"/>
      <c r="BX49" s="70"/>
      <c r="BY49" s="70"/>
      <c r="BZ49" s="70"/>
      <c r="CA49" s="70"/>
      <c r="CB49" s="70"/>
      <c r="CC49" s="70"/>
      <c r="CD49" s="70"/>
    </row>
    <row r="50" customFormat="false" ht="8.25" hidden="false" customHeight="true" outlineLevel="0" collapsed="false">
      <c r="A50" s="55" t="n">
        <v>31</v>
      </c>
      <c r="B50" s="110"/>
      <c r="C50" s="66" t="s">
        <v>126</v>
      </c>
      <c r="D50" s="70"/>
      <c r="E50" s="79" t="n">
        <v>14208295</v>
      </c>
      <c r="F50" s="70"/>
      <c r="G50" s="75" t="n">
        <f aca="false">(E50/$BL50)</f>
        <v>142.590572437879</v>
      </c>
      <c r="H50" s="70"/>
      <c r="I50" s="75" t="n">
        <f aca="false">IF(G50,G50/G$60*100,0)</f>
        <v>77.6870928196025</v>
      </c>
      <c r="J50" s="70"/>
      <c r="K50" s="79" t="n">
        <v>6316371</v>
      </c>
      <c r="L50" s="70"/>
      <c r="M50" s="75" t="n">
        <f aca="false">(K50/$BL50)</f>
        <v>63.389376179198</v>
      </c>
      <c r="N50" s="70"/>
      <c r="O50" s="75" t="n">
        <f aca="false">IF(M50,M50/M$60*100,0)</f>
        <v>86.6953497664354</v>
      </c>
      <c r="P50" s="70"/>
      <c r="Q50" s="79" t="n">
        <v>72357597</v>
      </c>
      <c r="R50" s="70"/>
      <c r="S50" s="75" t="n">
        <f aca="false">(Q50/$BL50)</f>
        <v>726.161103528562</v>
      </c>
      <c r="T50" s="70"/>
      <c r="U50" s="75" t="n">
        <f aca="false">IF(S50,S50/S$60*100,0)</f>
        <v>104.246414556892</v>
      </c>
      <c r="V50" s="70"/>
      <c r="W50" s="79" t="n">
        <v>31970860</v>
      </c>
      <c r="X50" s="70"/>
      <c r="Y50" s="75" t="n">
        <f aca="false">(W50/$BL50)</f>
        <v>320.850828951066</v>
      </c>
      <c r="Z50" s="70"/>
      <c r="AA50" s="75" t="n">
        <f aca="false">IF(Y50,Y50/Y$60*100,0)</f>
        <v>100.481420113131</v>
      </c>
      <c r="AB50" s="70"/>
      <c r="AC50" s="79" t="n">
        <v>60895238</v>
      </c>
      <c r="AD50" s="70"/>
      <c r="AE50" s="75" t="n">
        <f aca="false">(AC50/$BL50)</f>
        <v>611.127995664566</v>
      </c>
      <c r="AF50" s="70"/>
      <c r="AG50" s="75" t="n">
        <f aca="false">IF(AE50,AE50/AE$60*100,0)</f>
        <v>143.259309904227</v>
      </c>
      <c r="AH50" s="111"/>
      <c r="AI50" s="70"/>
      <c r="AJ50" s="79" t="n">
        <v>185923525</v>
      </c>
      <c r="AK50" s="70"/>
      <c r="AL50" s="75" t="n">
        <f aca="false">(AJ50/$BL50)</f>
        <v>1865.87777487857</v>
      </c>
      <c r="AM50" s="70"/>
      <c r="AN50" s="75" t="n">
        <f aca="false">IF(AL50,AL50/AL$60*100,0)</f>
        <v>108.367694906918</v>
      </c>
      <c r="AO50" s="70"/>
      <c r="AP50" s="79" t="n">
        <v>12108484</v>
      </c>
      <c r="AQ50" s="70"/>
      <c r="AR50" s="75" t="n">
        <f aca="false">(AP50/$BL50)</f>
        <v>121.517442093854</v>
      </c>
      <c r="AS50" s="70"/>
      <c r="AT50" s="75" t="n">
        <f aca="false">IF(AR50,AR50/AR$60*100,0)</f>
        <v>75.6938875983814</v>
      </c>
      <c r="AU50" s="70"/>
      <c r="AV50" s="79" t="n">
        <v>11575209</v>
      </c>
      <c r="AW50" s="70"/>
      <c r="AX50" s="75" t="n">
        <f aca="false">(AV50/$BL50)</f>
        <v>116.165639677251</v>
      </c>
      <c r="AY50" s="70"/>
      <c r="AZ50" s="75" t="n">
        <f aca="false">IF(AX50,AX50/AX$60*100,0)</f>
        <v>69.7903215539862</v>
      </c>
      <c r="BA50" s="70"/>
      <c r="BB50" s="79" t="n">
        <v>0</v>
      </c>
      <c r="BC50" s="70"/>
      <c r="BD50" s="75" t="n">
        <f aca="false">(BB50/$BL50)</f>
        <v>0</v>
      </c>
      <c r="BE50" s="70"/>
      <c r="BF50" s="75" t="n">
        <f aca="false">IF(BD50,BD50/BD$60*100,0)</f>
        <v>0</v>
      </c>
      <c r="BG50" s="70"/>
      <c r="BH50" s="79" t="n">
        <f aca="false">(E50+K50+Q50+W50+AC50+AJ50+AP50+AV50+BB50)</f>
        <v>395355579</v>
      </c>
      <c r="BI50" s="70"/>
      <c r="BJ50" s="55" t="n">
        <v>31</v>
      </c>
      <c r="BK50" s="70"/>
      <c r="BL50" s="107" t="n">
        <v>99644</v>
      </c>
      <c r="BM50" s="70"/>
      <c r="BN50" s="107" t="n">
        <f aca="false">IF(E50,BL50,0)</f>
        <v>99644</v>
      </c>
      <c r="BO50" s="70"/>
      <c r="BP50" s="107" t="n">
        <f aca="false">IF(K50,BL50,0)</f>
        <v>99644</v>
      </c>
      <c r="BQ50" s="70"/>
      <c r="BR50" s="107" t="n">
        <f aca="false">IF(Q50,BL50,0)</f>
        <v>99644</v>
      </c>
      <c r="BS50" s="70"/>
      <c r="BT50" s="107" t="n">
        <f aca="false">IF(W50,BL50,0)</f>
        <v>99644</v>
      </c>
      <c r="BU50" s="70"/>
      <c r="BV50" s="107" t="n">
        <f aca="false">IF(AC50,BL50,0)</f>
        <v>99644</v>
      </c>
      <c r="BW50" s="70"/>
      <c r="BX50" s="107" t="n">
        <f aca="false">IF(AJ50,BL50,0)</f>
        <v>99644</v>
      </c>
      <c r="BY50" s="70"/>
      <c r="BZ50" s="107" t="n">
        <f aca="false">IF(AP50,BL50,0)</f>
        <v>99644</v>
      </c>
      <c r="CA50" s="70"/>
      <c r="CB50" s="107" t="n">
        <f aca="false">IF(AV50,BL50,0)</f>
        <v>99644</v>
      </c>
      <c r="CC50" s="70"/>
      <c r="CD50" s="107" t="n">
        <f aca="false">IF(BB50,$BL50,0)</f>
        <v>0</v>
      </c>
    </row>
    <row r="51" customFormat="false" ht="8.25" hidden="false" customHeight="true" outlineLevel="0" collapsed="false">
      <c r="A51" s="55" t="n">
        <v>32</v>
      </c>
      <c r="B51" s="110"/>
      <c r="C51" s="66" t="s">
        <v>127</v>
      </c>
      <c r="D51" s="70"/>
      <c r="E51" s="79" t="n">
        <v>4855864</v>
      </c>
      <c r="F51" s="70"/>
      <c r="G51" s="75" t="n">
        <f aca="false">(E51/$BL51)</f>
        <v>190.605432563982</v>
      </c>
      <c r="H51" s="70"/>
      <c r="I51" s="75" t="n">
        <f aca="false">IF(G51,G51/G$60*100,0)</f>
        <v>103.846851010922</v>
      </c>
      <c r="J51" s="70"/>
      <c r="K51" s="79" t="n">
        <v>2297367</v>
      </c>
      <c r="L51" s="70"/>
      <c r="M51" s="75" t="n">
        <f aca="false">(K51/$BL51)</f>
        <v>90.1776966556759</v>
      </c>
      <c r="N51" s="70"/>
      <c r="O51" s="75" t="n">
        <f aca="false">IF(M51,M51/M$60*100,0)</f>
        <v>123.332763688893</v>
      </c>
      <c r="P51" s="70"/>
      <c r="Q51" s="79" t="n">
        <v>21599737</v>
      </c>
      <c r="R51" s="70"/>
      <c r="S51" s="75" t="n">
        <f aca="false">(Q51/$BL51)</f>
        <v>847.846482964359</v>
      </c>
      <c r="T51" s="70"/>
      <c r="U51" s="75" t="n">
        <f aca="false">IF(S51,S51/S$60*100,0)</f>
        <v>121.715354229557</v>
      </c>
      <c r="V51" s="70"/>
      <c r="W51" s="79" t="n">
        <v>10101935</v>
      </c>
      <c r="X51" s="70"/>
      <c r="Y51" s="75" t="n">
        <f aca="false">(W51/$BL51)</f>
        <v>396.527516093578</v>
      </c>
      <c r="Z51" s="70"/>
      <c r="AA51" s="75" t="n">
        <f aca="false">IF(Y51,Y51/Y$60*100,0)</f>
        <v>124.181221726225</v>
      </c>
      <c r="AB51" s="70"/>
      <c r="AC51" s="79" t="n">
        <v>6437934</v>
      </c>
      <c r="AD51" s="70"/>
      <c r="AE51" s="75" t="n">
        <f aca="false">(AC51/$BL51)</f>
        <v>252.705840791333</v>
      </c>
      <c r="AF51" s="70"/>
      <c r="AG51" s="75" t="n">
        <f aca="false">IF(AE51,AE51/AE$60*100,0)</f>
        <v>59.2387595026893</v>
      </c>
      <c r="AH51" s="111"/>
      <c r="AI51" s="70"/>
      <c r="AJ51" s="79" t="n">
        <v>41622472</v>
      </c>
      <c r="AK51" s="70"/>
      <c r="AL51" s="75" t="n">
        <f aca="false">(AJ51/$BL51)</f>
        <v>1633.79149002983</v>
      </c>
      <c r="AM51" s="70"/>
      <c r="AN51" s="75" t="n">
        <f aca="false">IF(AL51,AL51/AL$60*100,0)</f>
        <v>94.8884327348799</v>
      </c>
      <c r="AO51" s="70"/>
      <c r="AP51" s="79" t="n">
        <v>6354497</v>
      </c>
      <c r="AQ51" s="70"/>
      <c r="AR51" s="75" t="n">
        <f aca="false">(AP51/$BL51)</f>
        <v>249.43071910818</v>
      </c>
      <c r="AS51" s="70"/>
      <c r="AT51" s="75" t="n">
        <f aca="false">IF(AR51,AR51/AR$60*100,0)</f>
        <v>155.371776186465</v>
      </c>
      <c r="AU51" s="70"/>
      <c r="AV51" s="79" t="n">
        <v>2210981</v>
      </c>
      <c r="AW51" s="70"/>
      <c r="AX51" s="75" t="n">
        <f aca="false">(AV51/$BL51)</f>
        <v>86.7868189668708</v>
      </c>
      <c r="AY51" s="70"/>
      <c r="AZ51" s="75" t="n">
        <f aca="false">IF(AX51,AX51/AX$60*100,0)</f>
        <v>52.1400305561407</v>
      </c>
      <c r="BA51" s="70"/>
      <c r="BB51" s="79" t="n">
        <v>0</v>
      </c>
      <c r="BC51" s="70"/>
      <c r="BD51" s="75" t="n">
        <f aca="false">(BB51/$BL51)</f>
        <v>0</v>
      </c>
      <c r="BE51" s="70"/>
      <c r="BF51" s="75" t="n">
        <f aca="false">IF(BD51,BD51/BD$60*100,0)</f>
        <v>0</v>
      </c>
      <c r="BG51" s="70"/>
      <c r="BH51" s="79" t="n">
        <f aca="false">(E51+K51+Q51+W51+AC51+AJ51+AP51+AV51+BB51)</f>
        <v>95480787</v>
      </c>
      <c r="BI51" s="70"/>
      <c r="BJ51" s="55" t="n">
        <v>32</v>
      </c>
      <c r="BK51" s="70"/>
      <c r="BL51" s="107" t="n">
        <v>25476</v>
      </c>
      <c r="BM51" s="70"/>
      <c r="BN51" s="107" t="n">
        <f aca="false">IF(E51,BL51,0)</f>
        <v>25476</v>
      </c>
      <c r="BO51" s="70"/>
      <c r="BP51" s="107" t="n">
        <f aca="false">IF(K51,BL51,0)</f>
        <v>25476</v>
      </c>
      <c r="BQ51" s="70"/>
      <c r="BR51" s="107" t="n">
        <f aca="false">IF(Q51,BL51,0)</f>
        <v>25476</v>
      </c>
      <c r="BS51" s="70"/>
      <c r="BT51" s="107" t="n">
        <f aca="false">IF(W51,BL51,0)</f>
        <v>25476</v>
      </c>
      <c r="BU51" s="70"/>
      <c r="BV51" s="107" t="n">
        <f aca="false">IF(AC51,BL51,0)</f>
        <v>25476</v>
      </c>
      <c r="BW51" s="70"/>
      <c r="BX51" s="107" t="n">
        <f aca="false">IF(AJ51,BL51,0)</f>
        <v>25476</v>
      </c>
      <c r="BY51" s="70"/>
      <c r="BZ51" s="107" t="n">
        <f aca="false">IF(AP51,BL51,0)</f>
        <v>25476</v>
      </c>
      <c r="CA51" s="70"/>
      <c r="CB51" s="107" t="n">
        <f aca="false">IF(AV51,BL51,0)</f>
        <v>25476</v>
      </c>
      <c r="CC51" s="70"/>
      <c r="CD51" s="107" t="n">
        <f aca="false">IF(BB51,$BL51,0)</f>
        <v>0</v>
      </c>
    </row>
    <row r="52" customFormat="false" ht="8.25" hidden="false" customHeight="true" outlineLevel="0" collapsed="false">
      <c r="A52" s="55" t="n">
        <v>33</v>
      </c>
      <c r="B52" s="110"/>
      <c r="C52" s="66" t="s">
        <v>128</v>
      </c>
      <c r="D52" s="70"/>
      <c r="E52" s="79" t="n">
        <v>3930706</v>
      </c>
      <c r="F52" s="70"/>
      <c r="G52" s="75" t="n">
        <f aca="false">(E52/$BL52)</f>
        <v>160.745348219032</v>
      </c>
      <c r="H52" s="70"/>
      <c r="I52" s="75" t="n">
        <f aca="false">IF(G52,G52/G$60*100,0)</f>
        <v>87.578291985971</v>
      </c>
      <c r="J52" s="70"/>
      <c r="K52" s="79" t="n">
        <v>1857384</v>
      </c>
      <c r="L52" s="70"/>
      <c r="M52" s="75" t="n">
        <f aca="false">(K52/$BL52)</f>
        <v>75.9573058520427</v>
      </c>
      <c r="N52" s="70"/>
      <c r="O52" s="75" t="n">
        <f aca="false">IF(M52,M52/M$60*100,0)</f>
        <v>103.884051162503</v>
      </c>
      <c r="P52" s="70"/>
      <c r="Q52" s="79" t="n">
        <v>14236301</v>
      </c>
      <c r="R52" s="70"/>
      <c r="S52" s="75" t="n">
        <f aca="false">(Q52/$BL52)</f>
        <v>582.190365190365</v>
      </c>
      <c r="T52" s="70"/>
      <c r="U52" s="75" t="n">
        <f aca="false">IF(S52,S52/S$60*100,0)</f>
        <v>83.5782278419377</v>
      </c>
      <c r="V52" s="70"/>
      <c r="W52" s="79" t="n">
        <v>9626994</v>
      </c>
      <c r="X52" s="70"/>
      <c r="Y52" s="75" t="n">
        <f aca="false">(W52/$BL52)</f>
        <v>393.693779904306</v>
      </c>
      <c r="Z52" s="70"/>
      <c r="AA52" s="75" t="n">
        <f aca="false">IF(Y52,Y52/Y$60*100,0)</f>
        <v>123.293775564858</v>
      </c>
      <c r="AB52" s="70"/>
      <c r="AC52" s="79" t="n">
        <v>13026808</v>
      </c>
      <c r="AD52" s="70"/>
      <c r="AE52" s="75" t="n">
        <f aca="false">(AC52/$BL52)</f>
        <v>532.728417781049</v>
      </c>
      <c r="AF52" s="70"/>
      <c r="AG52" s="75" t="n">
        <f aca="false">IF(AE52,AE52/AE$60*100,0)</f>
        <v>124.881049533154</v>
      </c>
      <c r="AH52" s="111"/>
      <c r="AI52" s="70"/>
      <c r="AJ52" s="79" t="n">
        <v>32411160</v>
      </c>
      <c r="AK52" s="70"/>
      <c r="AL52" s="75" t="n">
        <f aca="false">(AJ52/$BL52)</f>
        <v>1325.44718439455</v>
      </c>
      <c r="AM52" s="70"/>
      <c r="AN52" s="75" t="n">
        <f aca="false">IF(AL52,AL52/AL$60*100,0)</f>
        <v>76.9802063283865</v>
      </c>
      <c r="AO52" s="70"/>
      <c r="AP52" s="79" t="n">
        <v>3546068</v>
      </c>
      <c r="AQ52" s="70"/>
      <c r="AR52" s="75" t="n">
        <f aca="false">(AP52/$BL52)</f>
        <v>145.015662699873</v>
      </c>
      <c r="AS52" s="70"/>
      <c r="AT52" s="75" t="n">
        <f aca="false">IF(AR52,AR52/AR$60*100,0)</f>
        <v>90.3310593382229</v>
      </c>
      <c r="AU52" s="70"/>
      <c r="AV52" s="79" t="n">
        <v>1573909</v>
      </c>
      <c r="AW52" s="70"/>
      <c r="AX52" s="75" t="n">
        <f aca="false">(AV52/$BL52)</f>
        <v>64.3646587330798</v>
      </c>
      <c r="AY52" s="70"/>
      <c r="AZ52" s="75" t="n">
        <f aca="false">IF(AX52,AX52/AX$60*100,0)</f>
        <v>38.6691817147881</v>
      </c>
      <c r="BA52" s="70"/>
      <c r="BB52" s="79" t="n">
        <v>0</v>
      </c>
      <c r="BC52" s="70"/>
      <c r="BD52" s="75" t="n">
        <f aca="false">(BB52/$BL52)</f>
        <v>0</v>
      </c>
      <c r="BE52" s="70"/>
      <c r="BF52" s="75" t="n">
        <f aca="false">IF(BD52,BD52/BD$60*100,0)</f>
        <v>0</v>
      </c>
      <c r="BG52" s="70"/>
      <c r="BH52" s="79" t="n">
        <f aca="false">(E52+K52+Q52+W52+AC52+AJ52+AP52+AV52+BB52)</f>
        <v>80209330</v>
      </c>
      <c r="BI52" s="70"/>
      <c r="BJ52" s="55" t="n">
        <v>33</v>
      </c>
      <c r="BK52" s="70"/>
      <c r="BL52" s="107" t="n">
        <v>24453</v>
      </c>
      <c r="BM52" s="70"/>
      <c r="BN52" s="107" t="n">
        <f aca="false">IF(E52,BL52,0)</f>
        <v>24453</v>
      </c>
      <c r="BO52" s="70"/>
      <c r="BP52" s="107" t="n">
        <f aca="false">IF(K52,BL52,0)</f>
        <v>24453</v>
      </c>
      <c r="BQ52" s="70"/>
      <c r="BR52" s="107" t="n">
        <f aca="false">IF(Q52,BL52,0)</f>
        <v>24453</v>
      </c>
      <c r="BS52" s="70"/>
      <c r="BT52" s="107" t="n">
        <f aca="false">IF(W52,BL52,0)</f>
        <v>24453</v>
      </c>
      <c r="BU52" s="70"/>
      <c r="BV52" s="107" t="n">
        <f aca="false">IF(AC52,BL52,0)</f>
        <v>24453</v>
      </c>
      <c r="BW52" s="70"/>
      <c r="BX52" s="107" t="n">
        <f aca="false">IF(AJ52,BL52,0)</f>
        <v>24453</v>
      </c>
      <c r="BY52" s="70"/>
      <c r="BZ52" s="107" t="n">
        <f aca="false">IF(AP52,BL52,0)</f>
        <v>24453</v>
      </c>
      <c r="CA52" s="70"/>
      <c r="CB52" s="107" t="n">
        <f aca="false">IF(AV52,BL52,0)</f>
        <v>24453</v>
      </c>
      <c r="CC52" s="70"/>
      <c r="CD52" s="107" t="n">
        <f aca="false">IF(BB52,$BL52,0)</f>
        <v>0</v>
      </c>
    </row>
    <row r="53" customFormat="false" ht="8.25" hidden="false" customHeight="true" outlineLevel="0" collapsed="false">
      <c r="A53" s="55" t="n">
        <v>34</v>
      </c>
      <c r="B53" s="110"/>
      <c r="C53" s="66" t="s">
        <v>129</v>
      </c>
      <c r="D53" s="70"/>
      <c r="E53" s="79" t="n">
        <v>10628445</v>
      </c>
      <c r="F53" s="70"/>
      <c r="G53" s="75" t="n">
        <f aca="false">(E53/$BL53)</f>
        <v>115.876725322169</v>
      </c>
      <c r="H53" s="70"/>
      <c r="I53" s="75" t="n">
        <f aca="false">IF(G53,G53/G$60*100,0)</f>
        <v>63.1326865572183</v>
      </c>
      <c r="J53" s="70"/>
      <c r="K53" s="79" t="n">
        <v>9058443</v>
      </c>
      <c r="L53" s="70"/>
      <c r="M53" s="75" t="n">
        <f aca="false">(K53/$BL53)</f>
        <v>98.7597631974881</v>
      </c>
      <c r="N53" s="70"/>
      <c r="O53" s="75" t="n">
        <f aca="false">IF(M53,M53/M$60*100,0)</f>
        <v>135.070144704568</v>
      </c>
      <c r="P53" s="70"/>
      <c r="Q53" s="79" t="n">
        <v>69682869</v>
      </c>
      <c r="R53" s="70"/>
      <c r="S53" s="75" t="n">
        <f aca="false">(Q53/$BL53)</f>
        <v>759.718159220252</v>
      </c>
      <c r="T53" s="70"/>
      <c r="U53" s="75" t="n">
        <f aca="false">IF(S53,S53/S$60*100,0)</f>
        <v>109.063806623124</v>
      </c>
      <c r="V53" s="70"/>
      <c r="W53" s="79" t="n">
        <v>34489761</v>
      </c>
      <c r="X53" s="70"/>
      <c r="Y53" s="75" t="n">
        <f aca="false">(W53/$BL53)</f>
        <v>376.024955844835</v>
      </c>
      <c r="Z53" s="70"/>
      <c r="AA53" s="75" t="n">
        <f aca="false">IF(Y53,Y53/Y$60*100,0)</f>
        <v>117.760398764714</v>
      </c>
      <c r="AB53" s="70"/>
      <c r="AC53" s="79" t="n">
        <v>31825503</v>
      </c>
      <c r="AD53" s="70"/>
      <c r="AE53" s="75" t="n">
        <f aca="false">(AC53/$BL53)</f>
        <v>346.977857002682</v>
      </c>
      <c r="AF53" s="70"/>
      <c r="AG53" s="75" t="n">
        <f aca="false">IF(AE53,AE53/AE$60*100,0)</f>
        <v>81.3378027170844</v>
      </c>
      <c r="AH53" s="111"/>
      <c r="AI53" s="70"/>
      <c r="AJ53" s="79" t="n">
        <v>151478541</v>
      </c>
      <c r="AK53" s="70"/>
      <c r="AL53" s="75" t="n">
        <f aca="false">(AJ53/$BL53)</f>
        <v>1651.49627134166</v>
      </c>
      <c r="AM53" s="70"/>
      <c r="AN53" s="75" t="n">
        <f aca="false">IF(AL53,AL53/AL$60*100,0)</f>
        <v>95.9167028420787</v>
      </c>
      <c r="AO53" s="70"/>
      <c r="AP53" s="79" t="n">
        <v>11226787</v>
      </c>
      <c r="AQ53" s="70"/>
      <c r="AR53" s="75" t="n">
        <f aca="false">(AP53/$BL53)</f>
        <v>122.400154815639</v>
      </c>
      <c r="AS53" s="70"/>
      <c r="AT53" s="75" t="n">
        <f aca="false">IF(AR53,AR53/AR$60*100,0)</f>
        <v>76.2437342409137</v>
      </c>
      <c r="AU53" s="70"/>
      <c r="AV53" s="79" t="n">
        <v>13246837</v>
      </c>
      <c r="AW53" s="70"/>
      <c r="AX53" s="75" t="n">
        <f aca="false">(AV53/$BL53)</f>
        <v>144.423769651774</v>
      </c>
      <c r="AY53" s="70"/>
      <c r="AZ53" s="75" t="n">
        <f aca="false">IF(AX53,AX53/AX$60*100,0)</f>
        <v>86.7673208019186</v>
      </c>
      <c r="BA53" s="70"/>
      <c r="BB53" s="79" t="n">
        <v>0</v>
      </c>
      <c r="BC53" s="70"/>
      <c r="BD53" s="75" t="n">
        <f aca="false">(BB53/$BL53)</f>
        <v>0</v>
      </c>
      <c r="BE53" s="70"/>
      <c r="BF53" s="75" t="n">
        <f aca="false">IF(BD53,BD53/BD$60*100,0)</f>
        <v>0</v>
      </c>
      <c r="BG53" s="70"/>
      <c r="BH53" s="79" t="n">
        <f aca="false">(E53+K53+Q53+W53+AC53+AJ53+AP53+AV53+BB53)</f>
        <v>331637186</v>
      </c>
      <c r="BI53" s="70"/>
      <c r="BJ53" s="55" t="n">
        <v>34</v>
      </c>
      <c r="BK53" s="70"/>
      <c r="BL53" s="107" t="n">
        <v>91722</v>
      </c>
      <c r="BM53" s="70"/>
      <c r="BN53" s="107" t="n">
        <f aca="false">IF(E53,BL53,0)</f>
        <v>91722</v>
      </c>
      <c r="BO53" s="70"/>
      <c r="BP53" s="107" t="n">
        <f aca="false">IF(K53,BL53,0)</f>
        <v>91722</v>
      </c>
      <c r="BQ53" s="70"/>
      <c r="BR53" s="107" t="n">
        <f aca="false">IF(Q53,BL53,0)</f>
        <v>91722</v>
      </c>
      <c r="BS53" s="70"/>
      <c r="BT53" s="107" t="n">
        <f aca="false">IF(W53,BL53,0)</f>
        <v>91722</v>
      </c>
      <c r="BU53" s="70"/>
      <c r="BV53" s="107" t="n">
        <f aca="false">IF(AC53,BL53,0)</f>
        <v>91722</v>
      </c>
      <c r="BW53" s="70"/>
      <c r="BX53" s="107" t="n">
        <f aca="false">IF(AJ53,BL53,0)</f>
        <v>91722</v>
      </c>
      <c r="BY53" s="70"/>
      <c r="BZ53" s="107" t="n">
        <f aca="false">IF(AP53,BL53,0)</f>
        <v>91722</v>
      </c>
      <c r="CA53" s="70"/>
      <c r="CB53" s="107" t="n">
        <f aca="false">IF(AV53,BL53,0)</f>
        <v>91722</v>
      </c>
      <c r="CC53" s="70"/>
      <c r="CD53" s="107" t="n">
        <f aca="false">IF(BB53,$BL53,0)</f>
        <v>0</v>
      </c>
    </row>
    <row r="54" customFormat="false" ht="8.25" hidden="false" customHeight="true" outlineLevel="0" collapsed="false">
      <c r="A54" s="55" t="n">
        <v>35</v>
      </c>
      <c r="B54" s="110"/>
      <c r="C54" s="66" t="s">
        <v>130</v>
      </c>
      <c r="D54" s="70"/>
      <c r="E54" s="79" t="n">
        <v>67361000</v>
      </c>
      <c r="F54" s="70"/>
      <c r="G54" s="75" t="n">
        <f aca="false">(E54/$BL54)</f>
        <v>148.493920128387</v>
      </c>
      <c r="H54" s="70"/>
      <c r="I54" s="75" t="n">
        <f aca="false">IF(G54,G54/G$60*100,0)</f>
        <v>80.9033918507233</v>
      </c>
      <c r="J54" s="70"/>
      <c r="K54" s="79" t="n">
        <v>18622853</v>
      </c>
      <c r="L54" s="70"/>
      <c r="M54" s="75" t="n">
        <f aca="false">(K54/$BL54)</f>
        <v>41.0531382542524</v>
      </c>
      <c r="N54" s="70"/>
      <c r="O54" s="75" t="n">
        <f aca="false">IF(M54,M54/M$60*100,0)</f>
        <v>56.1468876093816</v>
      </c>
      <c r="P54" s="70"/>
      <c r="Q54" s="79" t="n">
        <v>215350512</v>
      </c>
      <c r="R54" s="70"/>
      <c r="S54" s="75" t="n">
        <f aca="false">(Q54/$BL54)</f>
        <v>474.729320059608</v>
      </c>
      <c r="T54" s="70"/>
      <c r="U54" s="75" t="n">
        <f aca="false">IF(S54,S54/S$60*100,0)</f>
        <v>68.1513086569484</v>
      </c>
      <c r="V54" s="70"/>
      <c r="W54" s="79" t="n">
        <v>131147765</v>
      </c>
      <c r="X54" s="70"/>
      <c r="Y54" s="75" t="n">
        <f aca="false">(W54/$BL54)</f>
        <v>289.108619838282</v>
      </c>
      <c r="Z54" s="70"/>
      <c r="AA54" s="75" t="n">
        <f aca="false">IF(Y54,Y54/Y$60*100,0)</f>
        <v>90.5406564890893</v>
      </c>
      <c r="AB54" s="70"/>
      <c r="AC54" s="79" t="n">
        <v>135159510</v>
      </c>
      <c r="AD54" s="70"/>
      <c r="AE54" s="75" t="n">
        <f aca="false">(AC54/$BL54)</f>
        <v>297.952308940365</v>
      </c>
      <c r="AF54" s="70"/>
      <c r="AG54" s="75" t="n">
        <f aca="false">IF(AE54,AE54/AE$60*100,0)</f>
        <v>69.8453392185885</v>
      </c>
      <c r="AH54" s="111"/>
      <c r="AI54" s="70"/>
      <c r="AJ54" s="79" t="n">
        <v>785918668</v>
      </c>
      <c r="AK54" s="70"/>
      <c r="AL54" s="75" t="n">
        <f aca="false">(AJ54/$BL54)</f>
        <v>1732.5179838987</v>
      </c>
      <c r="AM54" s="70"/>
      <c r="AN54" s="75" t="n">
        <f aca="false">IF(AL54,AL54/AL$60*100,0)</f>
        <v>100.622335947006</v>
      </c>
      <c r="AO54" s="70"/>
      <c r="AP54" s="79" t="n">
        <v>74594667</v>
      </c>
      <c r="AQ54" s="70"/>
      <c r="AR54" s="75" t="n">
        <f aca="false">(AP54/$BL54)</f>
        <v>164.440173446084</v>
      </c>
      <c r="AS54" s="70"/>
      <c r="AT54" s="75" t="n">
        <f aca="false">IF(AR54,AR54/AR$60*100,0)</f>
        <v>102.430694647709</v>
      </c>
      <c r="AU54" s="70"/>
      <c r="AV54" s="79" t="n">
        <v>107410786</v>
      </c>
      <c r="AW54" s="70"/>
      <c r="AX54" s="75" t="n">
        <f aca="false">(AV54/$BL54)</f>
        <v>236.781649280909</v>
      </c>
      <c r="AY54" s="70"/>
      <c r="AZ54" s="75" t="n">
        <f aca="false">IF(AX54,AX54/AX$60*100,0)</f>
        <v>142.254348939241</v>
      </c>
      <c r="BA54" s="70"/>
      <c r="BB54" s="79" t="n">
        <v>0</v>
      </c>
      <c r="BC54" s="70"/>
      <c r="BD54" s="75" t="n">
        <f aca="false">(BB54/$BL54)</f>
        <v>0</v>
      </c>
      <c r="BE54" s="70"/>
      <c r="BF54" s="75" t="n">
        <f aca="false">IF(BD54,BD54/BD$60*100,0)</f>
        <v>0</v>
      </c>
      <c r="BG54" s="70"/>
      <c r="BH54" s="79" t="n">
        <f aca="false">(E54+K54+Q54+W54+AC54+AJ54+AP54+AV54+BB54)</f>
        <v>1535565761</v>
      </c>
      <c r="BI54" s="70"/>
      <c r="BJ54" s="55" t="n">
        <v>35</v>
      </c>
      <c r="BK54" s="70"/>
      <c r="BL54" s="107" t="n">
        <v>453628</v>
      </c>
      <c r="BM54" s="70"/>
      <c r="BN54" s="107" t="n">
        <f aca="false">IF(E54,BL54,0)</f>
        <v>453628</v>
      </c>
      <c r="BO54" s="70"/>
      <c r="BP54" s="107" t="n">
        <f aca="false">IF(K54,BL54,0)</f>
        <v>453628</v>
      </c>
      <c r="BQ54" s="70"/>
      <c r="BR54" s="107" t="n">
        <f aca="false">IF(Q54,BL54,0)</f>
        <v>453628</v>
      </c>
      <c r="BS54" s="70"/>
      <c r="BT54" s="107" t="n">
        <f aca="false">IF(W54,BL54,0)</f>
        <v>453628</v>
      </c>
      <c r="BU54" s="70"/>
      <c r="BV54" s="107" t="n">
        <f aca="false">IF(AC54,BL54,0)</f>
        <v>453628</v>
      </c>
      <c r="BW54" s="70"/>
      <c r="BX54" s="107" t="n">
        <f aca="false">IF(AJ54,BL54,0)</f>
        <v>453628</v>
      </c>
      <c r="BY54" s="70"/>
      <c r="BZ54" s="107" t="n">
        <f aca="false">IF(AP54,BL54,0)</f>
        <v>453628</v>
      </c>
      <c r="CA54" s="70"/>
      <c r="CB54" s="107" t="n">
        <f aca="false">IF(AV54,BL54,0)</f>
        <v>453628</v>
      </c>
      <c r="CC54" s="70"/>
      <c r="CD54" s="107" t="n">
        <f aca="false">IF(BB54,$BL54,0)</f>
        <v>0</v>
      </c>
    </row>
    <row r="55" customFormat="false" ht="8.25" hidden="false" customHeight="true" outlineLevel="0" collapsed="false">
      <c r="A55" s="81"/>
      <c r="B55" s="70"/>
      <c r="C55" s="66"/>
      <c r="D55" s="70"/>
      <c r="E55" s="107"/>
      <c r="F55" s="70"/>
      <c r="G55" s="103"/>
      <c r="H55" s="70"/>
      <c r="I55" s="103"/>
      <c r="J55" s="70"/>
      <c r="K55" s="107"/>
      <c r="L55" s="70"/>
      <c r="M55" s="103"/>
      <c r="N55" s="70"/>
      <c r="O55" s="103"/>
      <c r="P55" s="70"/>
      <c r="Q55" s="107"/>
      <c r="R55" s="70"/>
      <c r="S55" s="103"/>
      <c r="T55" s="70"/>
      <c r="U55" s="103"/>
      <c r="V55" s="70"/>
      <c r="W55" s="107"/>
      <c r="X55" s="70"/>
      <c r="Y55" s="103"/>
      <c r="Z55" s="70"/>
      <c r="AA55" s="103"/>
      <c r="AB55" s="70"/>
      <c r="AC55" s="107"/>
      <c r="AD55" s="70"/>
      <c r="AE55" s="103"/>
      <c r="AF55" s="70"/>
      <c r="AG55" s="103"/>
      <c r="AH55" s="70"/>
      <c r="AI55" s="70"/>
      <c r="AJ55" s="107"/>
      <c r="AK55" s="70"/>
      <c r="AL55" s="103"/>
      <c r="AM55" s="70"/>
      <c r="AN55" s="103"/>
      <c r="AO55" s="70"/>
      <c r="AP55" s="107"/>
      <c r="AQ55" s="70"/>
      <c r="AR55" s="103"/>
      <c r="AS55" s="70"/>
      <c r="AT55" s="103"/>
      <c r="AU55" s="70"/>
      <c r="AV55" s="107"/>
      <c r="AW55" s="70"/>
      <c r="AX55" s="103"/>
      <c r="AY55" s="70"/>
      <c r="AZ55" s="103"/>
      <c r="BA55" s="70"/>
      <c r="BB55" s="70"/>
      <c r="BC55" s="70"/>
      <c r="BD55" s="103"/>
      <c r="BE55" s="70"/>
      <c r="BF55" s="103"/>
      <c r="BG55" s="70"/>
      <c r="BH55" s="107"/>
      <c r="BI55" s="70"/>
      <c r="BJ55" s="81"/>
      <c r="BK55" s="70"/>
      <c r="BL55" s="104"/>
      <c r="BM55" s="70"/>
      <c r="BN55" s="70"/>
      <c r="BO55" s="70"/>
      <c r="BP55" s="70"/>
      <c r="BQ55" s="70"/>
      <c r="BR55" s="70"/>
      <c r="BS55" s="70"/>
      <c r="BT55" s="70"/>
      <c r="BU55" s="70"/>
      <c r="BV55" s="70"/>
      <c r="BW55" s="70"/>
      <c r="BX55" s="70"/>
      <c r="BY55" s="70"/>
      <c r="BZ55" s="70"/>
      <c r="CA55" s="70"/>
      <c r="CB55" s="70"/>
      <c r="CC55" s="70"/>
      <c r="CD55" s="70"/>
    </row>
    <row r="56" customFormat="false" ht="8.25" hidden="false" customHeight="true" outlineLevel="0" collapsed="false">
      <c r="A56" s="55" t="n">
        <v>36</v>
      </c>
      <c r="B56" s="110"/>
      <c r="C56" s="66" t="s">
        <v>131</v>
      </c>
      <c r="D56" s="70"/>
      <c r="E56" s="79" t="n">
        <v>3957064</v>
      </c>
      <c r="F56" s="70"/>
      <c r="G56" s="75" t="n">
        <f aca="false">(E56/$BL56)</f>
        <v>181.209140449695</v>
      </c>
      <c r="H56" s="70"/>
      <c r="I56" s="75" t="n">
        <f aca="false">IF(G56,G56/G$60*100,0)</f>
        <v>98.7275040221116</v>
      </c>
      <c r="J56" s="70"/>
      <c r="K56" s="79" t="n">
        <v>2374240</v>
      </c>
      <c r="L56" s="70"/>
      <c r="M56" s="75" t="n">
        <f aca="false">(K56/$BL56)</f>
        <v>108.725557539955</v>
      </c>
      <c r="N56" s="70"/>
      <c r="O56" s="75" t="n">
        <f aca="false">IF(M56,M56/M$60*100,0)</f>
        <v>148.70000002572</v>
      </c>
      <c r="P56" s="70"/>
      <c r="Q56" s="79" t="n">
        <v>14731978</v>
      </c>
      <c r="R56" s="70"/>
      <c r="S56" s="75" t="n">
        <f aca="false">(Q56/$BL56)</f>
        <v>674.633786692311</v>
      </c>
      <c r="T56" s="70"/>
      <c r="U56" s="75" t="n">
        <f aca="false">IF(S56,S56/S$60*100,0)</f>
        <v>96.8492433151182</v>
      </c>
      <c r="V56" s="70"/>
      <c r="W56" s="79" t="n">
        <v>11726237</v>
      </c>
      <c r="X56" s="70"/>
      <c r="Y56" s="75" t="n">
        <f aca="false">(W56/$BL56)</f>
        <v>536.989375830013</v>
      </c>
      <c r="Z56" s="70"/>
      <c r="AA56" s="75" t="n">
        <f aca="false">IF(Y56,Y56/Y$60*100,0)</f>
        <v>168.169910127591</v>
      </c>
      <c r="AB56" s="70"/>
      <c r="AC56" s="79" t="n">
        <v>12470882</v>
      </c>
      <c r="AD56" s="70"/>
      <c r="AE56" s="75" t="n">
        <f aca="false">(AC56/$BL56)</f>
        <v>571.089526949673</v>
      </c>
      <c r="AF56" s="70"/>
      <c r="AG56" s="75" t="n">
        <f aca="false">IF(AE56,AE56/AE$60*100,0)</f>
        <v>133.873578210688</v>
      </c>
      <c r="AH56" s="111"/>
      <c r="AI56" s="70"/>
      <c r="AJ56" s="79" t="n">
        <v>37131432</v>
      </c>
      <c r="AK56" s="70"/>
      <c r="AL56" s="75" t="n">
        <f aca="false">(AJ56/$BL56)</f>
        <v>1700.39071301003</v>
      </c>
      <c r="AM56" s="70"/>
      <c r="AN56" s="75" t="n">
        <f aca="false">IF(AL56,AL56/AL$60*100,0)</f>
        <v>98.7564268629655</v>
      </c>
      <c r="AO56" s="70"/>
      <c r="AP56" s="79" t="n">
        <v>5010689</v>
      </c>
      <c r="AQ56" s="70"/>
      <c r="AR56" s="75" t="n">
        <f aca="false">(AP56/$BL56)</f>
        <v>229.458671062875</v>
      </c>
      <c r="AS56" s="70"/>
      <c r="AT56" s="75" t="n">
        <f aca="false">IF(AR56,AR56/AR$60*100,0)</f>
        <v>142.931076861316</v>
      </c>
      <c r="AU56" s="70"/>
      <c r="AV56" s="79" t="n">
        <v>1925348</v>
      </c>
      <c r="AW56" s="70"/>
      <c r="AX56" s="75" t="n">
        <f aca="false">(AV56/$BL56)</f>
        <v>88.1690708430645</v>
      </c>
      <c r="AY56" s="70"/>
      <c r="AZ56" s="75" t="n">
        <f aca="false">IF(AX56,AX56/AX$60*100,0)</f>
        <v>52.9704637477125</v>
      </c>
      <c r="BA56" s="70"/>
      <c r="BB56" s="79" t="n">
        <v>0</v>
      </c>
      <c r="BC56" s="70"/>
      <c r="BD56" s="75" t="n">
        <f aca="false">(BB56/$BL56)</f>
        <v>0</v>
      </c>
      <c r="BE56" s="70"/>
      <c r="BF56" s="75" t="n">
        <f aca="false">IF(BD56,BD56/BD$60*100,0)</f>
        <v>0</v>
      </c>
      <c r="BG56" s="70"/>
      <c r="BH56" s="79" t="n">
        <f aca="false">(E56+K56+Q56+W56+AC56+AJ56+AP56+AV56+BB56)</f>
        <v>89327870</v>
      </c>
      <c r="BI56" s="70"/>
      <c r="BJ56" s="55" t="n">
        <v>36</v>
      </c>
      <c r="BK56" s="70"/>
      <c r="BL56" s="107" t="n">
        <v>21837</v>
      </c>
      <c r="BM56" s="70"/>
      <c r="BN56" s="107" t="n">
        <f aca="false">IF(E56,BL56,0)</f>
        <v>21837</v>
      </c>
      <c r="BO56" s="70"/>
      <c r="BP56" s="107" t="n">
        <f aca="false">IF(K56,BL56,0)</f>
        <v>21837</v>
      </c>
      <c r="BQ56" s="70"/>
      <c r="BR56" s="107" t="n">
        <f aca="false">IF(Q56,BL56,0)</f>
        <v>21837</v>
      </c>
      <c r="BS56" s="70"/>
      <c r="BT56" s="107" t="n">
        <f aca="false">IF(W56,BL56,0)</f>
        <v>21837</v>
      </c>
      <c r="BU56" s="70"/>
      <c r="BV56" s="107" t="n">
        <f aca="false">IF(AC56,BL56,0)</f>
        <v>21837</v>
      </c>
      <c r="BW56" s="70"/>
      <c r="BX56" s="107" t="n">
        <f aca="false">IF(AJ56,BL56,0)</f>
        <v>21837</v>
      </c>
      <c r="BY56" s="70"/>
      <c r="BZ56" s="107" t="n">
        <f aca="false">IF(AP56,BL56,0)</f>
        <v>21837</v>
      </c>
      <c r="CA56" s="70"/>
      <c r="CB56" s="107" t="n">
        <f aca="false">IF(AV56,BL56,0)</f>
        <v>21837</v>
      </c>
      <c r="CC56" s="70"/>
      <c r="CD56" s="107" t="n">
        <f aca="false">IF(BB56,$BL56,0)</f>
        <v>0</v>
      </c>
    </row>
    <row r="57" customFormat="false" ht="8.25" hidden="false" customHeight="true" outlineLevel="0" collapsed="false">
      <c r="A57" s="55" t="n">
        <v>37</v>
      </c>
      <c r="B57" s="110"/>
      <c r="C57" s="66" t="s">
        <v>132</v>
      </c>
      <c r="D57" s="70"/>
      <c r="E57" s="79" t="n">
        <v>3126888</v>
      </c>
      <c r="F57" s="70"/>
      <c r="G57" s="75" t="n">
        <f aca="false">(E57/$BL57)</f>
        <v>202.663037137857</v>
      </c>
      <c r="H57" s="70"/>
      <c r="I57" s="75" t="n">
        <f aca="false">IF(G57,G57/G$60*100,0)</f>
        <v>110.416150998275</v>
      </c>
      <c r="J57" s="70"/>
      <c r="K57" s="79" t="n">
        <v>401237</v>
      </c>
      <c r="L57" s="70"/>
      <c r="M57" s="75" t="n">
        <f aca="false">(K57/$BL57)</f>
        <v>26.0053794801996</v>
      </c>
      <c r="N57" s="70"/>
      <c r="O57" s="75" t="n">
        <f aca="false">IF(M57,M57/M$60*100,0)</f>
        <v>35.5666139302479</v>
      </c>
      <c r="P57" s="70"/>
      <c r="Q57" s="79" t="n">
        <v>10849080</v>
      </c>
      <c r="R57" s="70"/>
      <c r="S57" s="75" t="n">
        <f aca="false">(Q57/$BL57)</f>
        <v>703.161578845032</v>
      </c>
      <c r="T57" s="70"/>
      <c r="U57" s="75" t="n">
        <f aca="false">IF(S57,S57/S$60*100,0)</f>
        <v>100.944643127494</v>
      </c>
      <c r="V57" s="70"/>
      <c r="W57" s="79" t="n">
        <v>2890124</v>
      </c>
      <c r="X57" s="70"/>
      <c r="Y57" s="75" t="n">
        <f aca="false">(W57/$BL57)</f>
        <v>187.317648583836</v>
      </c>
      <c r="Z57" s="70"/>
      <c r="AA57" s="75" t="n">
        <f aca="false">IF(Y57,Y57/Y$60*100,0)</f>
        <v>58.6625984526502</v>
      </c>
      <c r="AB57" s="70"/>
      <c r="AC57" s="79" t="n">
        <v>3919437</v>
      </c>
      <c r="AD57" s="70"/>
      <c r="AE57" s="75" t="n">
        <f aca="false">(AC57/$BL57)</f>
        <v>254.030526929807</v>
      </c>
      <c r="AF57" s="70"/>
      <c r="AG57" s="75" t="n">
        <f aca="false">IF(AE57,AE57/AE$60*100,0)</f>
        <v>59.5492895772135</v>
      </c>
      <c r="AH57" s="111"/>
      <c r="AI57" s="70"/>
      <c r="AJ57" s="79" t="n">
        <v>10729003</v>
      </c>
      <c r="AK57" s="70"/>
      <c r="AL57" s="75" t="n">
        <f aca="false">(AJ57/$BL57)</f>
        <v>695.379026508523</v>
      </c>
      <c r="AM57" s="70"/>
      <c r="AN57" s="75" t="n">
        <f aca="false">IF(AL57,AL57/AL$60*100,0)</f>
        <v>40.3866872760461</v>
      </c>
      <c r="AO57" s="70"/>
      <c r="AP57" s="79" t="n">
        <v>1982312</v>
      </c>
      <c r="AQ57" s="70"/>
      <c r="AR57" s="75" t="n">
        <f aca="false">(AP57/$BL57)</f>
        <v>128.479616306954</v>
      </c>
      <c r="AS57" s="70"/>
      <c r="AT57" s="75" t="n">
        <f aca="false">IF(AR57,AR57/AR$60*100,0)</f>
        <v>80.030664469637</v>
      </c>
      <c r="AU57" s="70"/>
      <c r="AV57" s="79" t="n">
        <v>4729435</v>
      </c>
      <c r="AW57" s="70"/>
      <c r="AX57" s="75" t="n">
        <f aca="false">(AV57/$BL57)</f>
        <v>306.528939010953</v>
      </c>
      <c r="AY57" s="70"/>
      <c r="AZ57" s="75" t="n">
        <f aca="false">IF(AX57,AX57/AX$60*100,0)</f>
        <v>184.157322927961</v>
      </c>
      <c r="BA57" s="70"/>
      <c r="BB57" s="79" t="n">
        <v>0</v>
      </c>
      <c r="BC57" s="70"/>
      <c r="BD57" s="75" t="n">
        <f aca="false">(BB57/$BL57)</f>
        <v>0</v>
      </c>
      <c r="BE57" s="70"/>
      <c r="BF57" s="75" t="n">
        <f aca="false">IF(BD57,BD57/BD$60*100,0)</f>
        <v>0</v>
      </c>
      <c r="BG57" s="70"/>
      <c r="BH57" s="79" t="n">
        <f aca="false">(E57+K57+Q57+W57+AC57+AJ57+AP57+AV57+BB57)</f>
        <v>38627516</v>
      </c>
      <c r="BI57" s="70"/>
      <c r="BJ57" s="55" t="n">
        <v>37</v>
      </c>
      <c r="BK57" s="70"/>
      <c r="BL57" s="107" t="n">
        <v>15429</v>
      </c>
      <c r="BM57" s="70"/>
      <c r="BN57" s="107" t="n">
        <f aca="false">IF(E57,BL57,0)</f>
        <v>15429</v>
      </c>
      <c r="BO57" s="70"/>
      <c r="BP57" s="107" t="n">
        <f aca="false">IF(K57,BL57,0)</f>
        <v>15429</v>
      </c>
      <c r="BQ57" s="70"/>
      <c r="BR57" s="107" t="n">
        <f aca="false">IF(Q57,BL57,0)</f>
        <v>15429</v>
      </c>
      <c r="BS57" s="70"/>
      <c r="BT57" s="107" t="n">
        <f aca="false">IF(W57,BL57,0)</f>
        <v>15429</v>
      </c>
      <c r="BU57" s="70"/>
      <c r="BV57" s="107" t="n">
        <f aca="false">IF(AC57,BL57,0)</f>
        <v>15429</v>
      </c>
      <c r="BW57" s="70"/>
      <c r="BX57" s="107" t="n">
        <f aca="false">IF(AJ57,BL57,0)</f>
        <v>15429</v>
      </c>
      <c r="BY57" s="70"/>
      <c r="BZ57" s="107" t="n">
        <f aca="false">IF(AP57,BL57,0)</f>
        <v>15429</v>
      </c>
      <c r="CA57" s="70"/>
      <c r="CB57" s="107" t="n">
        <f aca="false">IF(AV57,BL57,0)</f>
        <v>15429</v>
      </c>
      <c r="CC57" s="70"/>
      <c r="CD57" s="107" t="n">
        <f aca="false">IF(BB57,$BL57,0)</f>
        <v>0</v>
      </c>
    </row>
    <row r="58" customFormat="false" ht="8.25" hidden="false" customHeight="true" outlineLevel="0" collapsed="false">
      <c r="A58" s="65" t="n">
        <v>38</v>
      </c>
      <c r="B58" s="110"/>
      <c r="C58" s="66" t="s">
        <v>133</v>
      </c>
      <c r="D58" s="70"/>
      <c r="E58" s="84" t="n">
        <v>3784704</v>
      </c>
      <c r="F58" s="70"/>
      <c r="G58" s="75" t="n">
        <f aca="false">(E58/$BL58)</f>
        <v>137.4706331045</v>
      </c>
      <c r="H58" s="103"/>
      <c r="I58" s="75" t="n">
        <f aca="false">IF(G58,G58/G$60*100,0)</f>
        <v>74.8976152586215</v>
      </c>
      <c r="J58" s="70"/>
      <c r="K58" s="84" t="n">
        <v>3778623</v>
      </c>
      <c r="L58" s="70"/>
      <c r="M58" s="75" t="n">
        <f aca="false">(K58/$BL58)</f>
        <v>137.249754821837</v>
      </c>
      <c r="N58" s="103"/>
      <c r="O58" s="75" t="n">
        <f aca="false">IF(M58,M58/M$60*100,0)</f>
        <v>187.711509669998</v>
      </c>
      <c r="P58" s="70"/>
      <c r="Q58" s="84" t="n">
        <v>25417106</v>
      </c>
      <c r="R58" s="70"/>
      <c r="S58" s="75" t="n">
        <f aca="false">(Q58/$BL58)</f>
        <v>923.217681885874</v>
      </c>
      <c r="T58" s="103"/>
      <c r="U58" s="75" t="n">
        <f aca="false">IF(S58,S58/S$60*100,0)</f>
        <v>132.535511368576</v>
      </c>
      <c r="V58" s="70"/>
      <c r="W58" s="84" t="n">
        <v>9615809</v>
      </c>
      <c r="X58" s="70"/>
      <c r="Y58" s="75" t="n">
        <f aca="false">(W58/$BL58)</f>
        <v>349.272056953979</v>
      </c>
      <c r="Z58" s="103"/>
      <c r="AA58" s="75" t="n">
        <f aca="false">IF(Y58,Y58/Y$60*100,0)</f>
        <v>109.382146224478</v>
      </c>
      <c r="AB58" s="70"/>
      <c r="AC58" s="84" t="n">
        <v>11562339</v>
      </c>
      <c r="AD58" s="70"/>
      <c r="AE58" s="75" t="n">
        <f aca="false">(AC58/$BL58)</f>
        <v>419.975264247575</v>
      </c>
      <c r="AF58" s="103"/>
      <c r="AG58" s="75" t="n">
        <f aca="false">IF(AE58,AE58/AE$60*100,0)</f>
        <v>98.4496978697999</v>
      </c>
      <c r="AH58" s="111"/>
      <c r="AI58" s="70"/>
      <c r="AJ58" s="84" t="n">
        <v>58140382</v>
      </c>
      <c r="AK58" s="70"/>
      <c r="AL58" s="75" t="n">
        <f aca="false">(AJ58/$BL58)</f>
        <v>2111.8151175039</v>
      </c>
      <c r="AM58" s="103"/>
      <c r="AN58" s="75" t="n">
        <f aca="false">IF(AL58,AL58/AL$60*100,0)</f>
        <v>122.651408058266</v>
      </c>
      <c r="AO58" s="70"/>
      <c r="AP58" s="84" t="n">
        <v>3360361</v>
      </c>
      <c r="AQ58" s="70"/>
      <c r="AR58" s="75" t="n">
        <f aca="false">(AP58/$BL58)</f>
        <v>122.057353528749</v>
      </c>
      <c r="AS58" s="103"/>
      <c r="AT58" s="75" t="n">
        <f aca="false">IF(AR58,AR58/AR$60*100,0)</f>
        <v>76.0302014210052</v>
      </c>
      <c r="AU58" s="70"/>
      <c r="AV58" s="84" t="n">
        <v>2427144</v>
      </c>
      <c r="AW58" s="70"/>
      <c r="AX58" s="75" t="n">
        <f aca="false">(AV58/$BL58)</f>
        <v>88.1604010025063</v>
      </c>
      <c r="AY58" s="103"/>
      <c r="AZ58" s="75" t="n">
        <f aca="false">IF(AX58,AX58/AX$60*100,0)</f>
        <v>52.9652550563812</v>
      </c>
      <c r="BA58" s="70"/>
      <c r="BB58" s="84" t="n">
        <v>0</v>
      </c>
      <c r="BC58" s="70"/>
      <c r="BD58" s="75" t="n">
        <f aca="false">(BB58/$BL58)</f>
        <v>0</v>
      </c>
      <c r="BE58" s="103"/>
      <c r="BF58" s="75" t="n">
        <f aca="false">IF(BD58,BD58/BD$60*100,0)</f>
        <v>0</v>
      </c>
      <c r="BG58" s="70"/>
      <c r="BH58" s="84" t="n">
        <f aca="false">(E58+K58+Q58+W58+AC58+AJ58+AP58+AV58+BB58)</f>
        <v>118086468</v>
      </c>
      <c r="BI58" s="70"/>
      <c r="BJ58" s="65" t="n">
        <v>38</v>
      </c>
      <c r="BK58" s="70"/>
      <c r="BL58" s="109" t="n">
        <v>27531</v>
      </c>
      <c r="BM58" s="70"/>
      <c r="BN58" s="109" t="n">
        <f aca="false">IF(E58,BL58,0)</f>
        <v>27531</v>
      </c>
      <c r="BO58" s="70"/>
      <c r="BP58" s="109" t="n">
        <f aca="false">IF(K58,BL58,0)</f>
        <v>27531</v>
      </c>
      <c r="BQ58" s="70"/>
      <c r="BR58" s="109" t="n">
        <f aca="false">IF(Q58,BL58,0)</f>
        <v>27531</v>
      </c>
      <c r="BS58" s="70"/>
      <c r="BT58" s="109" t="n">
        <f aca="false">IF(W58,BL58,0)</f>
        <v>27531</v>
      </c>
      <c r="BU58" s="70"/>
      <c r="BV58" s="109" t="n">
        <f aca="false">IF(AC58,BL58,0)</f>
        <v>27531</v>
      </c>
      <c r="BW58" s="70"/>
      <c r="BX58" s="109" t="n">
        <f aca="false">IF(AJ58,BL58,0)</f>
        <v>27531</v>
      </c>
      <c r="BY58" s="70"/>
      <c r="BZ58" s="109" t="n">
        <f aca="false">IF(AP58,BL58,0)</f>
        <v>27531</v>
      </c>
      <c r="CA58" s="70"/>
      <c r="CB58" s="109" t="n">
        <f aca="false">IF(AV58,BL58,0)</f>
        <v>27531</v>
      </c>
      <c r="CC58" s="70"/>
      <c r="CD58" s="109" t="n">
        <f aca="false">IF(BB58,$BL58,0)</f>
        <v>0</v>
      </c>
    </row>
    <row r="59" customFormat="false" ht="8.25" hidden="false" customHeight="true" outlineLevel="0" collapsed="false">
      <c r="A59" s="70"/>
      <c r="B59" s="70"/>
      <c r="C59" s="55"/>
      <c r="D59" s="70"/>
      <c r="E59" s="70"/>
      <c r="F59" s="70"/>
      <c r="G59" s="103"/>
      <c r="H59" s="103"/>
      <c r="I59" s="103"/>
      <c r="J59" s="70"/>
      <c r="K59" s="70"/>
      <c r="L59" s="70"/>
      <c r="M59" s="103"/>
      <c r="N59" s="103"/>
      <c r="O59" s="103"/>
      <c r="P59" s="55"/>
      <c r="Q59" s="70"/>
      <c r="R59" s="70"/>
      <c r="S59" s="103"/>
      <c r="T59" s="103"/>
      <c r="U59" s="103"/>
      <c r="V59" s="55"/>
      <c r="W59" s="70"/>
      <c r="X59" s="70"/>
      <c r="Y59" s="103"/>
      <c r="Z59" s="103"/>
      <c r="AA59" s="103"/>
      <c r="AB59" s="55"/>
      <c r="AC59" s="70"/>
      <c r="AD59" s="70"/>
      <c r="AE59" s="103"/>
      <c r="AF59" s="103"/>
      <c r="AG59" s="103"/>
      <c r="AH59" s="55"/>
      <c r="AI59" s="55"/>
      <c r="AJ59" s="70"/>
      <c r="AK59" s="70"/>
      <c r="AL59" s="103"/>
      <c r="AM59" s="103"/>
      <c r="AN59" s="103"/>
      <c r="AO59" s="55"/>
      <c r="AP59" s="70"/>
      <c r="AQ59" s="70"/>
      <c r="AR59" s="103"/>
      <c r="AS59" s="103"/>
      <c r="AT59" s="103"/>
      <c r="AU59" s="55"/>
      <c r="AV59" s="70"/>
      <c r="AW59" s="70"/>
      <c r="AX59" s="103"/>
      <c r="AY59" s="103"/>
      <c r="AZ59" s="103"/>
      <c r="BA59" s="55"/>
      <c r="BB59" s="70"/>
      <c r="BC59" s="70"/>
      <c r="BD59" s="103"/>
      <c r="BE59" s="103"/>
      <c r="BF59" s="103"/>
      <c r="BG59" s="55"/>
      <c r="BH59" s="70"/>
      <c r="BI59" s="55"/>
      <c r="BJ59" s="70"/>
      <c r="BK59" s="70"/>
      <c r="BL59" s="104"/>
      <c r="BM59" s="70"/>
      <c r="BN59" s="70"/>
      <c r="BO59" s="70"/>
      <c r="BP59" s="70"/>
      <c r="BQ59" s="70"/>
      <c r="BR59" s="70"/>
      <c r="BS59" s="70"/>
      <c r="BT59" s="70"/>
      <c r="BU59" s="70"/>
      <c r="BV59" s="70"/>
      <c r="BW59" s="70"/>
      <c r="BX59" s="70"/>
      <c r="BY59" s="70"/>
      <c r="BZ59" s="70"/>
      <c r="CA59" s="70"/>
      <c r="CB59" s="70"/>
      <c r="CC59" s="70"/>
      <c r="CD59" s="70"/>
    </row>
    <row r="60" customFormat="false" ht="8.25" hidden="false" customHeight="true" outlineLevel="0" collapsed="false">
      <c r="A60" s="65" t="n">
        <f aca="false">A58</f>
        <v>38</v>
      </c>
      <c r="B60" s="70"/>
      <c r="C60" s="63" t="s">
        <v>75</v>
      </c>
      <c r="D60" s="70"/>
      <c r="E60" s="87" t="n">
        <f aca="false">SUM(E14:E58)</f>
        <v>471697684</v>
      </c>
      <c r="F60" s="70"/>
      <c r="G60" s="74" t="n">
        <f aca="false">IF(E60=0,0,IF(ISNONTEXT(H60),E60/$BL60,E60/BN60))</f>
        <v>183.544739882324</v>
      </c>
      <c r="H60" s="116"/>
      <c r="I60" s="75" t="n">
        <f aca="false">IF(G60,G60/G$60*100,0)</f>
        <v>100</v>
      </c>
      <c r="J60" s="70"/>
      <c r="K60" s="87" t="n">
        <f aca="false">SUM(K14:K58)</f>
        <v>187906791</v>
      </c>
      <c r="L60" s="70"/>
      <c r="M60" s="74" t="n">
        <f aca="false">IF(K60=0,0,IF(ISNONTEXT(N60),K60/$BL60,K60/BP60))</f>
        <v>73.1173890525551</v>
      </c>
      <c r="N60" s="116"/>
      <c r="O60" s="75" t="n">
        <f aca="false">IF(M60,M60/M$60*100,0)</f>
        <v>100</v>
      </c>
      <c r="P60" s="70"/>
      <c r="Q60" s="87" t="n">
        <f aca="false">SUM(Q14:Q58)</f>
        <v>1790167452</v>
      </c>
      <c r="R60" s="70"/>
      <c r="S60" s="74" t="n">
        <f aca="false">IF(Q60=0,0,IF(ISNONTEXT(T60),Q60/$BL60,Q60/BR60))</f>
        <v>696.581370798383</v>
      </c>
      <c r="T60" s="116"/>
      <c r="U60" s="75" t="n">
        <f aca="false">IF(S60,S60/S$60*100,0)</f>
        <v>100</v>
      </c>
      <c r="V60" s="70"/>
      <c r="W60" s="87" t="n">
        <f aca="false">SUM(W14:W58)</f>
        <v>820614530</v>
      </c>
      <c r="X60" s="70"/>
      <c r="Y60" s="74" t="n">
        <f aca="false">IF(W60=0,0,IF(ISNONTEXT(Z60),W60/$BL60,W60/BT60))</f>
        <v>319.313589109132</v>
      </c>
      <c r="Z60" s="116"/>
      <c r="AA60" s="75" t="n">
        <f aca="false">IF(Y60,Y60/Y$60*100,0)</f>
        <v>100</v>
      </c>
      <c r="AB60" s="70"/>
      <c r="AC60" s="87" t="n">
        <f aca="false">SUM(AC14:AC58)</f>
        <v>1096304320</v>
      </c>
      <c r="AD60" s="70"/>
      <c r="AE60" s="74" t="n">
        <f aca="false">IF(AC60=0,0,IF(ISNONTEXT(AF60),AC60/$BL60,AC60/BV60))</f>
        <v>426.588677603657</v>
      </c>
      <c r="AF60" s="116"/>
      <c r="AG60" s="75" t="n">
        <f aca="false">IF(AE60,AE60/AE$60*100,0)</f>
        <v>100</v>
      </c>
      <c r="AH60" s="111"/>
      <c r="AI60" s="70"/>
      <c r="AJ60" s="87" t="n">
        <f aca="false">SUM(AJ14:AJ58)</f>
        <v>4424917289</v>
      </c>
      <c r="AK60" s="70"/>
      <c r="AL60" s="74" t="n">
        <f aca="false">IF(AJ60=0,0,IF(ISNONTEXT(AM60),AJ60/$BL60,AJ60/BX60))</f>
        <v>1721.80258746045</v>
      </c>
      <c r="AM60" s="116"/>
      <c r="AN60" s="75" t="n">
        <f aca="false">IF(AL60,AL60/AL$60*100,0)</f>
        <v>100</v>
      </c>
      <c r="AO60" s="70"/>
      <c r="AP60" s="87" t="n">
        <f aca="false">SUM(AP14:AP58)</f>
        <v>412571866</v>
      </c>
      <c r="AQ60" s="70"/>
      <c r="AR60" s="74" t="n">
        <f aca="false">IF(AP60=0,0,IF(ISNONTEXT(AS60),AP60/$BL60,AP60/BZ60))</f>
        <v>160.537985231522</v>
      </c>
      <c r="AS60" s="116"/>
      <c r="AT60" s="75" t="n">
        <f aca="false">IF(AR60,AR60/AR$60*100,0)</f>
        <v>100</v>
      </c>
      <c r="AU60" s="70"/>
      <c r="AV60" s="87" t="n">
        <f aca="false">SUM(AV14:AV58)</f>
        <v>427764057</v>
      </c>
      <c r="AW60" s="70"/>
      <c r="AX60" s="74" t="n">
        <f aca="false">IF(AV60=0,0,IF(ISNONTEXT(AY60),AV60/$BL60,AV60/CB60))</f>
        <v>166.449497710641</v>
      </c>
      <c r="AY60" s="116"/>
      <c r="AZ60" s="75" t="n">
        <f aca="false">IF(AX60,AX60/AX$60*100,0)</f>
        <v>100</v>
      </c>
      <c r="BA60" s="70"/>
      <c r="BB60" s="87" t="n">
        <f aca="false">SUM(BB14:BB58)</f>
        <v>0</v>
      </c>
      <c r="BC60" s="70"/>
      <c r="BD60" s="74" t="n">
        <f aca="false">IF(BB60=0,0,IF(ISNONTEXT(BE60),BB60/$BL60,BB60/CD60))</f>
        <v>0</v>
      </c>
      <c r="BE60" s="116" t="s">
        <v>391</v>
      </c>
      <c r="BF60" s="75" t="n">
        <f aca="false">IF(BD60,BD60/BD$60*100,0)</f>
        <v>0</v>
      </c>
      <c r="BG60" s="70"/>
      <c r="BH60" s="87" t="n">
        <f aca="false">SUM(BH14:BH58)</f>
        <v>9631943989</v>
      </c>
      <c r="BI60" s="70"/>
      <c r="BJ60" s="65" t="n">
        <f aca="false">BJ58</f>
        <v>38</v>
      </c>
      <c r="BK60" s="70"/>
      <c r="BL60" s="108" t="n">
        <f aca="false">SUM(BL14:BL59)</f>
        <v>2569933</v>
      </c>
      <c r="BM60" s="70"/>
      <c r="BN60" s="109" t="n">
        <f aca="false">SUM(BN14:BN59)</f>
        <v>2569933</v>
      </c>
      <c r="BO60" s="70"/>
      <c r="BP60" s="109" t="n">
        <f aca="false">SUM(BP14:BP59)</f>
        <v>2569933</v>
      </c>
      <c r="BQ60" s="70"/>
      <c r="BR60" s="109" t="n">
        <f aca="false">SUM(BR14:BR59)</f>
        <v>2569933</v>
      </c>
      <c r="BS60" s="70"/>
      <c r="BT60" s="109" t="n">
        <f aca="false">SUM(BT14:BT59)</f>
        <v>2569933</v>
      </c>
      <c r="BU60" s="70"/>
      <c r="BV60" s="109" t="n">
        <f aca="false">SUM(BV14:BV59)</f>
        <v>2569933</v>
      </c>
      <c r="BW60" s="70"/>
      <c r="BX60" s="109" t="n">
        <f aca="false">SUM(BX14:BX59)</f>
        <v>2569933</v>
      </c>
      <c r="BY60" s="70"/>
      <c r="BZ60" s="109" t="n">
        <f aca="false">SUM(BZ14:BZ59)</f>
        <v>2569933</v>
      </c>
      <c r="CA60" s="70"/>
      <c r="CB60" s="109" t="n">
        <f aca="false">SUM(CB14:CB59)</f>
        <v>2569933</v>
      </c>
      <c r="CC60" s="70"/>
      <c r="CD60" s="109" t="n">
        <f aca="false">SUM(CD14:CD59)</f>
        <v>0</v>
      </c>
    </row>
    <row r="61" customFormat="false" ht="8.25" hidden="false" customHeight="true" outlineLevel="0" collapsed="false">
      <c r="A61" s="70"/>
      <c r="B61" s="70"/>
      <c r="C61" s="55"/>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104"/>
      <c r="BI61" s="70"/>
      <c r="BJ61" s="70"/>
      <c r="BK61" s="70"/>
      <c r="BL61" s="70"/>
      <c r="BM61" s="70"/>
      <c r="BN61" s="70"/>
      <c r="BO61" s="70"/>
      <c r="BP61" s="70"/>
      <c r="BQ61" s="70"/>
      <c r="BR61" s="107"/>
      <c r="BS61" s="70"/>
      <c r="BT61" s="107"/>
      <c r="BU61" s="70"/>
      <c r="BV61" s="107"/>
      <c r="BW61" s="70"/>
      <c r="BX61" s="107"/>
      <c r="BY61" s="70"/>
      <c r="BZ61" s="107"/>
      <c r="CA61" s="70"/>
      <c r="CB61" s="107"/>
      <c r="CC61" s="70"/>
      <c r="CD61" s="70"/>
    </row>
    <row r="62" customFormat="false" ht="8.25" hidden="false" customHeight="true" outlineLevel="0" collapsed="false">
      <c r="A62" s="70"/>
      <c r="B62" s="70"/>
      <c r="C62" s="55"/>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104"/>
      <c r="BI62" s="70"/>
      <c r="BJ62" s="70"/>
      <c r="BK62" s="70"/>
      <c r="BL62" s="70"/>
      <c r="BM62" s="70"/>
      <c r="BN62" s="70"/>
      <c r="BO62" s="70"/>
      <c r="BP62" s="70"/>
      <c r="BQ62" s="70"/>
      <c r="BR62" s="107"/>
      <c r="BS62" s="70"/>
      <c r="BT62" s="107"/>
      <c r="BU62" s="70"/>
      <c r="BV62" s="107"/>
      <c r="BW62" s="70"/>
      <c r="BX62" s="107"/>
      <c r="BY62" s="70"/>
      <c r="BZ62" s="107"/>
      <c r="CA62" s="70"/>
      <c r="CB62" s="107"/>
      <c r="CC62" s="70"/>
      <c r="CD62" s="70"/>
    </row>
    <row r="63" customFormat="false" ht="8.25" hidden="false" customHeight="true" outlineLevel="0" collapsed="false">
      <c r="A63" s="70"/>
      <c r="B63" s="70"/>
      <c r="C63" s="55"/>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104"/>
      <c r="BI63" s="70"/>
      <c r="BJ63" s="70"/>
      <c r="BK63" s="70"/>
      <c r="BL63" s="70"/>
      <c r="BM63" s="70"/>
      <c r="BN63" s="70"/>
      <c r="BO63" s="70"/>
      <c r="BP63" s="70"/>
      <c r="BQ63" s="70"/>
      <c r="BR63" s="107"/>
      <c r="BS63" s="70"/>
      <c r="BT63" s="107"/>
      <c r="BU63" s="70"/>
      <c r="BV63" s="107"/>
      <c r="BW63" s="70"/>
      <c r="BX63" s="107"/>
      <c r="BY63" s="70"/>
      <c r="BZ63" s="107"/>
      <c r="CA63" s="70"/>
      <c r="CB63" s="107"/>
      <c r="CC63" s="70"/>
      <c r="CD63" s="70"/>
    </row>
    <row r="64" customFormat="false" ht="8.25" hidden="false" customHeight="true" outlineLevel="0" collapsed="false">
      <c r="A64" s="70"/>
      <c r="B64" s="70"/>
      <c r="C64" s="55"/>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104"/>
      <c r="BI64" s="70"/>
      <c r="BJ64" s="70"/>
      <c r="BK64" s="70"/>
      <c r="BL64" s="70"/>
      <c r="BM64" s="70"/>
      <c r="BN64" s="70"/>
      <c r="BO64" s="70"/>
      <c r="BP64" s="70"/>
      <c r="BQ64" s="70"/>
      <c r="BR64" s="107"/>
      <c r="BS64" s="70"/>
      <c r="BT64" s="107"/>
      <c r="BU64" s="70"/>
      <c r="BV64" s="107"/>
      <c r="BW64" s="70"/>
      <c r="BX64" s="107"/>
      <c r="BY64" s="70"/>
      <c r="BZ64" s="107"/>
      <c r="CA64" s="70"/>
      <c r="CB64" s="107"/>
      <c r="CC64" s="70"/>
      <c r="CD64" s="70"/>
    </row>
    <row r="65" customFormat="false" ht="8.25" hidden="false" customHeight="true" outlineLevel="0" collapsed="false">
      <c r="A65" s="70"/>
      <c r="B65" s="70"/>
      <c r="C65" s="55"/>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104"/>
      <c r="BI65" s="70"/>
      <c r="BJ65" s="70"/>
      <c r="BK65" s="70"/>
      <c r="BL65" s="70"/>
      <c r="BM65" s="70"/>
      <c r="BN65" s="70"/>
      <c r="BO65" s="70"/>
      <c r="BP65" s="70"/>
      <c r="BQ65" s="70"/>
      <c r="BR65" s="70"/>
      <c r="BS65" s="70"/>
      <c r="BT65" s="70"/>
      <c r="BU65" s="70"/>
      <c r="BV65" s="70"/>
      <c r="BW65" s="70"/>
      <c r="BX65" s="70"/>
      <c r="BY65" s="70"/>
      <c r="BZ65" s="70"/>
      <c r="CA65" s="70"/>
      <c r="CB65" s="70"/>
      <c r="CC65" s="70"/>
      <c r="CD65" s="70"/>
    </row>
    <row r="66" customFormat="false" ht="8.25" hidden="false" customHeight="true" outlineLevel="0" collapsed="false">
      <c r="A66" s="70"/>
      <c r="B66" s="70"/>
      <c r="C66" s="55"/>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104"/>
      <c r="BI66" s="70"/>
      <c r="BJ66" s="70"/>
      <c r="BK66" s="70"/>
      <c r="BL66" s="70"/>
      <c r="BM66" s="70"/>
      <c r="BN66" s="70"/>
      <c r="BO66" s="70"/>
      <c r="BP66" s="70"/>
      <c r="BQ66" s="70"/>
      <c r="BR66" s="70"/>
      <c r="BS66" s="70"/>
      <c r="BT66" s="70"/>
      <c r="BU66" s="70"/>
      <c r="BV66" s="70"/>
      <c r="BW66" s="70"/>
      <c r="BX66" s="70"/>
      <c r="BY66" s="70"/>
      <c r="BZ66" s="70"/>
      <c r="CA66" s="70"/>
      <c r="CB66" s="70"/>
      <c r="CC66" s="70"/>
      <c r="CD66" s="70"/>
    </row>
    <row r="67" customFormat="false" ht="8.25" hidden="false" customHeight="true" outlineLevel="0" collapsed="false">
      <c r="A67" s="70"/>
      <c r="B67" s="70"/>
      <c r="C67" s="55"/>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104"/>
      <c r="BI67" s="70"/>
      <c r="BJ67" s="70"/>
      <c r="BK67" s="70"/>
      <c r="BL67" s="70"/>
      <c r="BM67" s="70"/>
      <c r="BN67" s="70"/>
      <c r="BO67" s="70"/>
      <c r="BP67" s="70"/>
      <c r="BQ67" s="70"/>
      <c r="BR67" s="70"/>
      <c r="BS67" s="70"/>
      <c r="BT67" s="70"/>
      <c r="BU67" s="70"/>
      <c r="BV67" s="70"/>
      <c r="BW67" s="70"/>
      <c r="BX67" s="70"/>
      <c r="BY67" s="70"/>
      <c r="BZ67" s="70"/>
      <c r="CA67" s="70"/>
      <c r="CB67" s="70"/>
      <c r="CC67" s="70"/>
      <c r="CD67" s="70"/>
    </row>
    <row r="68" customFormat="false" ht="8.25" hidden="false" customHeight="true" outlineLevel="0" collapsed="false">
      <c r="A68" s="70"/>
      <c r="B68" s="70"/>
      <c r="C68" s="55"/>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104"/>
      <c r="BI68" s="70"/>
      <c r="BJ68" s="70"/>
      <c r="BK68" s="70"/>
      <c r="BL68" s="70"/>
      <c r="BM68" s="70"/>
      <c r="BN68" s="70"/>
      <c r="BO68" s="70"/>
      <c r="BP68" s="70"/>
      <c r="BQ68" s="70"/>
      <c r="BR68" s="70"/>
      <c r="BS68" s="70"/>
      <c r="BT68" s="70"/>
      <c r="BU68" s="70"/>
      <c r="BV68" s="70"/>
      <c r="BW68" s="70"/>
      <c r="BX68" s="70"/>
      <c r="BY68" s="70"/>
      <c r="BZ68" s="70"/>
      <c r="CA68" s="70"/>
      <c r="CB68" s="70"/>
      <c r="CC68" s="70"/>
      <c r="CD68" s="70"/>
    </row>
    <row r="69" customFormat="false" ht="8.25" hidden="false" customHeight="true" outlineLevel="0" collapsed="false">
      <c r="A69" s="70"/>
      <c r="B69" s="70"/>
      <c r="C69" s="55"/>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104"/>
      <c r="BI69" s="70"/>
      <c r="BJ69" s="70"/>
      <c r="BK69" s="70"/>
      <c r="BL69" s="70"/>
      <c r="BM69" s="70"/>
      <c r="BN69" s="70"/>
      <c r="BO69" s="70"/>
      <c r="BP69" s="70"/>
      <c r="BQ69" s="70"/>
      <c r="BR69" s="70"/>
      <c r="BS69" s="70"/>
      <c r="BT69" s="70"/>
      <c r="BU69" s="70"/>
      <c r="BV69" s="70"/>
      <c r="BW69" s="70"/>
      <c r="BX69" s="70"/>
      <c r="BY69" s="70"/>
      <c r="BZ69" s="70"/>
      <c r="CA69" s="70"/>
      <c r="CB69" s="70"/>
      <c r="CC69" s="70"/>
      <c r="CD69" s="70"/>
    </row>
    <row r="70" customFormat="false" ht="8.25" hidden="false" customHeight="true" outlineLevel="0" collapsed="false">
      <c r="A70" s="70"/>
      <c r="B70" s="70"/>
      <c r="C70" s="55"/>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104"/>
      <c r="BI70" s="70"/>
      <c r="BJ70" s="70"/>
      <c r="BK70" s="70"/>
      <c r="BL70" s="70"/>
      <c r="BM70" s="70"/>
      <c r="BN70" s="70"/>
      <c r="BO70" s="70"/>
      <c r="BP70" s="70"/>
      <c r="BQ70" s="70"/>
      <c r="BR70" s="70"/>
      <c r="BS70" s="70"/>
      <c r="BT70" s="70"/>
      <c r="BU70" s="70"/>
      <c r="BV70" s="70"/>
      <c r="BW70" s="70"/>
      <c r="BX70" s="70"/>
      <c r="BY70" s="70"/>
      <c r="BZ70" s="70"/>
      <c r="CA70" s="70"/>
      <c r="CB70" s="70"/>
      <c r="CC70" s="70"/>
      <c r="CD70" s="70"/>
    </row>
    <row r="71" customFormat="false" ht="8.25" hidden="false" customHeight="true" outlineLevel="0" collapsed="false">
      <c r="A71" s="70"/>
      <c r="B71" s="70"/>
      <c r="C71" s="55"/>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104"/>
      <c r="BI71" s="70"/>
      <c r="BJ71" s="70"/>
      <c r="BK71" s="70"/>
      <c r="BL71" s="70"/>
      <c r="BM71" s="70"/>
      <c r="BN71" s="70"/>
      <c r="BO71" s="70"/>
      <c r="BP71" s="70"/>
      <c r="BQ71" s="70"/>
      <c r="BR71" s="70"/>
      <c r="BS71" s="70"/>
      <c r="BT71" s="70"/>
      <c r="BU71" s="70"/>
      <c r="BV71" s="70"/>
      <c r="BW71" s="70"/>
      <c r="BX71" s="70"/>
      <c r="BY71" s="70"/>
      <c r="BZ71" s="70"/>
      <c r="CA71" s="70"/>
      <c r="CB71" s="70"/>
      <c r="CC71" s="70"/>
      <c r="CD71" s="70"/>
    </row>
    <row r="72" customFormat="false" ht="8.25" hidden="false" customHeight="true" outlineLevel="0" collapsed="false">
      <c r="A72" s="70"/>
      <c r="B72" s="70"/>
      <c r="C72" s="55"/>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104"/>
      <c r="BI72" s="70"/>
      <c r="BJ72" s="70"/>
      <c r="BK72" s="70"/>
      <c r="BL72" s="70"/>
      <c r="BM72" s="70"/>
      <c r="BN72" s="70"/>
      <c r="BO72" s="70"/>
      <c r="BP72" s="70"/>
      <c r="BQ72" s="70"/>
      <c r="BR72" s="70"/>
      <c r="BS72" s="70"/>
      <c r="BT72" s="70"/>
      <c r="BU72" s="70"/>
      <c r="BV72" s="70"/>
      <c r="BW72" s="70"/>
      <c r="BX72" s="70"/>
      <c r="BY72" s="70"/>
      <c r="BZ72" s="70"/>
      <c r="CA72" s="70"/>
      <c r="CB72" s="70"/>
      <c r="CC72" s="70"/>
      <c r="CD72" s="70"/>
    </row>
    <row r="73" customFormat="false" ht="8.25" hidden="false" customHeight="true" outlineLevel="0" collapsed="false">
      <c r="A73" s="70"/>
      <c r="B73" s="70"/>
      <c r="C73" s="55"/>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104"/>
      <c r="BI73" s="70"/>
      <c r="BJ73" s="70"/>
      <c r="BK73" s="70"/>
      <c r="BL73" s="70"/>
      <c r="BM73" s="70"/>
      <c r="BN73" s="70"/>
      <c r="BO73" s="70"/>
      <c r="BP73" s="70"/>
      <c r="BQ73" s="70"/>
      <c r="BR73" s="70"/>
      <c r="BS73" s="70"/>
      <c r="BT73" s="70"/>
      <c r="BU73" s="70"/>
      <c r="BV73" s="70"/>
      <c r="BW73" s="70"/>
      <c r="BX73" s="70"/>
      <c r="BY73" s="70"/>
      <c r="BZ73" s="70"/>
      <c r="CA73" s="70"/>
      <c r="CB73" s="70"/>
      <c r="CC73" s="70"/>
      <c r="CD73" s="70"/>
    </row>
    <row r="74" customFormat="false" ht="8.25" hidden="false" customHeight="true" outlineLevel="0" collapsed="false">
      <c r="A74" s="70"/>
      <c r="B74" s="70"/>
      <c r="C74" s="55"/>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row>
    <row r="75" s="53" customFormat="true" ht="10.5" hidden="false" customHeight="true" outlineLevel="0" collapsed="false">
      <c r="A75" s="54" t="s">
        <v>392</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7" t="s">
        <v>393</v>
      </c>
      <c r="BL75" s="54"/>
      <c r="BM75" s="54"/>
      <c r="BN75" s="54"/>
      <c r="BO75" s="54"/>
      <c r="BP75" s="54"/>
      <c r="BQ75" s="54"/>
      <c r="BR75" s="54"/>
      <c r="BS75" s="54"/>
      <c r="BT75" s="54"/>
      <c r="BU75" s="54"/>
      <c r="BV75" s="54"/>
      <c r="BW75" s="54"/>
      <c r="BX75" s="54"/>
      <c r="BY75" s="54"/>
      <c r="BZ75" s="54"/>
      <c r="CA75" s="54"/>
      <c r="CB75" s="54"/>
      <c r="CC75" s="54"/>
      <c r="CD75" s="54"/>
    </row>
    <row r="76" s="53" customFormat="true" ht="10.5" hidden="false" customHeight="true" outlineLevel="0" collapsed="false">
      <c r="A76" s="58"/>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7" t="s">
        <v>52</v>
      </c>
      <c r="AH76" s="54"/>
      <c r="AI76" s="54"/>
      <c r="AJ76" s="58" t="s">
        <v>53</v>
      </c>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7" t="s">
        <v>361</v>
      </c>
      <c r="BK76" s="54"/>
      <c r="BL76" s="54"/>
      <c r="BM76" s="54"/>
      <c r="BN76" s="54"/>
      <c r="BO76" s="54"/>
      <c r="BP76" s="54"/>
      <c r="BQ76" s="54"/>
      <c r="BR76" s="54"/>
      <c r="BS76" s="54"/>
      <c r="BT76" s="54"/>
      <c r="BU76" s="54"/>
      <c r="BV76" s="54"/>
      <c r="BW76" s="54"/>
      <c r="BX76" s="54"/>
      <c r="BY76" s="54"/>
      <c r="BZ76" s="54"/>
      <c r="CA76" s="54"/>
      <c r="CB76" s="54"/>
      <c r="CC76" s="54"/>
      <c r="CD76" s="54"/>
    </row>
    <row r="77" s="53" customFormat="true" ht="10.5" hidden="false" customHeight="true" outlineLevel="0" collapsed="false">
      <c r="A77" s="59"/>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7" t="s">
        <v>362</v>
      </c>
      <c r="AH77" s="54"/>
      <c r="AI77" s="54"/>
      <c r="AJ77" s="58" t="s">
        <v>363</v>
      </c>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7" t="s">
        <v>136</v>
      </c>
      <c r="BK77" s="54"/>
      <c r="BL77" s="54"/>
      <c r="BM77" s="54"/>
      <c r="BN77" s="54"/>
      <c r="BO77" s="54"/>
      <c r="BP77" s="54"/>
      <c r="BQ77" s="54"/>
      <c r="BR77" s="54"/>
      <c r="BS77" s="54"/>
      <c r="BT77" s="54"/>
      <c r="BU77" s="54"/>
      <c r="BV77" s="54"/>
      <c r="BW77" s="54"/>
      <c r="BX77" s="54"/>
      <c r="BY77" s="54"/>
      <c r="BZ77" s="54"/>
      <c r="CA77" s="54"/>
      <c r="CB77" s="54"/>
      <c r="CC77" s="54"/>
      <c r="CD77" s="54"/>
    </row>
    <row r="78" s="53" customFormat="true" ht="10.5" hidden="false" customHeight="true" outlineLevel="0" collapsed="false">
      <c r="A78" s="60"/>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7" t="s">
        <v>58</v>
      </c>
      <c r="AH78" s="54"/>
      <c r="AI78" s="54"/>
      <c r="AJ78" s="58" t="s">
        <v>59</v>
      </c>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60"/>
      <c r="BK78" s="54"/>
      <c r="BL78" s="54"/>
      <c r="BM78" s="54"/>
      <c r="BN78" s="54"/>
      <c r="BO78" s="54"/>
      <c r="BP78" s="54"/>
      <c r="BQ78" s="54"/>
      <c r="BR78" s="54"/>
      <c r="BS78" s="54"/>
      <c r="BT78" s="54"/>
      <c r="BU78" s="54"/>
      <c r="BV78" s="54"/>
      <c r="BW78" s="54"/>
      <c r="BX78" s="54"/>
      <c r="BY78" s="54"/>
      <c r="BZ78" s="54"/>
      <c r="CA78" s="54"/>
      <c r="CB78" s="54"/>
      <c r="CC78" s="54"/>
      <c r="CD78" s="54"/>
    </row>
    <row r="79" customFormat="false" ht="9" hidden="false" customHeight="true" outlineLevel="0" collapsed="false">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row>
    <row r="80" customFormat="false" ht="9" hidden="false" customHeight="true" outlineLevel="0" collapsed="false">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73" t="s">
        <v>364</v>
      </c>
      <c r="AH80" s="55"/>
      <c r="AI80" s="55"/>
      <c r="AJ80" s="115" t="s">
        <v>365</v>
      </c>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row>
    <row r="81" customFormat="false" ht="9" hidden="false" customHeight="true" outlineLevel="0" collapsed="false">
      <c r="A81" s="55"/>
      <c r="B81" s="55"/>
      <c r="C81" s="55"/>
      <c r="D81" s="55"/>
      <c r="E81" s="61" t="s">
        <v>15</v>
      </c>
      <c r="F81" s="61"/>
      <c r="G81" s="61"/>
      <c r="H81" s="61"/>
      <c r="I81" s="61"/>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row>
    <row r="82" customFormat="false" ht="9" hidden="false" customHeight="true" outlineLevel="0" collapsed="false">
      <c r="A82" s="55"/>
      <c r="B82" s="55"/>
      <c r="C82" s="55"/>
      <c r="D82" s="55"/>
      <c r="E82" s="62" t="s">
        <v>366</v>
      </c>
      <c r="F82" s="62"/>
      <c r="G82" s="62"/>
      <c r="H82" s="62"/>
      <c r="I82" s="62"/>
      <c r="J82" s="55"/>
      <c r="K82" s="62" t="s">
        <v>367</v>
      </c>
      <c r="L82" s="62"/>
      <c r="M82" s="62"/>
      <c r="N82" s="62"/>
      <c r="O82" s="62"/>
      <c r="P82" s="55"/>
      <c r="Q82" s="62" t="s">
        <v>368</v>
      </c>
      <c r="R82" s="62"/>
      <c r="S82" s="62"/>
      <c r="T82" s="62"/>
      <c r="U82" s="62"/>
      <c r="V82" s="55"/>
      <c r="W82" s="62" t="s">
        <v>369</v>
      </c>
      <c r="X82" s="62"/>
      <c r="Y82" s="62"/>
      <c r="Z82" s="62"/>
      <c r="AA82" s="62"/>
      <c r="AB82" s="55"/>
      <c r="AC82" s="62" t="s">
        <v>370</v>
      </c>
      <c r="AD82" s="62"/>
      <c r="AE82" s="62"/>
      <c r="AF82" s="62"/>
      <c r="AG82" s="62"/>
      <c r="AH82" s="62"/>
      <c r="AI82" s="55"/>
      <c r="AJ82" s="62" t="s">
        <v>371</v>
      </c>
      <c r="AK82" s="62"/>
      <c r="AL82" s="62"/>
      <c r="AM82" s="62"/>
      <c r="AN82" s="62"/>
      <c r="AO82" s="55"/>
      <c r="AP82" s="62" t="s">
        <v>372</v>
      </c>
      <c r="AQ82" s="62"/>
      <c r="AR82" s="62"/>
      <c r="AS82" s="62"/>
      <c r="AT82" s="62"/>
      <c r="AU82" s="55"/>
      <c r="AV82" s="62" t="s">
        <v>373</v>
      </c>
      <c r="AW82" s="62"/>
      <c r="AX82" s="62"/>
      <c r="AY82" s="62"/>
      <c r="AZ82" s="62"/>
      <c r="BA82" s="55"/>
      <c r="BB82" s="62" t="s">
        <v>374</v>
      </c>
      <c r="BC82" s="62"/>
      <c r="BD82" s="62"/>
      <c r="BE82" s="62"/>
      <c r="BF82" s="62"/>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row>
    <row r="83" customFormat="false" ht="9" hidden="false" customHeight="true" outlineLevel="0" collapsed="false">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row>
    <row r="84" customFormat="false" ht="9" hidden="false" customHeight="true" outlineLevel="0" collapsed="false">
      <c r="A84" s="55"/>
      <c r="B84" s="55"/>
      <c r="C84" s="55"/>
      <c r="D84" s="55"/>
      <c r="E84" s="55"/>
      <c r="F84" s="55"/>
      <c r="G84" s="55"/>
      <c r="H84" s="55"/>
      <c r="I84" s="63" t="s">
        <v>74</v>
      </c>
      <c r="J84" s="55"/>
      <c r="K84" s="55"/>
      <c r="L84" s="55"/>
      <c r="M84" s="55"/>
      <c r="N84" s="55"/>
      <c r="O84" s="63" t="s">
        <v>74</v>
      </c>
      <c r="P84" s="55"/>
      <c r="Q84" s="55"/>
      <c r="R84" s="55"/>
      <c r="S84" s="55"/>
      <c r="T84" s="55"/>
      <c r="U84" s="63" t="s">
        <v>74</v>
      </c>
      <c r="V84" s="55"/>
      <c r="W84" s="55"/>
      <c r="X84" s="55"/>
      <c r="Y84" s="55"/>
      <c r="Z84" s="55"/>
      <c r="AA84" s="63" t="s">
        <v>74</v>
      </c>
      <c r="AB84" s="55"/>
      <c r="AC84" s="55"/>
      <c r="AD84" s="55"/>
      <c r="AE84" s="55"/>
      <c r="AF84" s="55"/>
      <c r="AG84" s="63" t="s">
        <v>74</v>
      </c>
      <c r="AH84" s="63"/>
      <c r="AI84" s="55"/>
      <c r="AJ84" s="55"/>
      <c r="AK84" s="55"/>
      <c r="AL84" s="55"/>
      <c r="AM84" s="55"/>
      <c r="AN84" s="63" t="s">
        <v>74</v>
      </c>
      <c r="AO84" s="55"/>
      <c r="AP84" s="55"/>
      <c r="AQ84" s="55"/>
      <c r="AR84" s="55"/>
      <c r="AS84" s="55"/>
      <c r="AT84" s="63" t="s">
        <v>74</v>
      </c>
      <c r="AU84" s="55"/>
      <c r="AV84" s="55"/>
      <c r="AW84" s="55"/>
      <c r="AX84" s="55"/>
      <c r="AY84" s="55"/>
      <c r="AZ84" s="63" t="s">
        <v>74</v>
      </c>
      <c r="BA84" s="55"/>
      <c r="BB84" s="55"/>
      <c r="BC84" s="55"/>
      <c r="BD84" s="55"/>
      <c r="BE84" s="55"/>
      <c r="BF84" s="63" t="s">
        <v>74</v>
      </c>
      <c r="BG84" s="55"/>
      <c r="BH84" s="55"/>
      <c r="BI84" s="55"/>
      <c r="BJ84" s="55"/>
      <c r="BK84" s="55"/>
      <c r="BL84" s="55"/>
      <c r="BM84" s="55"/>
      <c r="BN84" s="63" t="s">
        <v>71</v>
      </c>
      <c r="BO84" s="55"/>
      <c r="BP84" s="55"/>
      <c r="BQ84" s="55"/>
      <c r="BR84" s="55"/>
      <c r="BS84" s="55"/>
      <c r="BT84" s="55"/>
      <c r="BU84" s="55"/>
      <c r="BV84" s="63" t="s">
        <v>375</v>
      </c>
      <c r="BW84" s="55"/>
      <c r="BX84" s="55"/>
      <c r="BY84" s="55"/>
      <c r="BZ84" s="63" t="s">
        <v>376</v>
      </c>
      <c r="CA84" s="55"/>
      <c r="CB84" s="55"/>
      <c r="CC84" s="55"/>
      <c r="CD84" s="55"/>
    </row>
    <row r="85" customFormat="false" ht="9" hidden="false" customHeight="true" outlineLevel="0" collapsed="false">
      <c r="A85" s="55"/>
      <c r="B85" s="55"/>
      <c r="C85" s="55"/>
      <c r="D85" s="55"/>
      <c r="E85" s="55"/>
      <c r="F85" s="55"/>
      <c r="G85" s="63" t="s">
        <v>73</v>
      </c>
      <c r="H85" s="55"/>
      <c r="I85" s="63" t="s">
        <v>377</v>
      </c>
      <c r="J85" s="55"/>
      <c r="K85" s="55"/>
      <c r="L85" s="55"/>
      <c r="M85" s="63" t="s">
        <v>73</v>
      </c>
      <c r="N85" s="55"/>
      <c r="O85" s="63" t="s">
        <v>377</v>
      </c>
      <c r="P85" s="55"/>
      <c r="Q85" s="55"/>
      <c r="R85" s="55"/>
      <c r="S85" s="63" t="s">
        <v>73</v>
      </c>
      <c r="T85" s="55"/>
      <c r="U85" s="63" t="s">
        <v>377</v>
      </c>
      <c r="V85" s="55"/>
      <c r="W85" s="55"/>
      <c r="X85" s="55"/>
      <c r="Y85" s="63" t="s">
        <v>73</v>
      </c>
      <c r="Z85" s="55"/>
      <c r="AA85" s="63" t="s">
        <v>377</v>
      </c>
      <c r="AB85" s="55"/>
      <c r="AC85" s="55"/>
      <c r="AD85" s="55"/>
      <c r="AE85" s="63" t="s">
        <v>73</v>
      </c>
      <c r="AF85" s="55"/>
      <c r="AG85" s="63" t="s">
        <v>377</v>
      </c>
      <c r="AH85" s="63"/>
      <c r="AI85" s="55"/>
      <c r="AJ85" s="55"/>
      <c r="AK85" s="55"/>
      <c r="AL85" s="63" t="s">
        <v>73</v>
      </c>
      <c r="AM85" s="55"/>
      <c r="AN85" s="63" t="s">
        <v>377</v>
      </c>
      <c r="AO85" s="55"/>
      <c r="AP85" s="55"/>
      <c r="AQ85" s="55"/>
      <c r="AR85" s="63" t="s">
        <v>73</v>
      </c>
      <c r="AS85" s="55"/>
      <c r="AT85" s="63" t="s">
        <v>377</v>
      </c>
      <c r="AU85" s="55"/>
      <c r="AV85" s="55"/>
      <c r="AW85" s="55"/>
      <c r="AX85" s="63" t="s">
        <v>73</v>
      </c>
      <c r="AY85" s="55"/>
      <c r="AZ85" s="63" t="s">
        <v>377</v>
      </c>
      <c r="BA85" s="55"/>
      <c r="BB85" s="55"/>
      <c r="BC85" s="55"/>
      <c r="BD85" s="63" t="s">
        <v>73</v>
      </c>
      <c r="BE85" s="55"/>
      <c r="BF85" s="63" t="s">
        <v>377</v>
      </c>
      <c r="BG85" s="55"/>
      <c r="BH85" s="63" t="s">
        <v>75</v>
      </c>
      <c r="BI85" s="55"/>
      <c r="BJ85" s="55"/>
      <c r="BK85" s="55"/>
      <c r="BL85" s="55"/>
      <c r="BM85" s="55"/>
      <c r="BN85" s="63" t="s">
        <v>378</v>
      </c>
      <c r="BO85" s="55"/>
      <c r="BP85" s="63" t="s">
        <v>379</v>
      </c>
      <c r="BQ85" s="55"/>
      <c r="BR85" s="63" t="s">
        <v>277</v>
      </c>
      <c r="BS85" s="55"/>
      <c r="BT85" s="63" t="s">
        <v>277</v>
      </c>
      <c r="BU85" s="55"/>
      <c r="BV85" s="63" t="s">
        <v>283</v>
      </c>
      <c r="BW85" s="55"/>
      <c r="BX85" s="55"/>
      <c r="BY85" s="55"/>
      <c r="BZ85" s="63" t="s">
        <v>380</v>
      </c>
      <c r="CA85" s="55"/>
      <c r="CB85" s="63" t="s">
        <v>381</v>
      </c>
      <c r="CC85" s="55"/>
      <c r="CD85" s="55"/>
    </row>
    <row r="86" customFormat="false" ht="9" hidden="false" customHeight="true" outlineLevel="0" collapsed="false">
      <c r="A86" s="62" t="s">
        <v>81</v>
      </c>
      <c r="B86" s="55"/>
      <c r="C86" s="62" t="s">
        <v>83</v>
      </c>
      <c r="D86" s="55"/>
      <c r="E86" s="62" t="s">
        <v>84</v>
      </c>
      <c r="F86" s="55"/>
      <c r="G86" s="62" t="s">
        <v>85</v>
      </c>
      <c r="H86" s="55"/>
      <c r="I86" s="62" t="s">
        <v>382</v>
      </c>
      <c r="J86" s="55"/>
      <c r="K86" s="62" t="s">
        <v>84</v>
      </c>
      <c r="L86" s="55"/>
      <c r="M86" s="62" t="s">
        <v>85</v>
      </c>
      <c r="N86" s="55"/>
      <c r="O86" s="62" t="s">
        <v>382</v>
      </c>
      <c r="P86" s="55"/>
      <c r="Q86" s="62" t="s">
        <v>84</v>
      </c>
      <c r="R86" s="55"/>
      <c r="S86" s="62" t="s">
        <v>85</v>
      </c>
      <c r="T86" s="55"/>
      <c r="U86" s="62" t="s">
        <v>382</v>
      </c>
      <c r="V86" s="55"/>
      <c r="W86" s="62" t="s">
        <v>84</v>
      </c>
      <c r="X86" s="55"/>
      <c r="Y86" s="62" t="s">
        <v>85</v>
      </c>
      <c r="Z86" s="55"/>
      <c r="AA86" s="62" t="s">
        <v>382</v>
      </c>
      <c r="AB86" s="55"/>
      <c r="AC86" s="62" t="s">
        <v>84</v>
      </c>
      <c r="AD86" s="55"/>
      <c r="AE86" s="62" t="s">
        <v>85</v>
      </c>
      <c r="AF86" s="55"/>
      <c r="AG86" s="62" t="s">
        <v>382</v>
      </c>
      <c r="AH86" s="61"/>
      <c r="AI86" s="55"/>
      <c r="AJ86" s="62" t="s">
        <v>84</v>
      </c>
      <c r="AK86" s="55"/>
      <c r="AL86" s="62" t="s">
        <v>85</v>
      </c>
      <c r="AM86" s="55"/>
      <c r="AN86" s="62" t="s">
        <v>382</v>
      </c>
      <c r="AO86" s="55"/>
      <c r="AP86" s="62" t="s">
        <v>84</v>
      </c>
      <c r="AQ86" s="55"/>
      <c r="AR86" s="62" t="s">
        <v>85</v>
      </c>
      <c r="AS86" s="55"/>
      <c r="AT86" s="62" t="s">
        <v>382</v>
      </c>
      <c r="AU86" s="55"/>
      <c r="AV86" s="62" t="s">
        <v>84</v>
      </c>
      <c r="AW86" s="55"/>
      <c r="AX86" s="62" t="s">
        <v>85</v>
      </c>
      <c r="AY86" s="55"/>
      <c r="AZ86" s="62" t="s">
        <v>382</v>
      </c>
      <c r="BA86" s="55"/>
      <c r="BB86" s="62" t="s">
        <v>84</v>
      </c>
      <c r="BC86" s="55"/>
      <c r="BD86" s="62" t="s">
        <v>85</v>
      </c>
      <c r="BE86" s="55"/>
      <c r="BF86" s="62" t="s">
        <v>382</v>
      </c>
      <c r="BG86" s="55"/>
      <c r="BH86" s="62" t="s">
        <v>383</v>
      </c>
      <c r="BI86" s="55"/>
      <c r="BJ86" s="62" t="s">
        <v>81</v>
      </c>
      <c r="BK86" s="55"/>
      <c r="BL86" s="55"/>
      <c r="BM86" s="55"/>
      <c r="BN86" s="62" t="s">
        <v>384</v>
      </c>
      <c r="BO86" s="55"/>
      <c r="BP86" s="62" t="s">
        <v>384</v>
      </c>
      <c r="BQ86" s="55"/>
      <c r="BR86" s="62" t="s">
        <v>385</v>
      </c>
      <c r="BS86" s="55"/>
      <c r="BT86" s="62" t="s">
        <v>386</v>
      </c>
      <c r="BU86" s="55"/>
      <c r="BV86" s="62" t="s">
        <v>387</v>
      </c>
      <c r="BW86" s="55"/>
      <c r="BX86" s="62" t="s">
        <v>388</v>
      </c>
      <c r="BY86" s="55"/>
      <c r="BZ86" s="62" t="s">
        <v>389</v>
      </c>
      <c r="CA86" s="55"/>
      <c r="CB86" s="62" t="s">
        <v>390</v>
      </c>
      <c r="CC86" s="55"/>
      <c r="CD86" s="62" t="s">
        <v>374</v>
      </c>
    </row>
    <row r="87" customFormat="false" ht="8.25" hidden="false" customHeight="true" outlineLevel="0" collapsed="false">
      <c r="A87" s="55"/>
      <c r="B87" s="55"/>
      <c r="C87" s="55"/>
      <c r="D87" s="55"/>
      <c r="E87" s="76"/>
      <c r="F87" s="55"/>
      <c r="G87" s="55"/>
      <c r="H87" s="55"/>
      <c r="I87" s="55"/>
      <c r="J87" s="55"/>
      <c r="K87" s="76"/>
      <c r="L87" s="55"/>
      <c r="M87" s="55"/>
      <c r="N87" s="55"/>
      <c r="O87" s="55"/>
      <c r="P87" s="55"/>
      <c r="Q87" s="76"/>
      <c r="R87" s="55"/>
      <c r="S87" s="55"/>
      <c r="T87" s="55"/>
      <c r="U87" s="55"/>
      <c r="V87" s="55"/>
      <c r="W87" s="55"/>
      <c r="X87" s="76"/>
      <c r="Y87" s="55"/>
      <c r="Z87" s="55"/>
      <c r="AA87" s="55"/>
      <c r="AB87" s="55"/>
      <c r="AC87" s="55"/>
      <c r="AD87" s="76"/>
      <c r="AE87" s="55"/>
      <c r="AF87" s="55"/>
      <c r="AG87" s="55"/>
      <c r="AH87" s="55"/>
      <c r="AI87" s="55"/>
      <c r="AJ87" s="76"/>
      <c r="AK87" s="55"/>
      <c r="AL87" s="55"/>
      <c r="AM87" s="55"/>
      <c r="AN87" s="55"/>
      <c r="AO87" s="55"/>
      <c r="AP87" s="76"/>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row>
    <row r="88" customFormat="false" ht="8.25" hidden="false" customHeight="true" outlineLevel="0" collapsed="false">
      <c r="A88" s="55"/>
      <c r="B88" s="55" t="s">
        <v>137</v>
      </c>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76"/>
      <c r="BI88" s="55"/>
      <c r="BJ88" s="55"/>
      <c r="BK88" s="55"/>
      <c r="BL88" s="55"/>
      <c r="BM88" s="55"/>
      <c r="BN88" s="55"/>
      <c r="BO88" s="55"/>
      <c r="BP88" s="55"/>
      <c r="BQ88" s="55"/>
      <c r="BR88" s="55"/>
      <c r="BS88" s="55"/>
      <c r="BT88" s="55"/>
      <c r="BU88" s="55"/>
      <c r="BV88" s="55"/>
      <c r="BW88" s="55"/>
      <c r="BX88" s="55"/>
      <c r="BY88" s="55"/>
      <c r="BZ88" s="55"/>
      <c r="CA88" s="55"/>
      <c r="CB88" s="55"/>
      <c r="CC88" s="55"/>
      <c r="CD88" s="55"/>
    </row>
    <row r="89" customFormat="false" ht="8.25" hidden="false" customHeight="true" outlineLevel="0" collapsed="false">
      <c r="A89" s="55" t="n">
        <v>1</v>
      </c>
      <c r="B89" s="110"/>
      <c r="C89" s="55" t="s">
        <v>138</v>
      </c>
      <c r="D89" s="70"/>
      <c r="E89" s="72" t="n">
        <v>3857494</v>
      </c>
      <c r="F89" s="70"/>
      <c r="G89" s="74" t="n">
        <f aca="false">(E89/$BL89)</f>
        <v>115.736393639364</v>
      </c>
      <c r="H89" s="70"/>
      <c r="I89" s="75" t="n">
        <f aca="false">IF(G89,G89/G$219*100,0)</f>
        <v>100.875545923543</v>
      </c>
      <c r="J89" s="70"/>
      <c r="K89" s="72" t="n">
        <v>1522890</v>
      </c>
      <c r="L89" s="70"/>
      <c r="M89" s="74" t="n">
        <f aca="false">(K89/$BL89)</f>
        <v>45.6912691269127</v>
      </c>
      <c r="N89" s="70"/>
      <c r="O89" s="75" t="n">
        <f aca="false">IF(M89,M89/M$219*100,0)</f>
        <v>81.9994520698768</v>
      </c>
      <c r="P89" s="70"/>
      <c r="Q89" s="72" t="n">
        <v>12097935</v>
      </c>
      <c r="R89" s="70"/>
      <c r="S89" s="74" t="n">
        <f aca="false">(Q89/$BL89)</f>
        <v>362.974347434743</v>
      </c>
      <c r="T89" s="70"/>
      <c r="U89" s="75" t="n">
        <f aca="false">IF(S89,S89/S$219*100,0)</f>
        <v>71.4726694617288</v>
      </c>
      <c r="V89" s="70"/>
      <c r="W89" s="72" t="n">
        <v>7081764</v>
      </c>
      <c r="X89" s="70"/>
      <c r="Y89" s="74" t="n">
        <f aca="false">(W89/$BL89)</f>
        <v>212.474167416742</v>
      </c>
      <c r="Z89" s="70"/>
      <c r="AA89" s="75" t="n">
        <f aca="false">IF(Y89,Y89/Y$219*100,0)</f>
        <v>152.691521261723</v>
      </c>
      <c r="AB89" s="70"/>
      <c r="AC89" s="72" t="n">
        <v>13225073</v>
      </c>
      <c r="AD89" s="70"/>
      <c r="AE89" s="74" t="n">
        <f aca="false">(AC89/$BL89)</f>
        <v>396.791869186919</v>
      </c>
      <c r="AF89" s="70"/>
      <c r="AG89" s="75" t="n">
        <f aca="false">IF(AE89,AE89/AE$219*100,0)</f>
        <v>109.06545037415</v>
      </c>
      <c r="AH89" s="111"/>
      <c r="AI89" s="70"/>
      <c r="AJ89" s="72" t="n">
        <v>62349830</v>
      </c>
      <c r="AK89" s="70"/>
      <c r="AL89" s="74" t="n">
        <f aca="false">(AJ89/$BL89)</f>
        <v>1870.68196819682</v>
      </c>
      <c r="AM89" s="70"/>
      <c r="AN89" s="75" t="n">
        <f aca="false">IF(AL89,AL89/AL$219*100,0)</f>
        <v>97.9724330131272</v>
      </c>
      <c r="AO89" s="70"/>
      <c r="AP89" s="72" t="n">
        <v>1149871</v>
      </c>
      <c r="AQ89" s="70"/>
      <c r="AR89" s="74" t="n">
        <f aca="false">(AP89/$BL89)</f>
        <v>34.4995799579958</v>
      </c>
      <c r="AS89" s="70"/>
      <c r="AT89" s="75" t="n">
        <f aca="false">IF(AR89,AR89/AR$219*100,0)</f>
        <v>38.5433745569637</v>
      </c>
      <c r="AU89" s="70"/>
      <c r="AV89" s="72" t="n">
        <v>2597889</v>
      </c>
      <c r="AW89" s="70"/>
      <c r="AX89" s="74" t="n">
        <f aca="false">(AV89/$BL89)</f>
        <v>77.9444644464446</v>
      </c>
      <c r="AY89" s="70"/>
      <c r="AZ89" s="75" t="n">
        <f aca="false">IF(AX89,AX89/AX$219*100,0)</f>
        <v>55.1997424524275</v>
      </c>
      <c r="BA89" s="70"/>
      <c r="BB89" s="72" t="n">
        <v>0</v>
      </c>
      <c r="BC89" s="70"/>
      <c r="BD89" s="74" t="n">
        <f aca="false">(BB89/$BL89)</f>
        <v>0</v>
      </c>
      <c r="BE89" s="70"/>
      <c r="BF89" s="75" t="n">
        <f aca="false">IF(BD89,BD89/BD$219*100,0)</f>
        <v>0</v>
      </c>
      <c r="BG89" s="70"/>
      <c r="BH89" s="72" t="n">
        <f aca="false">(E89+K89+Q89+W89+AC89+AJ89+AP89+AV89+BB89)</f>
        <v>103882746</v>
      </c>
      <c r="BI89" s="70"/>
      <c r="BJ89" s="55" t="n">
        <v>1</v>
      </c>
      <c r="BK89" s="70"/>
      <c r="BL89" s="107" t="n">
        <v>33330</v>
      </c>
      <c r="BM89" s="70"/>
      <c r="BN89" s="107" t="n">
        <f aca="false">IF(E89,BL89,0)</f>
        <v>33330</v>
      </c>
      <c r="BO89" s="70"/>
      <c r="BP89" s="107" t="n">
        <f aca="false">IF(K89,BL89,0)</f>
        <v>33330</v>
      </c>
      <c r="BQ89" s="70"/>
      <c r="BR89" s="107" t="n">
        <f aca="false">IF(Q89,BL89,0)</f>
        <v>33330</v>
      </c>
      <c r="BS89" s="70"/>
      <c r="BT89" s="107" t="n">
        <f aca="false">IF(W89,BL89,0)</f>
        <v>33330</v>
      </c>
      <c r="BU89" s="70"/>
      <c r="BV89" s="107" t="n">
        <f aca="false">IF(AC89,BL89,0)</f>
        <v>33330</v>
      </c>
      <c r="BW89" s="70"/>
      <c r="BX89" s="107" t="n">
        <f aca="false">IF(AJ89,BL89,0)</f>
        <v>33330</v>
      </c>
      <c r="BY89" s="70"/>
      <c r="BZ89" s="107" t="n">
        <f aca="false">IF(AP89,BL89,0)</f>
        <v>33330</v>
      </c>
      <c r="CA89" s="70"/>
      <c r="CB89" s="107" t="n">
        <f aca="false">IF(AV89,BL89,0)</f>
        <v>33330</v>
      </c>
      <c r="CC89" s="70"/>
      <c r="CD89" s="107" t="n">
        <f aca="false">IF(BB89,$BL89,0)</f>
        <v>0</v>
      </c>
    </row>
    <row r="90" customFormat="false" ht="8.25" hidden="false" customHeight="true" outlineLevel="0" collapsed="false">
      <c r="A90" s="55" t="n">
        <v>2</v>
      </c>
      <c r="B90" s="110"/>
      <c r="C90" s="55" t="s">
        <v>139</v>
      </c>
      <c r="D90" s="70"/>
      <c r="E90" s="79" t="n">
        <v>10450825</v>
      </c>
      <c r="F90" s="70"/>
      <c r="G90" s="75" t="n">
        <f aca="false">(E90/$BL90)</f>
        <v>98.8584874426524</v>
      </c>
      <c r="H90" s="70"/>
      <c r="I90" s="75" t="n">
        <f aca="false">IF(G90,G90/G$219*100,0)</f>
        <v>86.1648058693401</v>
      </c>
      <c r="J90" s="70"/>
      <c r="K90" s="79" t="n">
        <v>5804281</v>
      </c>
      <c r="L90" s="70"/>
      <c r="M90" s="75" t="n">
        <f aca="false">(K90/$BL90)</f>
        <v>54.9049898311498</v>
      </c>
      <c r="N90" s="70"/>
      <c r="O90" s="75" t="n">
        <f aca="false">IF(M90,M90/M$219*100,0)</f>
        <v>98.5347784836338</v>
      </c>
      <c r="P90" s="70"/>
      <c r="Q90" s="79" t="n">
        <v>46951675</v>
      </c>
      <c r="R90" s="70"/>
      <c r="S90" s="75" t="n">
        <f aca="false">(Q90/$BL90)</f>
        <v>444.134465307667</v>
      </c>
      <c r="T90" s="70"/>
      <c r="U90" s="75" t="n">
        <f aca="false">IF(S90,S90/S$219*100,0)</f>
        <v>87.4537720360623</v>
      </c>
      <c r="V90" s="70"/>
      <c r="W90" s="79" t="n">
        <v>4708050</v>
      </c>
      <c r="X90" s="70"/>
      <c r="Y90" s="75" t="n">
        <f aca="false">(W90/$BL90)</f>
        <v>44.5353071938703</v>
      </c>
      <c r="Z90" s="70"/>
      <c r="AA90" s="75" t="n">
        <f aca="false">IF(Y90,Y90/Y$219*100,0)</f>
        <v>32.004661498226</v>
      </c>
      <c r="AB90" s="70"/>
      <c r="AC90" s="79" t="n">
        <v>40938662</v>
      </c>
      <c r="AD90" s="70"/>
      <c r="AE90" s="75" t="n">
        <f aca="false">(AC90/$BL90)</f>
        <v>387.254996925696</v>
      </c>
      <c r="AF90" s="70"/>
      <c r="AG90" s="75" t="n">
        <f aca="false">IF(AE90,AE90/AE$219*100,0)</f>
        <v>106.444067858267</v>
      </c>
      <c r="AH90" s="111"/>
      <c r="AI90" s="70"/>
      <c r="AJ90" s="79" t="n">
        <v>184052863</v>
      </c>
      <c r="AK90" s="70"/>
      <c r="AL90" s="75" t="n">
        <f aca="false">(AJ90/$BL90)</f>
        <v>1741.02883223762</v>
      </c>
      <c r="AM90" s="70"/>
      <c r="AN90" s="75" t="n">
        <f aca="false">IF(AL90,AL90/AL$219*100,0)</f>
        <v>91.1821643337597</v>
      </c>
      <c r="AO90" s="70"/>
      <c r="AP90" s="79" t="n">
        <v>8531751</v>
      </c>
      <c r="AQ90" s="70"/>
      <c r="AR90" s="75" t="n">
        <f aca="false">(AP90/$BL90)</f>
        <v>80.7052073972473</v>
      </c>
      <c r="AS90" s="70"/>
      <c r="AT90" s="75" t="n">
        <f aca="false">IF(AR90,AR90/AR$219*100,0)</f>
        <v>90.1648959551637</v>
      </c>
      <c r="AU90" s="70"/>
      <c r="AV90" s="79" t="n">
        <v>27380348</v>
      </c>
      <c r="AW90" s="70"/>
      <c r="AX90" s="75" t="n">
        <f aca="false">(AV90/$BL90)</f>
        <v>259.001541881474</v>
      </c>
      <c r="AY90" s="70"/>
      <c r="AZ90" s="75" t="n">
        <f aca="false">IF(AX90,AX90/AX$219*100,0)</f>
        <v>183.423139900618</v>
      </c>
      <c r="BA90" s="70"/>
      <c r="BB90" s="79" t="n">
        <v>0</v>
      </c>
      <c r="BC90" s="70"/>
      <c r="BD90" s="75" t="n">
        <f aca="false">(BB90/$BL90)</f>
        <v>0</v>
      </c>
      <c r="BE90" s="70"/>
      <c r="BF90" s="75" t="n">
        <f aca="false">IF(BD90,BD90/BD$219*100,0)</f>
        <v>0</v>
      </c>
      <c r="BG90" s="70"/>
      <c r="BH90" s="79" t="n">
        <f aca="false">(E90+K90+Q90+W90+AC90+AJ90+AP90+AV90+BB90)</f>
        <v>328818455</v>
      </c>
      <c r="BI90" s="70"/>
      <c r="BJ90" s="55" t="n">
        <v>2</v>
      </c>
      <c r="BK90" s="70"/>
      <c r="BL90" s="107" t="n">
        <v>105715</v>
      </c>
      <c r="BM90" s="70"/>
      <c r="BN90" s="107" t="n">
        <f aca="false">IF(E90,BL90,0)</f>
        <v>105715</v>
      </c>
      <c r="BO90" s="70"/>
      <c r="BP90" s="107" t="n">
        <f aca="false">IF(K90,BL90,0)</f>
        <v>105715</v>
      </c>
      <c r="BQ90" s="70"/>
      <c r="BR90" s="107" t="n">
        <f aca="false">IF(Q90,BL90,0)</f>
        <v>105715</v>
      </c>
      <c r="BS90" s="70"/>
      <c r="BT90" s="107" t="n">
        <f aca="false">IF(W90,BL90,0)</f>
        <v>105715</v>
      </c>
      <c r="BU90" s="70"/>
      <c r="BV90" s="107" t="n">
        <f aca="false">IF(AC90,BL90,0)</f>
        <v>105715</v>
      </c>
      <c r="BW90" s="70"/>
      <c r="BX90" s="107" t="n">
        <f aca="false">IF(AJ90,BL90,0)</f>
        <v>105715</v>
      </c>
      <c r="BY90" s="70"/>
      <c r="BZ90" s="107" t="n">
        <f aca="false">IF(AP90,BL90,0)</f>
        <v>105715</v>
      </c>
      <c r="CA90" s="70"/>
      <c r="CB90" s="107" t="n">
        <f aca="false">IF(AV90,BL90,0)</f>
        <v>105715</v>
      </c>
      <c r="CC90" s="70"/>
      <c r="CD90" s="107" t="n">
        <f aca="false">IF(BB90,$BL90,0)</f>
        <v>0</v>
      </c>
    </row>
    <row r="91" customFormat="false" ht="8.25" hidden="false" customHeight="true" outlineLevel="0" collapsed="false">
      <c r="A91" s="55" t="n">
        <v>3</v>
      </c>
      <c r="B91" s="110"/>
      <c r="C91" s="55" t="s">
        <v>140</v>
      </c>
      <c r="D91" s="70"/>
      <c r="E91" s="79" t="n">
        <v>1308491</v>
      </c>
      <c r="F91" s="70"/>
      <c r="G91" s="75" t="n">
        <f aca="false">(E91/$BL91)</f>
        <v>84.0878478246899</v>
      </c>
      <c r="H91" s="70"/>
      <c r="I91" s="75" t="n">
        <f aca="false">IF(G91,G91/G$219*100,0)</f>
        <v>73.2907539981134</v>
      </c>
      <c r="J91" s="70"/>
      <c r="K91" s="79" t="n">
        <v>1761766</v>
      </c>
      <c r="L91" s="70"/>
      <c r="M91" s="75" t="n">
        <f aca="false">(K91/$BL91)</f>
        <v>113.216759848339</v>
      </c>
      <c r="N91" s="70"/>
      <c r="O91" s="75" t="n">
        <f aca="false">IF(M91,M91/M$219*100,0)</f>
        <v>203.183506391649</v>
      </c>
      <c r="P91" s="70"/>
      <c r="Q91" s="79" t="n">
        <v>6666148</v>
      </c>
      <c r="R91" s="70"/>
      <c r="S91" s="75" t="n">
        <f aca="false">(Q91/$BL91)</f>
        <v>428.388149861834</v>
      </c>
      <c r="T91" s="70"/>
      <c r="U91" s="75" t="n">
        <f aca="false">IF(S91,S91/S$219*100,0)</f>
        <v>84.3531914935146</v>
      </c>
      <c r="V91" s="70"/>
      <c r="W91" s="79" t="n">
        <v>3021282</v>
      </c>
      <c r="X91" s="70"/>
      <c r="Y91" s="75" t="n">
        <f aca="false">(W91/$BL91)</f>
        <v>194.157316367843</v>
      </c>
      <c r="Z91" s="70"/>
      <c r="AA91" s="75" t="n">
        <f aca="false">IF(Y91,Y91/Y$219*100,0)</f>
        <v>139.52837825293</v>
      </c>
      <c r="AB91" s="70"/>
      <c r="AC91" s="79" t="n">
        <v>9112717</v>
      </c>
      <c r="AD91" s="70"/>
      <c r="AE91" s="75" t="n">
        <f aca="false">(AC91/$BL91)</f>
        <v>585.61255703361</v>
      </c>
      <c r="AF91" s="70"/>
      <c r="AG91" s="75" t="n">
        <f aca="false">IF(AE91,AE91/AE$219*100,0)</f>
        <v>160.966245121168</v>
      </c>
      <c r="AH91" s="111"/>
      <c r="AI91" s="70"/>
      <c r="AJ91" s="79" t="n">
        <v>26561965</v>
      </c>
      <c r="AK91" s="70"/>
      <c r="AL91" s="75" t="n">
        <f aca="false">(AJ91/$BL91)</f>
        <v>1706.95745774693</v>
      </c>
      <c r="AM91" s="70"/>
      <c r="AN91" s="75" t="n">
        <f aca="false">IF(AL91,AL91/AL$219*100,0)</f>
        <v>89.397758693622</v>
      </c>
      <c r="AO91" s="70"/>
      <c r="AP91" s="79" t="n">
        <v>3011626</v>
      </c>
      <c r="AQ91" s="70"/>
      <c r="AR91" s="75" t="n">
        <f aca="false">(AP91/$BL91)</f>
        <v>193.536790694685</v>
      </c>
      <c r="AS91" s="70"/>
      <c r="AT91" s="75" t="n">
        <f aca="false">IF(AR91,AR91/AR$219*100,0)</f>
        <v>216.221792363274</v>
      </c>
      <c r="AU91" s="70"/>
      <c r="AV91" s="79" t="n">
        <v>2124181</v>
      </c>
      <c r="AW91" s="70"/>
      <c r="AX91" s="75" t="n">
        <f aca="false">(AV91/$BL91)</f>
        <v>136.506715506716</v>
      </c>
      <c r="AY91" s="70"/>
      <c r="AZ91" s="75" t="n">
        <f aca="false">IF(AX91,AX91/AX$219*100,0)</f>
        <v>96.6731324990352</v>
      </c>
      <c r="BA91" s="70"/>
      <c r="BB91" s="79" t="n">
        <v>0</v>
      </c>
      <c r="BC91" s="70"/>
      <c r="BD91" s="75" t="n">
        <f aca="false">(BB91/$BL91)</f>
        <v>0</v>
      </c>
      <c r="BE91" s="70"/>
      <c r="BF91" s="75" t="n">
        <f aca="false">IF(BD91,BD91/BD$219*100,0)</f>
        <v>0</v>
      </c>
      <c r="BG91" s="70"/>
      <c r="BH91" s="79" t="n">
        <f aca="false">(E91+K91+Q91+W91+AC91+AJ91+AP91+AV91+BB91)</f>
        <v>53568176</v>
      </c>
      <c r="BI91" s="70"/>
      <c r="BJ91" s="55" t="n">
        <v>3</v>
      </c>
      <c r="BK91" s="70"/>
      <c r="BL91" s="107" t="n">
        <v>15561</v>
      </c>
      <c r="BM91" s="70"/>
      <c r="BN91" s="107" t="n">
        <f aca="false">IF(E91,BL91,0)</f>
        <v>15561</v>
      </c>
      <c r="BO91" s="70"/>
      <c r="BP91" s="107" t="n">
        <f aca="false">IF(K91,BL91,0)</f>
        <v>15561</v>
      </c>
      <c r="BQ91" s="70"/>
      <c r="BR91" s="107" t="n">
        <f aca="false">IF(Q91,BL91,0)</f>
        <v>15561</v>
      </c>
      <c r="BS91" s="70"/>
      <c r="BT91" s="107" t="n">
        <f aca="false">IF(W91,BL91,0)</f>
        <v>15561</v>
      </c>
      <c r="BU91" s="70"/>
      <c r="BV91" s="107" t="n">
        <f aca="false">IF(AC91,BL91,0)</f>
        <v>15561</v>
      </c>
      <c r="BW91" s="70"/>
      <c r="BX91" s="107" t="n">
        <f aca="false">IF(AJ91,BL91,0)</f>
        <v>15561</v>
      </c>
      <c r="BY91" s="70"/>
      <c r="BZ91" s="107" t="n">
        <f aca="false">IF(AP91,BL91,0)</f>
        <v>15561</v>
      </c>
      <c r="CA91" s="70"/>
      <c r="CB91" s="107" t="n">
        <f aca="false">IF(AV91,BL91,0)</f>
        <v>15561</v>
      </c>
      <c r="CC91" s="70"/>
      <c r="CD91" s="107" t="n">
        <f aca="false">IF(BB91,$BL91,0)</f>
        <v>0</v>
      </c>
    </row>
    <row r="92" customFormat="false" ht="8.25" hidden="false" customHeight="true" outlineLevel="0" collapsed="false">
      <c r="A92" s="55" t="n">
        <v>4</v>
      </c>
      <c r="B92" s="110"/>
      <c r="C92" s="55" t="s">
        <v>141</v>
      </c>
      <c r="D92" s="70"/>
      <c r="E92" s="79" t="n">
        <v>1561187</v>
      </c>
      <c r="F92" s="70"/>
      <c r="G92" s="75" t="n">
        <f aca="false">(E92/$BL92)</f>
        <v>121.436449906658</v>
      </c>
      <c r="H92" s="70"/>
      <c r="I92" s="75" t="n">
        <f aca="false">IF(G92,G92/G$219*100,0)</f>
        <v>105.843700448471</v>
      </c>
      <c r="J92" s="70"/>
      <c r="K92" s="79" t="n">
        <v>834848</v>
      </c>
      <c r="L92" s="70"/>
      <c r="M92" s="75" t="n">
        <f aca="false">(K92/$BL92)</f>
        <v>64.9383945239577</v>
      </c>
      <c r="N92" s="70"/>
      <c r="O92" s="75" t="n">
        <f aca="false">IF(M92,M92/M$219*100,0)</f>
        <v>116.541143877432</v>
      </c>
      <c r="P92" s="70"/>
      <c r="Q92" s="79" t="n">
        <v>4740640</v>
      </c>
      <c r="R92" s="70"/>
      <c r="S92" s="75" t="n">
        <f aca="false">(Q92/$BL92)</f>
        <v>368.74922215308</v>
      </c>
      <c r="T92" s="70"/>
      <c r="U92" s="75" t="n">
        <f aca="false">IF(S92,S92/S$219*100,0)</f>
        <v>72.6097903487656</v>
      </c>
      <c r="V92" s="70"/>
      <c r="W92" s="79" t="n">
        <v>973192</v>
      </c>
      <c r="X92" s="70"/>
      <c r="Y92" s="75" t="n">
        <f aca="false">(W92/$BL92)</f>
        <v>75.6994399502178</v>
      </c>
      <c r="Z92" s="70"/>
      <c r="AA92" s="75" t="n">
        <f aca="false">IF(Y92,Y92/Y$219*100,0)</f>
        <v>54.4003197432859</v>
      </c>
      <c r="AB92" s="70"/>
      <c r="AC92" s="79" t="n">
        <v>4848324</v>
      </c>
      <c r="AD92" s="70"/>
      <c r="AE92" s="75" t="n">
        <f aca="false">(AC92/$BL92)</f>
        <v>377.12538892346</v>
      </c>
      <c r="AF92" s="70"/>
      <c r="AG92" s="75" t="n">
        <f aca="false">IF(AE92,AE92/AE$219*100,0)</f>
        <v>103.6597611608</v>
      </c>
      <c r="AH92" s="111"/>
      <c r="AI92" s="70"/>
      <c r="AJ92" s="79" t="n">
        <v>18926691</v>
      </c>
      <c r="AK92" s="70"/>
      <c r="AL92" s="75" t="n">
        <f aca="false">(AJ92/$BL92)</f>
        <v>1472.20682949596</v>
      </c>
      <c r="AM92" s="70"/>
      <c r="AN92" s="75" t="n">
        <f aca="false">IF(AL92,AL92/AL$219*100,0)</f>
        <v>77.1032636420246</v>
      </c>
      <c r="AO92" s="70"/>
      <c r="AP92" s="79" t="n">
        <v>601687</v>
      </c>
      <c r="AQ92" s="70"/>
      <c r="AR92" s="75" t="n">
        <f aca="false">(AP92/$BL92)</f>
        <v>46.8020379589297</v>
      </c>
      <c r="AS92" s="70"/>
      <c r="AT92" s="75" t="n">
        <f aca="false">IF(AR92,AR92/AR$219*100,0)</f>
        <v>52.2878389034466</v>
      </c>
      <c r="AU92" s="70"/>
      <c r="AV92" s="79" t="n">
        <v>791192</v>
      </c>
      <c r="AW92" s="70"/>
      <c r="AX92" s="75" t="n">
        <f aca="false">(AV92/$BL92)</f>
        <v>61.542626011201</v>
      </c>
      <c r="AY92" s="70"/>
      <c r="AZ92" s="75" t="n">
        <f aca="false">IF(AX92,AX92/AX$219*100,0)</f>
        <v>43.5840714256048</v>
      </c>
      <c r="BA92" s="70"/>
      <c r="BB92" s="79" t="n">
        <v>0</v>
      </c>
      <c r="BC92" s="70"/>
      <c r="BD92" s="75" t="n">
        <f aca="false">(BB92/$BL92)</f>
        <v>0</v>
      </c>
      <c r="BE92" s="70"/>
      <c r="BF92" s="75" t="n">
        <f aca="false">IF(BD92,BD92/BD$219*100,0)</f>
        <v>0</v>
      </c>
      <c r="BG92" s="70"/>
      <c r="BH92" s="79" t="n">
        <f aca="false">(E92+K92+Q92+W92+AC92+AJ92+AP92+AV92+BB92)</f>
        <v>33277761</v>
      </c>
      <c r="BI92" s="70"/>
      <c r="BJ92" s="55" t="n">
        <v>4</v>
      </c>
      <c r="BK92" s="70"/>
      <c r="BL92" s="107" t="n">
        <v>12856</v>
      </c>
      <c r="BM92" s="70"/>
      <c r="BN92" s="107" t="n">
        <f aca="false">IF(E92,BL92,0)</f>
        <v>12856</v>
      </c>
      <c r="BO92" s="70"/>
      <c r="BP92" s="107" t="n">
        <f aca="false">IF(K92,BL92,0)</f>
        <v>12856</v>
      </c>
      <c r="BQ92" s="70"/>
      <c r="BR92" s="107" t="n">
        <f aca="false">IF(Q92,BL92,0)</f>
        <v>12856</v>
      </c>
      <c r="BS92" s="70"/>
      <c r="BT92" s="107" t="n">
        <f aca="false">IF(W92,BL92,0)</f>
        <v>12856</v>
      </c>
      <c r="BU92" s="70"/>
      <c r="BV92" s="107" t="n">
        <f aca="false">IF(AC92,BL92,0)</f>
        <v>12856</v>
      </c>
      <c r="BW92" s="70"/>
      <c r="BX92" s="107" t="n">
        <f aca="false">IF(AJ92,BL92,0)</f>
        <v>12856</v>
      </c>
      <c r="BY92" s="70"/>
      <c r="BZ92" s="107" t="n">
        <f aca="false">IF(AP92,BL92,0)</f>
        <v>12856</v>
      </c>
      <c r="CA92" s="70"/>
      <c r="CB92" s="107" t="n">
        <f aca="false">IF(AV92,BL92,0)</f>
        <v>12856</v>
      </c>
      <c r="CC92" s="70"/>
      <c r="CD92" s="107" t="n">
        <f aca="false">IF(BB92,$BL92,0)</f>
        <v>0</v>
      </c>
    </row>
    <row r="93" customFormat="false" ht="8.25" hidden="false" customHeight="true" outlineLevel="0" collapsed="false">
      <c r="A93" s="55" t="n">
        <v>5</v>
      </c>
      <c r="B93" s="110"/>
      <c r="C93" s="55" t="s">
        <v>142</v>
      </c>
      <c r="D93" s="70"/>
      <c r="E93" s="79" t="n">
        <v>2497349</v>
      </c>
      <c r="F93" s="70"/>
      <c r="G93" s="75" t="n">
        <f aca="false">(E93/$BL93)</f>
        <v>77.702209085252</v>
      </c>
      <c r="H93" s="70"/>
      <c r="I93" s="75" t="n">
        <f aca="false">IF(G93,G93/G$219*100,0)</f>
        <v>67.725047536596</v>
      </c>
      <c r="J93" s="70"/>
      <c r="K93" s="79" t="n">
        <v>1582504</v>
      </c>
      <c r="L93" s="70"/>
      <c r="M93" s="75" t="n">
        <f aca="false">(K93/$BL93)</f>
        <v>49.2378344741755</v>
      </c>
      <c r="N93" s="70"/>
      <c r="O93" s="75" t="n">
        <f aca="false">IF(M93,M93/M$219*100,0)</f>
        <v>88.3642657588506</v>
      </c>
      <c r="P93" s="70"/>
      <c r="Q93" s="79" t="n">
        <v>13004807</v>
      </c>
      <c r="R93" s="70"/>
      <c r="S93" s="75" t="n">
        <f aca="false">(Q93/$BL93)</f>
        <v>404.629962663348</v>
      </c>
      <c r="T93" s="70"/>
      <c r="U93" s="75" t="n">
        <f aca="false">IF(S93,S93/S$219*100,0)</f>
        <v>79.675006732944</v>
      </c>
      <c r="V93" s="70"/>
      <c r="W93" s="79" t="n">
        <v>2646505</v>
      </c>
      <c r="X93" s="70"/>
      <c r="Y93" s="75" t="n">
        <f aca="false">(W93/$BL93)</f>
        <v>82.3430304915993</v>
      </c>
      <c r="Z93" s="70"/>
      <c r="AA93" s="75" t="n">
        <f aca="false">IF(Y93,Y93/Y$219*100,0)</f>
        <v>59.1746410583748</v>
      </c>
      <c r="AB93" s="70"/>
      <c r="AC93" s="79" t="n">
        <v>9972227</v>
      </c>
      <c r="AD93" s="70"/>
      <c r="AE93" s="75" t="n">
        <f aca="false">(AC93/$BL93)</f>
        <v>310.274642190417</v>
      </c>
      <c r="AF93" s="70"/>
      <c r="AG93" s="75" t="n">
        <f aca="false">IF(AE93,AE93/AE$219*100,0)</f>
        <v>85.2846195148084</v>
      </c>
      <c r="AH93" s="111"/>
      <c r="AI93" s="70"/>
      <c r="AJ93" s="79" t="n">
        <v>46233633</v>
      </c>
      <c r="AK93" s="70"/>
      <c r="AL93" s="75" t="n">
        <f aca="false">(AJ93/$BL93)</f>
        <v>1438.50756067206</v>
      </c>
      <c r="AM93" s="70"/>
      <c r="AN93" s="75" t="n">
        <f aca="false">IF(AL93,AL93/AL$219*100,0)</f>
        <v>75.3383461340941</v>
      </c>
      <c r="AO93" s="70"/>
      <c r="AP93" s="79" t="n">
        <v>1150896</v>
      </c>
      <c r="AQ93" s="70"/>
      <c r="AR93" s="75" t="n">
        <f aca="false">(AP93/$BL93)</f>
        <v>35.8088363410081</v>
      </c>
      <c r="AS93" s="70"/>
      <c r="AT93" s="75" t="n">
        <f aca="false">IF(AR93,AR93/AR$219*100,0)</f>
        <v>40.006092631299</v>
      </c>
      <c r="AU93" s="70"/>
      <c r="AV93" s="79" t="n">
        <v>1146323</v>
      </c>
      <c r="AW93" s="70"/>
      <c r="AX93" s="75" t="n">
        <f aca="false">(AV93/$BL93)</f>
        <v>35.6665525824518</v>
      </c>
      <c r="AY93" s="70"/>
      <c r="AZ93" s="75" t="n">
        <f aca="false">IF(AX93,AX93/AX$219*100,0)</f>
        <v>25.2588112664504</v>
      </c>
      <c r="BA93" s="70"/>
      <c r="BB93" s="79" t="n">
        <v>0</v>
      </c>
      <c r="BC93" s="70"/>
      <c r="BD93" s="75" t="n">
        <f aca="false">(BB93/$BL93)</f>
        <v>0</v>
      </c>
      <c r="BE93" s="70"/>
      <c r="BF93" s="75" t="n">
        <f aca="false">IF(BD93,BD93/BD$219*100,0)</f>
        <v>0</v>
      </c>
      <c r="BG93" s="70"/>
      <c r="BH93" s="79" t="n">
        <f aca="false">(E93+K93+Q93+W93+AC93+AJ93+AP93+AV93+BB93)</f>
        <v>78234244</v>
      </c>
      <c r="BI93" s="70"/>
      <c r="BJ93" s="55" t="n">
        <v>5</v>
      </c>
      <c r="BK93" s="70"/>
      <c r="BL93" s="107" t="n">
        <v>32140</v>
      </c>
      <c r="BM93" s="70"/>
      <c r="BN93" s="107" t="n">
        <f aca="false">IF(E93,BL93,0)</f>
        <v>32140</v>
      </c>
      <c r="BO93" s="70"/>
      <c r="BP93" s="107" t="n">
        <f aca="false">IF(K93,BL93,0)</f>
        <v>32140</v>
      </c>
      <c r="BQ93" s="70"/>
      <c r="BR93" s="107" t="n">
        <f aca="false">IF(Q93,BL93,0)</f>
        <v>32140</v>
      </c>
      <c r="BS93" s="70"/>
      <c r="BT93" s="107" t="n">
        <f aca="false">IF(W93,BL93,0)</f>
        <v>32140</v>
      </c>
      <c r="BU93" s="70"/>
      <c r="BV93" s="107" t="n">
        <f aca="false">IF(AC93,BL93,0)</f>
        <v>32140</v>
      </c>
      <c r="BW93" s="70"/>
      <c r="BX93" s="107" t="n">
        <f aca="false">IF(AJ93,BL93,0)</f>
        <v>32140</v>
      </c>
      <c r="BY93" s="70"/>
      <c r="BZ93" s="107" t="n">
        <f aca="false">IF(AP93,BL93,0)</f>
        <v>32140</v>
      </c>
      <c r="CA93" s="70"/>
      <c r="CB93" s="107" t="n">
        <f aca="false">IF(AV93,BL93,0)</f>
        <v>32140</v>
      </c>
      <c r="CC93" s="70"/>
      <c r="CD93" s="107" t="n">
        <f aca="false">IF(BB93,$BL93,0)</f>
        <v>0</v>
      </c>
    </row>
    <row r="94" customFormat="false" ht="8.25" hidden="false" customHeight="true" outlineLevel="0" collapsed="false">
      <c r="A94" s="81"/>
      <c r="B94" s="70"/>
      <c r="C94" s="55"/>
      <c r="D94" s="70"/>
      <c r="E94" s="70"/>
      <c r="F94" s="70"/>
      <c r="G94" s="103"/>
      <c r="H94" s="70"/>
      <c r="I94" s="103"/>
      <c r="J94" s="70"/>
      <c r="K94" s="70"/>
      <c r="L94" s="70"/>
      <c r="M94" s="103"/>
      <c r="N94" s="70"/>
      <c r="O94" s="103"/>
      <c r="P94" s="70"/>
      <c r="Q94" s="70"/>
      <c r="R94" s="70"/>
      <c r="S94" s="103"/>
      <c r="T94" s="70"/>
      <c r="U94" s="103"/>
      <c r="V94" s="70"/>
      <c r="W94" s="70"/>
      <c r="X94" s="70"/>
      <c r="Y94" s="103"/>
      <c r="Z94" s="70"/>
      <c r="AA94" s="103"/>
      <c r="AB94" s="70"/>
      <c r="AC94" s="70"/>
      <c r="AD94" s="70"/>
      <c r="AE94" s="103"/>
      <c r="AF94" s="70"/>
      <c r="AG94" s="103"/>
      <c r="AH94" s="70"/>
      <c r="AI94" s="70"/>
      <c r="AJ94" s="70"/>
      <c r="AK94" s="70"/>
      <c r="AL94" s="103"/>
      <c r="AM94" s="70"/>
      <c r="AN94" s="103"/>
      <c r="AO94" s="70"/>
      <c r="AP94" s="70"/>
      <c r="AQ94" s="70"/>
      <c r="AR94" s="103"/>
      <c r="AS94" s="70"/>
      <c r="AT94" s="103"/>
      <c r="AU94" s="70"/>
      <c r="AV94" s="70"/>
      <c r="AW94" s="70"/>
      <c r="AX94" s="103"/>
      <c r="AY94" s="70"/>
      <c r="AZ94" s="103"/>
      <c r="BA94" s="70"/>
      <c r="BB94" s="70"/>
      <c r="BC94" s="70"/>
      <c r="BD94" s="103"/>
      <c r="BE94" s="70"/>
      <c r="BF94" s="103"/>
      <c r="BG94" s="70"/>
      <c r="BH94" s="70"/>
      <c r="BI94" s="70"/>
      <c r="BJ94" s="81"/>
      <c r="BK94" s="70"/>
      <c r="BL94" s="104"/>
      <c r="BM94" s="70"/>
      <c r="BN94" s="70"/>
      <c r="BO94" s="70"/>
      <c r="BP94" s="70"/>
      <c r="BQ94" s="70"/>
      <c r="BR94" s="70"/>
      <c r="BS94" s="70"/>
      <c r="BT94" s="70"/>
      <c r="BU94" s="70"/>
      <c r="BV94" s="70"/>
      <c r="BW94" s="70"/>
      <c r="BX94" s="70"/>
      <c r="BY94" s="70"/>
      <c r="BZ94" s="70"/>
      <c r="CA94" s="70"/>
      <c r="CB94" s="70"/>
      <c r="CC94" s="70"/>
      <c r="CD94" s="70"/>
    </row>
    <row r="95" customFormat="false" ht="8.25" hidden="false" customHeight="true" outlineLevel="0" collapsed="false">
      <c r="A95" s="55" t="n">
        <v>6</v>
      </c>
      <c r="B95" s="110"/>
      <c r="C95" s="55" t="s">
        <v>143</v>
      </c>
      <c r="D95" s="70"/>
      <c r="E95" s="79" t="n">
        <v>1628993</v>
      </c>
      <c r="F95" s="70"/>
      <c r="G95" s="75" t="n">
        <f aca="false">(E95/$BL95)</f>
        <v>105.861255523785</v>
      </c>
      <c r="H95" s="70"/>
      <c r="I95" s="75" t="n">
        <f aca="false">IF(G95,G95/G$219*100,0)</f>
        <v>92.2684006932929</v>
      </c>
      <c r="J95" s="70"/>
      <c r="K95" s="79" t="n">
        <v>1204821</v>
      </c>
      <c r="L95" s="70"/>
      <c r="M95" s="75" t="n">
        <f aca="false">(K95/$BL95)</f>
        <v>78.2961398492332</v>
      </c>
      <c r="N95" s="70"/>
      <c r="O95" s="75" t="n">
        <f aca="false">IF(M95,M95/M$219*100,0)</f>
        <v>140.51350924376</v>
      </c>
      <c r="P95" s="70"/>
      <c r="Q95" s="79" t="n">
        <v>4294837</v>
      </c>
      <c r="R95" s="70"/>
      <c r="S95" s="75" t="n">
        <f aca="false">(Q95/$BL95)</f>
        <v>279.103002339485</v>
      </c>
      <c r="T95" s="70"/>
      <c r="U95" s="75" t="n">
        <f aca="false">IF(S95,S95/S$219*100,0)</f>
        <v>54.9577036861331</v>
      </c>
      <c r="V95" s="70"/>
      <c r="W95" s="79" t="n">
        <v>1846324</v>
      </c>
      <c r="X95" s="70"/>
      <c r="Y95" s="75" t="n">
        <f aca="false">(W95/$BL95)</f>
        <v>119.984663374058</v>
      </c>
      <c r="Z95" s="70"/>
      <c r="AA95" s="75" t="n">
        <f aca="false">IF(Y95,Y95/Y$219*100,0)</f>
        <v>86.2252621172857</v>
      </c>
      <c r="AB95" s="70"/>
      <c r="AC95" s="79" t="n">
        <v>5749016</v>
      </c>
      <c r="AD95" s="70"/>
      <c r="AE95" s="75" t="n">
        <f aca="false">(AC95/$BL95)</f>
        <v>373.603847153626</v>
      </c>
      <c r="AF95" s="70"/>
      <c r="AG95" s="75" t="n">
        <f aca="false">IF(AE95,AE95/AE$219*100,0)</f>
        <v>102.691801459597</v>
      </c>
      <c r="AH95" s="111"/>
      <c r="AI95" s="70"/>
      <c r="AJ95" s="79" t="n">
        <v>21651437</v>
      </c>
      <c r="AK95" s="70"/>
      <c r="AL95" s="75" t="n">
        <f aca="false">(AJ95/$BL95)</f>
        <v>1407.03385755134</v>
      </c>
      <c r="AM95" s="70"/>
      <c r="AN95" s="75" t="n">
        <f aca="false">IF(AL95,AL95/AL$219*100,0)</f>
        <v>73.6899872344559</v>
      </c>
      <c r="AO95" s="70"/>
      <c r="AP95" s="79" t="n">
        <v>434281</v>
      </c>
      <c r="AQ95" s="70"/>
      <c r="AR95" s="75" t="n">
        <f aca="false">(AP95/$BL95)</f>
        <v>28.2220561476475</v>
      </c>
      <c r="AS95" s="70"/>
      <c r="AT95" s="75" t="n">
        <f aca="false">IF(AR95,AR95/AR$219*100,0)</f>
        <v>31.5300441973738</v>
      </c>
      <c r="AU95" s="70"/>
      <c r="AV95" s="79" t="n">
        <v>349113</v>
      </c>
      <c r="AW95" s="70"/>
      <c r="AX95" s="75" t="n">
        <f aca="false">(AV95/$BL95)</f>
        <v>22.6873537821679</v>
      </c>
      <c r="AY95" s="70"/>
      <c r="AZ95" s="75" t="n">
        <f aca="false">IF(AX95,AX95/AX$219*100,0)</f>
        <v>16.0670304760802</v>
      </c>
      <c r="BA95" s="70"/>
      <c r="BB95" s="79" t="n">
        <v>0</v>
      </c>
      <c r="BC95" s="70"/>
      <c r="BD95" s="75" t="n">
        <f aca="false">(BB95/$BL95)</f>
        <v>0</v>
      </c>
      <c r="BE95" s="70"/>
      <c r="BF95" s="75" t="n">
        <f aca="false">IF(BD95,BD95/BD$219*100,0)</f>
        <v>0</v>
      </c>
      <c r="BG95" s="70"/>
      <c r="BH95" s="79" t="n">
        <f aca="false">(E95+K95+Q95+W95+AC95+AJ95+AP95+AV95+BB95)</f>
        <v>37158822</v>
      </c>
      <c r="BI95" s="70"/>
      <c r="BJ95" s="55" t="n">
        <v>6</v>
      </c>
      <c r="BK95" s="70"/>
      <c r="BL95" s="107" t="n">
        <v>15388</v>
      </c>
      <c r="BM95" s="70"/>
      <c r="BN95" s="107" t="n">
        <f aca="false">IF(E95,BL95,0)</f>
        <v>15388</v>
      </c>
      <c r="BO95" s="70"/>
      <c r="BP95" s="107" t="n">
        <f aca="false">IF(K95,BL95,0)</f>
        <v>15388</v>
      </c>
      <c r="BQ95" s="70"/>
      <c r="BR95" s="107" t="n">
        <f aca="false">IF(Q95,BL95,0)</f>
        <v>15388</v>
      </c>
      <c r="BS95" s="70"/>
      <c r="BT95" s="107" t="n">
        <f aca="false">IF(W95,BL95,0)</f>
        <v>15388</v>
      </c>
      <c r="BU95" s="70"/>
      <c r="BV95" s="107" t="n">
        <f aca="false">IF(AC95,BL95,0)</f>
        <v>15388</v>
      </c>
      <c r="BW95" s="70"/>
      <c r="BX95" s="107" t="n">
        <f aca="false">IF(AJ95,BL95,0)</f>
        <v>15388</v>
      </c>
      <c r="BY95" s="70"/>
      <c r="BZ95" s="107" t="n">
        <f aca="false">IF(AP95,BL95,0)</f>
        <v>15388</v>
      </c>
      <c r="CA95" s="70"/>
      <c r="CB95" s="107" t="n">
        <f aca="false">IF(AV95,BL95,0)</f>
        <v>15388</v>
      </c>
      <c r="CC95" s="70"/>
      <c r="CD95" s="107" t="n">
        <f aca="false">IF(BB95,$BL95,0)</f>
        <v>0</v>
      </c>
    </row>
    <row r="96" customFormat="false" ht="8.25" hidden="false" customHeight="true" outlineLevel="0" collapsed="false">
      <c r="A96" s="55" t="n">
        <v>7</v>
      </c>
      <c r="B96" s="110"/>
      <c r="C96" s="55" t="s">
        <v>144</v>
      </c>
      <c r="D96" s="70"/>
      <c r="E96" s="79" t="n">
        <v>48039128</v>
      </c>
      <c r="F96" s="70"/>
      <c r="G96" s="75" t="n">
        <f aca="false">(E96/$BL96)</f>
        <v>202.961363127453</v>
      </c>
      <c r="H96" s="70"/>
      <c r="I96" s="75" t="n">
        <f aca="false">IF(G96,G96/G$219*100,0)</f>
        <v>176.900607173445</v>
      </c>
      <c r="J96" s="70"/>
      <c r="K96" s="79" t="n">
        <v>18289305</v>
      </c>
      <c r="L96" s="70"/>
      <c r="M96" s="75" t="n">
        <f aca="false">(K96/$BL96)</f>
        <v>77.2708087759991</v>
      </c>
      <c r="N96" s="70"/>
      <c r="O96" s="75" t="n">
        <f aca="false">IF(M96,M96/M$219*100,0)</f>
        <v>138.673407451842</v>
      </c>
      <c r="P96" s="70"/>
      <c r="Q96" s="79" t="n">
        <v>221532256</v>
      </c>
      <c r="R96" s="70"/>
      <c r="S96" s="75" t="n">
        <f aca="false">(Q96/$BL96)</f>
        <v>935.955553865588</v>
      </c>
      <c r="T96" s="70"/>
      <c r="U96" s="75" t="n">
        <f aca="false">IF(S96,S96/S$219*100,0)</f>
        <v>184.297437009185</v>
      </c>
      <c r="V96" s="70"/>
      <c r="W96" s="79" t="n">
        <v>94174038</v>
      </c>
      <c r="X96" s="70"/>
      <c r="Y96" s="75" t="n">
        <f aca="false">(W96/$BL96)</f>
        <v>397.877561884482</v>
      </c>
      <c r="Z96" s="70"/>
      <c r="AA96" s="75" t="n">
        <f aca="false">IF(Y96,Y96/Y$219*100,0)</f>
        <v>285.929018754023</v>
      </c>
      <c r="AB96" s="70"/>
      <c r="AC96" s="79" t="n">
        <v>185678008</v>
      </c>
      <c r="AD96" s="70"/>
      <c r="AE96" s="75" t="n">
        <f aca="false">(AC96/$BL96)</f>
        <v>784.474306162888</v>
      </c>
      <c r="AF96" s="70"/>
      <c r="AG96" s="75" t="n">
        <f aca="false">IF(AE96,AE96/AE$219*100,0)</f>
        <v>215.627007891886</v>
      </c>
      <c r="AH96" s="111"/>
      <c r="AI96" s="70"/>
      <c r="AJ96" s="79" t="n">
        <v>519068804</v>
      </c>
      <c r="AK96" s="70"/>
      <c r="AL96" s="75" t="n">
        <f aca="false">(AJ96/$BL96)</f>
        <v>2193.02298777731</v>
      </c>
      <c r="AM96" s="70"/>
      <c r="AN96" s="75" t="n">
        <f aca="false">IF(AL96,AL96/AL$219*100,0)</f>
        <v>114.854262466305</v>
      </c>
      <c r="AO96" s="70"/>
      <c r="AP96" s="79" t="n">
        <v>66361880</v>
      </c>
      <c r="AQ96" s="70"/>
      <c r="AR96" s="75" t="n">
        <f aca="false">(AP96/$BL96)</f>
        <v>280.373482726424</v>
      </c>
      <c r="AS96" s="70"/>
      <c r="AT96" s="75" t="n">
        <f aca="false">IF(AR96,AR96/AR$219*100,0)</f>
        <v>313.236861832005</v>
      </c>
      <c r="AU96" s="70"/>
      <c r="AV96" s="79" t="n">
        <v>51813714</v>
      </c>
      <c r="AW96" s="70"/>
      <c r="AX96" s="75" t="n">
        <f aca="false">(AV96/$BL96)</f>
        <v>218.908678403488</v>
      </c>
      <c r="AY96" s="70"/>
      <c r="AZ96" s="75" t="n">
        <f aca="false">IF(AX96,AX96/AX$219*100,0)</f>
        <v>155.029645200481</v>
      </c>
      <c r="BA96" s="70"/>
      <c r="BB96" s="79" t="n">
        <v>0</v>
      </c>
      <c r="BC96" s="70"/>
      <c r="BD96" s="75" t="n">
        <f aca="false">(BB96/$BL96)</f>
        <v>0</v>
      </c>
      <c r="BE96" s="70"/>
      <c r="BF96" s="75" t="n">
        <f aca="false">IF(BD96,BD96/BD$219*100,0)</f>
        <v>0</v>
      </c>
      <c r="BG96" s="70"/>
      <c r="BH96" s="79" t="n">
        <f aca="false">(E96+K96+Q96+W96+AC96+AJ96+AP96+AV96+BB96)</f>
        <v>1204957133</v>
      </c>
      <c r="BI96" s="70"/>
      <c r="BJ96" s="55" t="n">
        <v>7</v>
      </c>
      <c r="BK96" s="70"/>
      <c r="BL96" s="107" t="n">
        <v>236691</v>
      </c>
      <c r="BM96" s="70"/>
      <c r="BN96" s="107" t="n">
        <f aca="false">IF(E96,BL96,0)</f>
        <v>236691</v>
      </c>
      <c r="BO96" s="70"/>
      <c r="BP96" s="107" t="n">
        <f aca="false">IF(K96,BL96,0)</f>
        <v>236691</v>
      </c>
      <c r="BQ96" s="70"/>
      <c r="BR96" s="107" t="n">
        <f aca="false">IF(Q96,BL96,0)</f>
        <v>236691</v>
      </c>
      <c r="BS96" s="70"/>
      <c r="BT96" s="107" t="n">
        <f aca="false">IF(W96,BL96,0)</f>
        <v>236691</v>
      </c>
      <c r="BU96" s="70"/>
      <c r="BV96" s="107" t="n">
        <f aca="false">IF(AC96,BL96,0)</f>
        <v>236691</v>
      </c>
      <c r="BW96" s="70"/>
      <c r="BX96" s="107" t="n">
        <f aca="false">IF(AJ96,BL96,0)</f>
        <v>236691</v>
      </c>
      <c r="BY96" s="70"/>
      <c r="BZ96" s="107" t="n">
        <f aca="false">IF(AP96,BL96,0)</f>
        <v>236691</v>
      </c>
      <c r="CA96" s="70"/>
      <c r="CB96" s="107" t="n">
        <f aca="false">IF(AV96,BL96,0)</f>
        <v>236691</v>
      </c>
      <c r="CC96" s="70"/>
      <c r="CD96" s="107" t="n">
        <f aca="false">IF(BB96,$BL96,0)</f>
        <v>0</v>
      </c>
    </row>
    <row r="97" customFormat="false" ht="8.25" hidden="false" customHeight="true" outlineLevel="0" collapsed="false">
      <c r="A97" s="55" t="n">
        <v>8</v>
      </c>
      <c r="B97" s="110"/>
      <c r="C97" s="55" t="s">
        <v>145</v>
      </c>
      <c r="D97" s="70"/>
      <c r="E97" s="79" t="n">
        <v>5352164</v>
      </c>
      <c r="F97" s="70"/>
      <c r="G97" s="75" t="n">
        <f aca="false">(E97/$BL97)</f>
        <v>71.5443863706239</v>
      </c>
      <c r="H97" s="70"/>
      <c r="I97" s="75" t="n">
        <f aca="false">IF(G97,G97/G$219*100,0)</f>
        <v>62.3579049420713</v>
      </c>
      <c r="J97" s="70"/>
      <c r="K97" s="79" t="n">
        <v>2332330</v>
      </c>
      <c r="L97" s="70"/>
      <c r="M97" s="75" t="n">
        <f aca="false">(K97/$BL97)</f>
        <v>31.1771310938523</v>
      </c>
      <c r="N97" s="70"/>
      <c r="O97" s="75" t="n">
        <f aca="false">IF(M97,M97/M$219*100,0)</f>
        <v>55.9517762508548</v>
      </c>
      <c r="P97" s="70"/>
      <c r="Q97" s="79" t="n">
        <v>27112803</v>
      </c>
      <c r="R97" s="70"/>
      <c r="S97" s="75" t="n">
        <f aca="false">(Q97/$BL97)</f>
        <v>362.427020813004</v>
      </c>
      <c r="T97" s="70"/>
      <c r="U97" s="75" t="n">
        <f aca="false">IF(S97,S97/S$219*100,0)</f>
        <v>71.3648962953889</v>
      </c>
      <c r="V97" s="70"/>
      <c r="W97" s="79" t="n">
        <v>3721448</v>
      </c>
      <c r="X97" s="70"/>
      <c r="Y97" s="75" t="n">
        <f aca="false">(W97/$BL97)</f>
        <v>49.745993129169</v>
      </c>
      <c r="Z97" s="70"/>
      <c r="AA97" s="75" t="n">
        <f aca="false">IF(Y97,Y97/Y$219*100,0)</f>
        <v>35.7492464138938</v>
      </c>
      <c r="AB97" s="70"/>
      <c r="AC97" s="79" t="n">
        <v>24500661</v>
      </c>
      <c r="AD97" s="70"/>
      <c r="AE97" s="75" t="n">
        <f aca="false">(AC97/$BL97)</f>
        <v>327.509537622479</v>
      </c>
      <c r="AF97" s="70"/>
      <c r="AG97" s="75" t="n">
        <f aca="false">IF(AE97,AE97/AE$219*100,0)</f>
        <v>90.0219434834196</v>
      </c>
      <c r="AH97" s="111"/>
      <c r="AI97" s="70"/>
      <c r="AJ97" s="79" t="n">
        <v>111015975</v>
      </c>
      <c r="AK97" s="70"/>
      <c r="AL97" s="75" t="n">
        <f aca="false">(AJ97/$BL97)</f>
        <v>1483.99223355479</v>
      </c>
      <c r="AM97" s="70"/>
      <c r="AN97" s="75" t="n">
        <f aca="false">IF(AL97,AL97/AL$219*100,0)</f>
        <v>77.7204956083965</v>
      </c>
      <c r="AO97" s="70"/>
      <c r="AP97" s="79" t="n">
        <v>2937076</v>
      </c>
      <c r="AQ97" s="70"/>
      <c r="AR97" s="75" t="n">
        <f aca="false">(AP97/$BL97)</f>
        <v>39.260998008261</v>
      </c>
      <c r="AS97" s="70"/>
      <c r="AT97" s="75" t="n">
        <f aca="false">IF(AR97,AR97/AR$219*100,0)</f>
        <v>43.8628920570928</v>
      </c>
      <c r="AU97" s="70"/>
      <c r="AV97" s="79" t="n">
        <v>2140835</v>
      </c>
      <c r="AW97" s="70"/>
      <c r="AX97" s="75" t="n">
        <f aca="false">(AV97/$BL97)</f>
        <v>28.6173455065567</v>
      </c>
      <c r="AY97" s="70"/>
      <c r="AZ97" s="75" t="n">
        <f aca="false">IF(AX97,AX97/AX$219*100,0)</f>
        <v>20.2666105008579</v>
      </c>
      <c r="BA97" s="70"/>
      <c r="BB97" s="79" t="n">
        <v>0</v>
      </c>
      <c r="BC97" s="70"/>
      <c r="BD97" s="75" t="n">
        <f aca="false">(BB97/$BL97)</f>
        <v>0</v>
      </c>
      <c r="BE97" s="70"/>
      <c r="BF97" s="75" t="n">
        <f aca="false">IF(BD97,BD97/BD$219*100,0)</f>
        <v>0</v>
      </c>
      <c r="BG97" s="70"/>
      <c r="BH97" s="79" t="n">
        <f aca="false">(E97+K97+Q97+W97+AC97+AJ97+AP97+AV97+BB97)</f>
        <v>179113292</v>
      </c>
      <c r="BI97" s="70"/>
      <c r="BJ97" s="55" t="n">
        <v>8</v>
      </c>
      <c r="BK97" s="70"/>
      <c r="BL97" s="107" t="n">
        <v>74809</v>
      </c>
      <c r="BM97" s="70"/>
      <c r="BN97" s="107" t="n">
        <f aca="false">IF(E97,BL97,0)</f>
        <v>74809</v>
      </c>
      <c r="BO97" s="70"/>
      <c r="BP97" s="107" t="n">
        <f aca="false">IF(K97,BL97,0)</f>
        <v>74809</v>
      </c>
      <c r="BQ97" s="70"/>
      <c r="BR97" s="107" t="n">
        <f aca="false">IF(Q97,BL97,0)</f>
        <v>74809</v>
      </c>
      <c r="BS97" s="70"/>
      <c r="BT97" s="107" t="n">
        <f aca="false">IF(W97,BL97,0)</f>
        <v>74809</v>
      </c>
      <c r="BU97" s="70"/>
      <c r="BV97" s="107" t="n">
        <f aca="false">IF(AC97,BL97,0)</f>
        <v>74809</v>
      </c>
      <c r="BW97" s="70"/>
      <c r="BX97" s="107" t="n">
        <f aca="false">IF(AJ97,BL97,0)</f>
        <v>74809</v>
      </c>
      <c r="BY97" s="70"/>
      <c r="BZ97" s="107" t="n">
        <f aca="false">IF(AP97,BL97,0)</f>
        <v>74809</v>
      </c>
      <c r="CA97" s="70"/>
      <c r="CB97" s="107" t="n">
        <f aca="false">IF(AV97,BL97,0)</f>
        <v>74809</v>
      </c>
      <c r="CC97" s="70"/>
      <c r="CD97" s="107" t="n">
        <f aca="false">IF(BB97,$BL97,0)</f>
        <v>0</v>
      </c>
    </row>
    <row r="98" customFormat="false" ht="8.25" hidden="false" customHeight="true" outlineLevel="0" collapsed="false">
      <c r="A98" s="55" t="n">
        <v>9</v>
      </c>
      <c r="B98" s="110"/>
      <c r="C98" s="55" t="s">
        <v>146</v>
      </c>
      <c r="D98" s="70"/>
      <c r="E98" s="79" t="n">
        <v>1046449</v>
      </c>
      <c r="F98" s="70"/>
      <c r="G98" s="75" t="n">
        <f aca="false">(E98/$BL98)</f>
        <v>224.946044711952</v>
      </c>
      <c r="H98" s="70"/>
      <c r="I98" s="75" t="n">
        <f aca="false">IF(G98,G98/G$219*100,0)</f>
        <v>196.062399649043</v>
      </c>
      <c r="J98" s="70"/>
      <c r="K98" s="79" t="n">
        <v>461025</v>
      </c>
      <c r="L98" s="70"/>
      <c r="M98" s="75" t="n">
        <f aca="false">(K98/$BL98)</f>
        <v>99.1025365434222</v>
      </c>
      <c r="N98" s="70"/>
      <c r="O98" s="75" t="n">
        <f aca="false">IF(M98,M98/M$219*100,0)</f>
        <v>177.853534177912</v>
      </c>
      <c r="P98" s="70"/>
      <c r="Q98" s="79" t="n">
        <v>3018308</v>
      </c>
      <c r="R98" s="70"/>
      <c r="S98" s="75" t="n">
        <f aca="false">(Q98/$BL98)</f>
        <v>648.81943250215</v>
      </c>
      <c r="T98" s="70"/>
      <c r="U98" s="75" t="n">
        <f aca="false">IF(S98,S98/S$219*100,0)</f>
        <v>127.757945340503</v>
      </c>
      <c r="V98" s="70"/>
      <c r="W98" s="79" t="n">
        <v>1114936</v>
      </c>
      <c r="X98" s="70"/>
      <c r="Y98" s="75" t="n">
        <f aca="false">(W98/$BL98)</f>
        <v>239.668099742046</v>
      </c>
      <c r="Z98" s="70"/>
      <c r="AA98" s="75" t="n">
        <f aca="false">IF(Y98,Y98/Y$219*100,0)</f>
        <v>172.2340517553</v>
      </c>
      <c r="AB98" s="70"/>
      <c r="AC98" s="79" t="n">
        <v>1915272</v>
      </c>
      <c r="AD98" s="70"/>
      <c r="AE98" s="75" t="n">
        <f aca="false">(AC98/$BL98)</f>
        <v>411.709372312984</v>
      </c>
      <c r="AF98" s="70"/>
      <c r="AG98" s="75" t="n">
        <f aca="false">IF(AE98,AE98/AE$219*100,0)</f>
        <v>113.165796987189</v>
      </c>
      <c r="AH98" s="111"/>
      <c r="AI98" s="70"/>
      <c r="AJ98" s="79" t="n">
        <v>11187596</v>
      </c>
      <c r="AK98" s="70"/>
      <c r="AL98" s="75" t="n">
        <f aca="false">(AJ98/$BL98)</f>
        <v>2404.90025795357</v>
      </c>
      <c r="AM98" s="70"/>
      <c r="AN98" s="75" t="n">
        <f aca="false">IF(AL98,AL98/AL$219*100,0)</f>
        <v>125.950820840338</v>
      </c>
      <c r="AO98" s="70"/>
      <c r="AP98" s="79" t="n">
        <v>620928</v>
      </c>
      <c r="AQ98" s="70"/>
      <c r="AR98" s="75" t="n">
        <f aca="false">(AP98/$BL98)</f>
        <v>133.475494411006</v>
      </c>
      <c r="AS98" s="70"/>
      <c r="AT98" s="75" t="n">
        <f aca="false">IF(AR98,AR98/AR$219*100,0)</f>
        <v>149.120539482597</v>
      </c>
      <c r="AU98" s="70"/>
      <c r="AV98" s="79" t="n">
        <v>860367</v>
      </c>
      <c r="AW98" s="70"/>
      <c r="AX98" s="75" t="n">
        <f aca="false">(AV98/$BL98)</f>
        <v>184.945614789338</v>
      </c>
      <c r="AY98" s="70"/>
      <c r="AZ98" s="75" t="n">
        <f aca="false">IF(AX98,AX98/AX$219*100,0)</f>
        <v>130.977233297842</v>
      </c>
      <c r="BA98" s="70"/>
      <c r="BB98" s="79" t="n">
        <v>0</v>
      </c>
      <c r="BC98" s="70"/>
      <c r="BD98" s="75" t="n">
        <f aca="false">(BB98/$BL98)</f>
        <v>0</v>
      </c>
      <c r="BE98" s="70"/>
      <c r="BF98" s="75" t="n">
        <f aca="false">IF(BD98,BD98/BD$219*100,0)</f>
        <v>0</v>
      </c>
      <c r="BG98" s="70"/>
      <c r="BH98" s="79" t="n">
        <f aca="false">(E98+K98+Q98+W98+AC98+AJ98+AP98+AV98+BB98)</f>
        <v>20224881</v>
      </c>
      <c r="BI98" s="70"/>
      <c r="BJ98" s="55" t="n">
        <v>9</v>
      </c>
      <c r="BK98" s="70"/>
      <c r="BL98" s="107" t="n">
        <v>4652</v>
      </c>
      <c r="BM98" s="70"/>
      <c r="BN98" s="107" t="n">
        <f aca="false">IF(E98,BL98,0)</f>
        <v>4652</v>
      </c>
      <c r="BO98" s="70"/>
      <c r="BP98" s="107" t="n">
        <f aca="false">IF(K98,BL98,0)</f>
        <v>4652</v>
      </c>
      <c r="BQ98" s="70"/>
      <c r="BR98" s="107" t="n">
        <f aca="false">IF(Q98,BL98,0)</f>
        <v>4652</v>
      </c>
      <c r="BS98" s="70"/>
      <c r="BT98" s="107" t="n">
        <f aca="false">IF(W98,BL98,0)</f>
        <v>4652</v>
      </c>
      <c r="BU98" s="70"/>
      <c r="BV98" s="107" t="n">
        <f aca="false">IF(AC98,BL98,0)</f>
        <v>4652</v>
      </c>
      <c r="BW98" s="70"/>
      <c r="BX98" s="107" t="n">
        <f aca="false">IF(AJ98,BL98,0)</f>
        <v>4652</v>
      </c>
      <c r="BY98" s="70"/>
      <c r="BZ98" s="107" t="n">
        <f aca="false">IF(AP98,BL98,0)</f>
        <v>4652</v>
      </c>
      <c r="CA98" s="70"/>
      <c r="CB98" s="107" t="n">
        <f aca="false">IF(AV98,BL98,0)</f>
        <v>4652</v>
      </c>
      <c r="CC98" s="70"/>
      <c r="CD98" s="107" t="n">
        <f aca="false">IF(BB98,$BL98,0)</f>
        <v>0</v>
      </c>
    </row>
    <row r="99" customFormat="false" ht="8.25" hidden="false" customHeight="true" outlineLevel="0" collapsed="false">
      <c r="A99" s="55" t="n">
        <v>10</v>
      </c>
      <c r="B99" s="110"/>
      <c r="C99" s="55" t="s">
        <v>147</v>
      </c>
      <c r="D99" s="70"/>
      <c r="E99" s="79" t="n">
        <v>3117668</v>
      </c>
      <c r="F99" s="70"/>
      <c r="G99" s="75" t="n">
        <f aca="false">(E99/$BL99)</f>
        <v>40.2461498741367</v>
      </c>
      <c r="H99" s="70"/>
      <c r="I99" s="75" t="n">
        <f aca="false">IF(G99,G99/G$219*100,0)</f>
        <v>35.0784417261595</v>
      </c>
      <c r="J99" s="70"/>
      <c r="K99" s="79" t="n">
        <v>3543156</v>
      </c>
      <c r="L99" s="70"/>
      <c r="M99" s="75" t="n">
        <f aca="false">(K99/$BL99)</f>
        <v>45.7387981669141</v>
      </c>
      <c r="N99" s="70"/>
      <c r="O99" s="75" t="n">
        <f aca="false">IF(M99,M99/M$219*100,0)</f>
        <v>82.0847496619987</v>
      </c>
      <c r="P99" s="70"/>
      <c r="Q99" s="79" t="n">
        <v>22236216</v>
      </c>
      <c r="R99" s="70"/>
      <c r="S99" s="75" t="n">
        <f aca="false">(Q99/$BL99)</f>
        <v>287.048550958497</v>
      </c>
      <c r="T99" s="70"/>
      <c r="U99" s="75" t="n">
        <f aca="false">IF(S99,S99/S$219*100,0)</f>
        <v>56.5222483272412</v>
      </c>
      <c r="V99" s="70"/>
      <c r="W99" s="79" t="n">
        <v>8644515</v>
      </c>
      <c r="X99" s="70"/>
      <c r="Y99" s="75" t="n">
        <f aca="false">(W99/$BL99)</f>
        <v>111.592525656748</v>
      </c>
      <c r="Z99" s="70"/>
      <c r="AA99" s="75" t="n">
        <f aca="false">IF(Y99,Y99/Y$219*100,0)</f>
        <v>80.1943723847916</v>
      </c>
      <c r="AB99" s="70"/>
      <c r="AC99" s="79" t="n">
        <v>18303430</v>
      </c>
      <c r="AD99" s="70"/>
      <c r="AE99" s="75" t="n">
        <f aca="false">(AC99/$BL99)</f>
        <v>236.279997418189</v>
      </c>
      <c r="AF99" s="70"/>
      <c r="AG99" s="75" t="n">
        <f aca="false">IF(AE99,AE99/AE$219*100,0)</f>
        <v>64.9458477705805</v>
      </c>
      <c r="AH99" s="111"/>
      <c r="AI99" s="70"/>
      <c r="AJ99" s="79" t="n">
        <v>100732358</v>
      </c>
      <c r="AK99" s="70"/>
      <c r="AL99" s="75" t="n">
        <f aca="false">(AJ99/$BL99)</f>
        <v>1300.35962047376</v>
      </c>
      <c r="AM99" s="70"/>
      <c r="AN99" s="75" t="n">
        <f aca="false">IF(AL99,AL99/AL$219*100,0)</f>
        <v>68.1031826765527</v>
      </c>
      <c r="AO99" s="70"/>
      <c r="AP99" s="79" t="n">
        <v>3524668</v>
      </c>
      <c r="AQ99" s="70"/>
      <c r="AR99" s="75" t="n">
        <f aca="false">(AP99/$BL99)</f>
        <v>45.5001355450849</v>
      </c>
      <c r="AS99" s="70"/>
      <c r="AT99" s="75" t="n">
        <f aca="false">IF(AR99,AR99/AR$219*100,0)</f>
        <v>50.833336778072</v>
      </c>
      <c r="AU99" s="70"/>
      <c r="AV99" s="79" t="n">
        <v>8155146</v>
      </c>
      <c r="AW99" s="70"/>
      <c r="AX99" s="75" t="n">
        <f aca="false">(AV99/$BL99)</f>
        <v>105.275233976635</v>
      </c>
      <c r="AY99" s="70"/>
      <c r="AZ99" s="75" t="n">
        <f aca="false">IF(AX99,AX99/AX$219*100,0)</f>
        <v>74.5552085500838</v>
      </c>
      <c r="BA99" s="70"/>
      <c r="BB99" s="79" t="n">
        <v>0</v>
      </c>
      <c r="BC99" s="70"/>
      <c r="BD99" s="75" t="n">
        <f aca="false">(BB99/$BL99)</f>
        <v>0</v>
      </c>
      <c r="BE99" s="70"/>
      <c r="BF99" s="75" t="n">
        <f aca="false">IF(BD99,BD99/BD$219*100,0)</f>
        <v>0</v>
      </c>
      <c r="BG99" s="70"/>
      <c r="BH99" s="79" t="n">
        <f aca="false">(E99+K99+Q99+W99+AC99+AJ99+AP99+AV99+BB99)</f>
        <v>168257157</v>
      </c>
      <c r="BI99" s="70"/>
      <c r="BJ99" s="55" t="n">
        <v>10</v>
      </c>
      <c r="BK99" s="70"/>
      <c r="BL99" s="107" t="n">
        <v>77465</v>
      </c>
      <c r="BM99" s="70"/>
      <c r="BN99" s="107" t="n">
        <f aca="false">IF(E99,BL99,0)</f>
        <v>77465</v>
      </c>
      <c r="BO99" s="70"/>
      <c r="BP99" s="107" t="n">
        <f aca="false">IF(K99,BL99,0)</f>
        <v>77465</v>
      </c>
      <c r="BQ99" s="70"/>
      <c r="BR99" s="107" t="n">
        <f aca="false">IF(Q99,BL99,0)</f>
        <v>77465</v>
      </c>
      <c r="BS99" s="70"/>
      <c r="BT99" s="107" t="n">
        <f aca="false">IF(W99,BL99,0)</f>
        <v>77465</v>
      </c>
      <c r="BU99" s="70"/>
      <c r="BV99" s="107" t="n">
        <f aca="false">IF(AC99,BL99,0)</f>
        <v>77465</v>
      </c>
      <c r="BW99" s="70"/>
      <c r="BX99" s="107" t="n">
        <f aca="false">IF(AJ99,BL99,0)</f>
        <v>77465</v>
      </c>
      <c r="BY99" s="70"/>
      <c r="BZ99" s="107" t="n">
        <f aca="false">IF(AP99,BL99,0)</f>
        <v>77465</v>
      </c>
      <c r="CA99" s="70"/>
      <c r="CB99" s="107" t="n">
        <f aca="false">IF(AV99,BL99,0)</f>
        <v>77465</v>
      </c>
      <c r="CC99" s="70"/>
      <c r="CD99" s="107" t="n">
        <f aca="false">IF(BB99,$BL99,0)</f>
        <v>0</v>
      </c>
    </row>
    <row r="100" customFormat="false" ht="8.25" hidden="false" customHeight="true" outlineLevel="0" collapsed="false">
      <c r="A100" s="81"/>
      <c r="B100" s="70"/>
      <c r="C100" s="55"/>
      <c r="D100" s="70"/>
      <c r="E100" s="70"/>
      <c r="F100" s="70"/>
      <c r="G100" s="103"/>
      <c r="H100" s="70"/>
      <c r="I100" s="103"/>
      <c r="J100" s="70"/>
      <c r="K100" s="70"/>
      <c r="L100" s="70"/>
      <c r="M100" s="103"/>
      <c r="N100" s="70"/>
      <c r="O100" s="103"/>
      <c r="P100" s="70"/>
      <c r="Q100" s="70"/>
      <c r="R100" s="70"/>
      <c r="S100" s="103"/>
      <c r="T100" s="70"/>
      <c r="U100" s="103"/>
      <c r="V100" s="70"/>
      <c r="W100" s="70"/>
      <c r="X100" s="70"/>
      <c r="Y100" s="103"/>
      <c r="Z100" s="70"/>
      <c r="AA100" s="103"/>
      <c r="AB100" s="70"/>
      <c r="AC100" s="70"/>
      <c r="AD100" s="70"/>
      <c r="AE100" s="103"/>
      <c r="AF100" s="70"/>
      <c r="AG100" s="103"/>
      <c r="AH100" s="70"/>
      <c r="AI100" s="70"/>
      <c r="AJ100" s="70"/>
      <c r="AK100" s="70"/>
      <c r="AL100" s="103"/>
      <c r="AM100" s="70"/>
      <c r="AN100" s="103"/>
      <c r="AO100" s="70"/>
      <c r="AP100" s="70"/>
      <c r="AQ100" s="70"/>
      <c r="AR100" s="103"/>
      <c r="AS100" s="70"/>
      <c r="AT100" s="103"/>
      <c r="AU100" s="70"/>
      <c r="AV100" s="70"/>
      <c r="AW100" s="70"/>
      <c r="AX100" s="103"/>
      <c r="AY100" s="70"/>
      <c r="AZ100" s="103"/>
      <c r="BA100" s="70"/>
      <c r="BB100" s="70"/>
      <c r="BC100" s="70"/>
      <c r="BD100" s="103"/>
      <c r="BE100" s="70"/>
      <c r="BF100" s="103"/>
      <c r="BG100" s="70"/>
      <c r="BH100" s="70"/>
      <c r="BI100" s="70"/>
      <c r="BJ100" s="81"/>
      <c r="BK100" s="70"/>
      <c r="BL100" s="104"/>
      <c r="BM100" s="70"/>
      <c r="BN100" s="70"/>
      <c r="BO100" s="70"/>
      <c r="BP100" s="70"/>
      <c r="BQ100" s="70"/>
      <c r="BR100" s="70"/>
      <c r="BS100" s="70"/>
      <c r="BT100" s="70"/>
      <c r="BU100" s="70"/>
      <c r="BV100" s="70"/>
      <c r="BW100" s="70"/>
      <c r="BX100" s="70"/>
      <c r="BY100" s="70"/>
      <c r="BZ100" s="70"/>
      <c r="CA100" s="70"/>
      <c r="CB100" s="70"/>
      <c r="CC100" s="70"/>
      <c r="CD100" s="70"/>
    </row>
    <row r="101" customFormat="false" ht="8.25" hidden="false" customHeight="true" outlineLevel="0" collapsed="false">
      <c r="A101" s="55" t="n">
        <v>11</v>
      </c>
      <c r="B101" s="110"/>
      <c r="C101" s="55" t="s">
        <v>148</v>
      </c>
      <c r="D101" s="70"/>
      <c r="E101" s="79" t="n">
        <v>1039941</v>
      </c>
      <c r="F101" s="70"/>
      <c r="G101" s="75" t="n">
        <f aca="false">(E101/$BL101)</f>
        <v>158.262212753006</v>
      </c>
      <c r="H101" s="70"/>
      <c r="I101" s="75" t="n">
        <f aca="false">IF(G101,G101/G$219*100,0)</f>
        <v>137.940941552697</v>
      </c>
      <c r="J101" s="70"/>
      <c r="K101" s="79" t="n">
        <v>656636</v>
      </c>
      <c r="L101" s="70"/>
      <c r="M101" s="75" t="n">
        <f aca="false">(K101/$BL101)</f>
        <v>99.9293866991325</v>
      </c>
      <c r="N101" s="70"/>
      <c r="O101" s="75" t="n">
        <f aca="false">IF(M101,M101/M$219*100,0)</f>
        <v>179.337433859574</v>
      </c>
      <c r="P101" s="70"/>
      <c r="Q101" s="79" t="n">
        <v>1737722</v>
      </c>
      <c r="R101" s="70"/>
      <c r="S101" s="75" t="n">
        <f aca="false">(Q101/$BL101)</f>
        <v>264.453203469791</v>
      </c>
      <c r="T101" s="70"/>
      <c r="U101" s="75" t="n">
        <f aca="false">IF(S101,S101/S$219*100,0)</f>
        <v>52.0730363819714</v>
      </c>
      <c r="V101" s="70"/>
      <c r="W101" s="79" t="n">
        <v>1346854</v>
      </c>
      <c r="X101" s="70"/>
      <c r="Y101" s="75" t="n">
        <f aca="false">(W101/$BL101)</f>
        <v>204.969411048547</v>
      </c>
      <c r="Z101" s="70"/>
      <c r="AA101" s="75" t="n">
        <f aca="false">IF(Y101,Y101/Y$219*100,0)</f>
        <v>147.298335442994</v>
      </c>
      <c r="AB101" s="70"/>
      <c r="AC101" s="79" t="n">
        <v>3953503</v>
      </c>
      <c r="AD101" s="70"/>
      <c r="AE101" s="75" t="n">
        <f aca="false">(AC101/$BL101)</f>
        <v>601.659260386547</v>
      </c>
      <c r="AF101" s="70"/>
      <c r="AG101" s="75" t="n">
        <f aca="false">IF(AE101,AE101/AE$219*100,0)</f>
        <v>165.376972921097</v>
      </c>
      <c r="AH101" s="111"/>
      <c r="AI101" s="70"/>
      <c r="AJ101" s="79" t="n">
        <v>8553303</v>
      </c>
      <c r="AK101" s="70"/>
      <c r="AL101" s="75" t="n">
        <f aca="false">(AJ101/$BL101)</f>
        <v>1301.67447877035</v>
      </c>
      <c r="AM101" s="70"/>
      <c r="AN101" s="75" t="n">
        <f aca="false">IF(AL101,AL101/AL$219*100,0)</f>
        <v>68.1720451922421</v>
      </c>
      <c r="AO101" s="70"/>
      <c r="AP101" s="79" t="n">
        <v>645402</v>
      </c>
      <c r="AQ101" s="70"/>
      <c r="AR101" s="75" t="n">
        <f aca="false">(AP101/$BL101)</f>
        <v>98.2197534621823</v>
      </c>
      <c r="AS101" s="70"/>
      <c r="AT101" s="75" t="n">
        <f aca="false">IF(AR101,AR101/AR$219*100,0)</f>
        <v>109.732372138871</v>
      </c>
      <c r="AU101" s="70"/>
      <c r="AV101" s="79" t="n">
        <v>533812</v>
      </c>
      <c r="AW101" s="70"/>
      <c r="AX101" s="75" t="n">
        <f aca="false">(AV101/$BL101)</f>
        <v>81.2375589712373</v>
      </c>
      <c r="AY101" s="70"/>
      <c r="AZ101" s="75" t="n">
        <f aca="false">IF(AX101,AX101/AX$219*100,0)</f>
        <v>57.5318897181894</v>
      </c>
      <c r="BA101" s="70"/>
      <c r="BB101" s="79" t="n">
        <v>0</v>
      </c>
      <c r="BC101" s="70"/>
      <c r="BD101" s="75" t="n">
        <f aca="false">(BB101/$BL101)</f>
        <v>0</v>
      </c>
      <c r="BE101" s="70"/>
      <c r="BF101" s="75" t="n">
        <f aca="false">IF(BD101,BD101/BD$219*100,0)</f>
        <v>0</v>
      </c>
      <c r="BG101" s="70"/>
      <c r="BH101" s="79" t="n">
        <f aca="false">(E101+K101+Q101+W101+AC101+AJ101+AP101+AV101+BB101)</f>
        <v>18467173</v>
      </c>
      <c r="BI101" s="70"/>
      <c r="BJ101" s="55" t="n">
        <v>11</v>
      </c>
      <c r="BK101" s="70"/>
      <c r="BL101" s="107" t="n">
        <v>6571</v>
      </c>
      <c r="BM101" s="70"/>
      <c r="BN101" s="107" t="n">
        <f aca="false">IF(E101,BL101,0)</f>
        <v>6571</v>
      </c>
      <c r="BO101" s="70"/>
      <c r="BP101" s="107" t="n">
        <f aca="false">IF(K101,BL101,0)</f>
        <v>6571</v>
      </c>
      <c r="BQ101" s="70"/>
      <c r="BR101" s="107" t="n">
        <f aca="false">IF(Q101,BL101,0)</f>
        <v>6571</v>
      </c>
      <c r="BS101" s="70"/>
      <c r="BT101" s="107" t="n">
        <f aca="false">IF(W101,BL101,0)</f>
        <v>6571</v>
      </c>
      <c r="BU101" s="70"/>
      <c r="BV101" s="107" t="n">
        <f aca="false">IF(AC101,BL101,0)</f>
        <v>6571</v>
      </c>
      <c r="BW101" s="70"/>
      <c r="BX101" s="107" t="n">
        <f aca="false">IF(AJ101,BL101,0)</f>
        <v>6571</v>
      </c>
      <c r="BY101" s="70"/>
      <c r="BZ101" s="107" t="n">
        <f aca="false">IF(AP101,BL101,0)</f>
        <v>6571</v>
      </c>
      <c r="CA101" s="70"/>
      <c r="CB101" s="107" t="n">
        <f aca="false">IF(AV101,BL101,0)</f>
        <v>6571</v>
      </c>
      <c r="CC101" s="70"/>
      <c r="CD101" s="107" t="n">
        <f aca="false">IF(BB101,$BL101,0)</f>
        <v>0</v>
      </c>
    </row>
    <row r="102" customFormat="false" ht="8.25" hidden="false" customHeight="true" outlineLevel="0" collapsed="false">
      <c r="A102" s="55" t="n">
        <v>12</v>
      </c>
      <c r="B102" s="110"/>
      <c r="C102" s="55" t="s">
        <v>149</v>
      </c>
      <c r="D102" s="70"/>
      <c r="E102" s="79" t="n">
        <v>3287187</v>
      </c>
      <c r="F102" s="70"/>
      <c r="G102" s="75" t="n">
        <f aca="false">(E102/$BL102)</f>
        <v>99.0832830962141</v>
      </c>
      <c r="H102" s="70"/>
      <c r="I102" s="75" t="n">
        <f aca="false">IF(G102,G102/G$219*100,0)</f>
        <v>86.3607371884456</v>
      </c>
      <c r="J102" s="70"/>
      <c r="K102" s="79" t="n">
        <v>2470249</v>
      </c>
      <c r="L102" s="70"/>
      <c r="M102" s="75" t="n">
        <f aca="false">(K102/$BL102)</f>
        <v>74.4589160839161</v>
      </c>
      <c r="N102" s="70"/>
      <c r="O102" s="75" t="n">
        <f aca="false">IF(M102,M102/M$219*100,0)</f>
        <v>133.627067868023</v>
      </c>
      <c r="P102" s="70"/>
      <c r="Q102" s="79" t="n">
        <v>13782455</v>
      </c>
      <c r="R102" s="70"/>
      <c r="S102" s="75" t="n">
        <f aca="false">(Q102/$BL102)</f>
        <v>415.434500843984</v>
      </c>
      <c r="T102" s="70"/>
      <c r="U102" s="75" t="n">
        <f aca="false">IF(S102,S102/S$219*100,0)</f>
        <v>81.8025102095087</v>
      </c>
      <c r="V102" s="70"/>
      <c r="W102" s="79" t="n">
        <v>2004565</v>
      </c>
      <c r="X102" s="70"/>
      <c r="Y102" s="75" t="n">
        <f aca="false">(W102/$BL102)</f>
        <v>60.4221425126598</v>
      </c>
      <c r="Z102" s="70"/>
      <c r="AA102" s="75" t="n">
        <f aca="false">IF(Y102,Y102/Y$219*100,0)</f>
        <v>43.4215084606266</v>
      </c>
      <c r="AB102" s="70"/>
      <c r="AC102" s="79" t="n">
        <v>5056983</v>
      </c>
      <c r="AD102" s="70"/>
      <c r="AE102" s="75" t="n">
        <f aca="false">(AC102/$BL102)</f>
        <v>152.428954666024</v>
      </c>
      <c r="AF102" s="70"/>
      <c r="AG102" s="75" t="n">
        <f aca="false">IF(AE102,AE102/AE$219*100,0)</f>
        <v>41.8978660645872</v>
      </c>
      <c r="AH102" s="111"/>
      <c r="AI102" s="70"/>
      <c r="AJ102" s="79" t="n">
        <v>53091187</v>
      </c>
      <c r="AK102" s="70"/>
      <c r="AL102" s="75" t="n">
        <f aca="false">(AJ102/$BL102)</f>
        <v>1600.28897395708</v>
      </c>
      <c r="AM102" s="70"/>
      <c r="AN102" s="75" t="n">
        <f aca="false">IF(AL102,AL102/AL$219*100,0)</f>
        <v>83.8112554502157</v>
      </c>
      <c r="AO102" s="70"/>
      <c r="AP102" s="79" t="n">
        <v>2703215</v>
      </c>
      <c r="AQ102" s="70"/>
      <c r="AR102" s="75" t="n">
        <f aca="false">(AP102/$BL102)</f>
        <v>81.4810405112129</v>
      </c>
      <c r="AS102" s="70"/>
      <c r="AT102" s="75" t="n">
        <f aca="false">IF(AR102,AR102/AR$219*100,0)</f>
        <v>91.031666690972</v>
      </c>
      <c r="AU102" s="70"/>
      <c r="AV102" s="79" t="n">
        <v>5463090</v>
      </c>
      <c r="AW102" s="70"/>
      <c r="AX102" s="75" t="n">
        <f aca="false">(AV102/$BL102)</f>
        <v>164.669942126839</v>
      </c>
      <c r="AY102" s="70"/>
      <c r="AZ102" s="75" t="n">
        <f aca="false">IF(AX102,AX102/AX$219*100,0)</f>
        <v>116.618139076485</v>
      </c>
      <c r="BA102" s="70"/>
      <c r="BB102" s="79" t="n">
        <v>0</v>
      </c>
      <c r="BC102" s="70"/>
      <c r="BD102" s="75" t="n">
        <f aca="false">(BB102/$BL102)</f>
        <v>0</v>
      </c>
      <c r="BE102" s="70"/>
      <c r="BF102" s="75" t="n">
        <f aca="false">IF(BD102,BD102/BD$219*100,0)</f>
        <v>0</v>
      </c>
      <c r="BG102" s="70"/>
      <c r="BH102" s="79" t="n">
        <f aca="false">(E102+K102+Q102+W102+AC102+AJ102+AP102+AV102+BB102)</f>
        <v>87858931</v>
      </c>
      <c r="BI102" s="70"/>
      <c r="BJ102" s="55" t="n">
        <v>12</v>
      </c>
      <c r="BK102" s="70"/>
      <c r="BL102" s="107" t="n">
        <v>33176</v>
      </c>
      <c r="BM102" s="70"/>
      <c r="BN102" s="107" t="n">
        <f aca="false">IF(E102,BL102,0)</f>
        <v>33176</v>
      </c>
      <c r="BO102" s="70"/>
      <c r="BP102" s="107" t="n">
        <f aca="false">IF(K102,BL102,0)</f>
        <v>33176</v>
      </c>
      <c r="BQ102" s="70"/>
      <c r="BR102" s="107" t="n">
        <f aca="false">IF(Q102,BL102,0)</f>
        <v>33176</v>
      </c>
      <c r="BS102" s="70"/>
      <c r="BT102" s="107" t="n">
        <f aca="false">IF(W102,BL102,0)</f>
        <v>33176</v>
      </c>
      <c r="BU102" s="70"/>
      <c r="BV102" s="107" t="n">
        <f aca="false">IF(AC102,BL102,0)</f>
        <v>33176</v>
      </c>
      <c r="BW102" s="70"/>
      <c r="BX102" s="107" t="n">
        <f aca="false">IF(AJ102,BL102,0)</f>
        <v>33176</v>
      </c>
      <c r="BY102" s="70"/>
      <c r="BZ102" s="107" t="n">
        <f aca="false">IF(AP102,BL102,0)</f>
        <v>33176</v>
      </c>
      <c r="CA102" s="70"/>
      <c r="CB102" s="107" t="n">
        <f aca="false">IF(AV102,BL102,0)</f>
        <v>33176</v>
      </c>
      <c r="CC102" s="70"/>
      <c r="CD102" s="107" t="n">
        <f aca="false">IF(BB102,$BL102,0)</f>
        <v>0</v>
      </c>
    </row>
    <row r="103" customFormat="false" ht="8.25" hidden="false" customHeight="true" outlineLevel="0" collapsed="false">
      <c r="A103" s="55" t="n">
        <v>13</v>
      </c>
      <c r="B103" s="110"/>
      <c r="C103" s="55" t="s">
        <v>150</v>
      </c>
      <c r="D103" s="70"/>
      <c r="E103" s="79" t="n">
        <v>1575023</v>
      </c>
      <c r="F103" s="70"/>
      <c r="G103" s="75" t="n">
        <f aca="false">(E103/$BL103)</f>
        <v>94.386228800863</v>
      </c>
      <c r="H103" s="70"/>
      <c r="I103" s="75" t="n">
        <f aca="false">IF(G103,G103/G$219*100,0)</f>
        <v>82.2667966276874</v>
      </c>
      <c r="J103" s="70"/>
      <c r="K103" s="79" t="n">
        <v>1448254</v>
      </c>
      <c r="L103" s="70"/>
      <c r="M103" s="75" t="n">
        <f aca="false">(K103/$BL103)</f>
        <v>86.7893569844789</v>
      </c>
      <c r="N103" s="70"/>
      <c r="O103" s="75" t="n">
        <f aca="false">IF(M103,M103/M$219*100,0)</f>
        <v>155.755789983789</v>
      </c>
      <c r="P103" s="70"/>
      <c r="Q103" s="79" t="n">
        <v>9929551</v>
      </c>
      <c r="R103" s="70"/>
      <c r="S103" s="75" t="n">
        <f aca="false">(Q103/$BL103)</f>
        <v>595.047102534907</v>
      </c>
      <c r="T103" s="70"/>
      <c r="U103" s="75" t="n">
        <f aca="false">IF(S103,S103/S$219*100,0)</f>
        <v>117.169726109317</v>
      </c>
      <c r="V103" s="70"/>
      <c r="W103" s="79" t="n">
        <v>1571515</v>
      </c>
      <c r="X103" s="70"/>
      <c r="Y103" s="75" t="n">
        <f aca="false">(W103/$BL103)</f>
        <v>94.1760052735662</v>
      </c>
      <c r="Z103" s="70"/>
      <c r="AA103" s="75" t="n">
        <f aca="false">IF(Y103,Y103/Y$219*100,0)</f>
        <v>67.6782391309176</v>
      </c>
      <c r="AB103" s="70"/>
      <c r="AC103" s="79" t="n">
        <v>6087583</v>
      </c>
      <c r="AD103" s="70"/>
      <c r="AE103" s="75" t="n">
        <f aca="false">(AC103/$BL103)</f>
        <v>364.809911907473</v>
      </c>
      <c r="AF103" s="70"/>
      <c r="AG103" s="75" t="n">
        <f aca="false">IF(AE103,AE103/AE$219*100,0)</f>
        <v>100.274628672896</v>
      </c>
      <c r="AH103" s="111"/>
      <c r="AI103" s="70"/>
      <c r="AJ103" s="79" t="n">
        <v>22301161</v>
      </c>
      <c r="AK103" s="70"/>
      <c r="AL103" s="75" t="n">
        <f aca="false">(AJ103/$BL103)</f>
        <v>1336.43920417091</v>
      </c>
      <c r="AM103" s="70"/>
      <c r="AN103" s="75" t="n">
        <f aca="false">IF(AL103,AL103/AL$219*100,0)</f>
        <v>69.992763405402</v>
      </c>
      <c r="AO103" s="70"/>
      <c r="AP103" s="79" t="n">
        <v>327741</v>
      </c>
      <c r="AQ103" s="70"/>
      <c r="AR103" s="75" t="n">
        <f aca="false">(AP103/$BL103)</f>
        <v>19.6404985917181</v>
      </c>
      <c r="AS103" s="70"/>
      <c r="AT103" s="75" t="n">
        <f aca="false">IF(AR103,AR103/AR$219*100,0)</f>
        <v>21.9426176964413</v>
      </c>
      <c r="AU103" s="70"/>
      <c r="AV103" s="79" t="n">
        <v>579735</v>
      </c>
      <c r="AW103" s="70"/>
      <c r="AX103" s="75" t="n">
        <f aca="false">(AV103/$BL103)</f>
        <v>34.7417151075688</v>
      </c>
      <c r="AY103" s="70"/>
      <c r="AZ103" s="75" t="n">
        <f aca="false">IF(AX103,AX103/AX$219*100,0)</f>
        <v>24.6038476229582</v>
      </c>
      <c r="BA103" s="70"/>
      <c r="BB103" s="79" t="n">
        <v>0</v>
      </c>
      <c r="BC103" s="70"/>
      <c r="BD103" s="75" t="n">
        <f aca="false">(BB103/$BL103)</f>
        <v>0</v>
      </c>
      <c r="BE103" s="70"/>
      <c r="BF103" s="75" t="n">
        <f aca="false">IF(BD103,BD103/BD$219*100,0)</f>
        <v>0</v>
      </c>
      <c r="BG103" s="70"/>
      <c r="BH103" s="79" t="n">
        <f aca="false">(E103+K103+Q103+W103+AC103+AJ103+AP103+AV103+BB103)</f>
        <v>43820563</v>
      </c>
      <c r="BI103" s="70"/>
      <c r="BJ103" s="55" t="n">
        <v>13</v>
      </c>
      <c r="BK103" s="70"/>
      <c r="BL103" s="107" t="n">
        <v>16687</v>
      </c>
      <c r="BM103" s="70"/>
      <c r="BN103" s="107" t="n">
        <f aca="false">IF(E103,BL103,0)</f>
        <v>16687</v>
      </c>
      <c r="BO103" s="70"/>
      <c r="BP103" s="107" t="n">
        <f aca="false">IF(K103,BL103,0)</f>
        <v>16687</v>
      </c>
      <c r="BQ103" s="70"/>
      <c r="BR103" s="107" t="n">
        <f aca="false">IF(Q103,BL103,0)</f>
        <v>16687</v>
      </c>
      <c r="BS103" s="70"/>
      <c r="BT103" s="107" t="n">
        <f aca="false">IF(W103,BL103,0)</f>
        <v>16687</v>
      </c>
      <c r="BU103" s="70"/>
      <c r="BV103" s="107" t="n">
        <f aca="false">IF(AC103,BL103,0)</f>
        <v>16687</v>
      </c>
      <c r="BW103" s="70"/>
      <c r="BX103" s="107" t="n">
        <f aca="false">IF(AJ103,BL103,0)</f>
        <v>16687</v>
      </c>
      <c r="BY103" s="70"/>
      <c r="BZ103" s="107" t="n">
        <f aca="false">IF(AP103,BL103,0)</f>
        <v>16687</v>
      </c>
      <c r="CA103" s="70"/>
      <c r="CB103" s="107" t="n">
        <f aca="false">IF(AV103,BL103,0)</f>
        <v>16687</v>
      </c>
      <c r="CC103" s="70"/>
      <c r="CD103" s="107" t="n">
        <f aca="false">IF(BB103,$BL103,0)</f>
        <v>0</v>
      </c>
    </row>
    <row r="104" customFormat="false" ht="8.25" hidden="false" customHeight="true" outlineLevel="0" collapsed="false">
      <c r="A104" s="55" t="n">
        <v>14</v>
      </c>
      <c r="B104" s="110"/>
      <c r="C104" s="55" t="s">
        <v>151</v>
      </c>
      <c r="D104" s="70"/>
      <c r="E104" s="79" t="n">
        <v>1977959</v>
      </c>
      <c r="F104" s="70"/>
      <c r="G104" s="75" t="n">
        <f aca="false">(E104/$BL104)</f>
        <v>88.0149067770213</v>
      </c>
      <c r="H104" s="70"/>
      <c r="I104" s="75" t="n">
        <f aca="false">IF(G104,G104/G$219*100,0)</f>
        <v>76.71356857902</v>
      </c>
      <c r="J104" s="70"/>
      <c r="K104" s="79" t="n">
        <v>2170280</v>
      </c>
      <c r="L104" s="70"/>
      <c r="M104" s="75" t="n">
        <f aca="false">(K104/$BL104)</f>
        <v>96.5727762203533</v>
      </c>
      <c r="N104" s="70"/>
      <c r="O104" s="75" t="n">
        <f aca="false">IF(M104,M104/M$219*100,0)</f>
        <v>173.313521078614</v>
      </c>
      <c r="P104" s="70"/>
      <c r="Q104" s="79" t="n">
        <v>8381905</v>
      </c>
      <c r="R104" s="70"/>
      <c r="S104" s="75" t="n">
        <f aca="false">(Q104/$BL104)</f>
        <v>372.976683130868</v>
      </c>
      <c r="T104" s="70"/>
      <c r="U104" s="75" t="n">
        <f aca="false">IF(S104,S104/S$219*100,0)</f>
        <v>73.4422125936519</v>
      </c>
      <c r="V104" s="70"/>
      <c r="W104" s="79" t="n">
        <v>4996321</v>
      </c>
      <c r="X104" s="70"/>
      <c r="Y104" s="75" t="n">
        <f aca="false">(W104/$BL104)</f>
        <v>222.325501713167</v>
      </c>
      <c r="Z104" s="70"/>
      <c r="AA104" s="75" t="n">
        <f aca="false">IF(Y104,Y104/Y$219*100,0)</f>
        <v>159.771041743988</v>
      </c>
      <c r="AB104" s="70"/>
      <c r="AC104" s="79" t="n">
        <v>14919509</v>
      </c>
      <c r="AD104" s="70"/>
      <c r="AE104" s="75" t="n">
        <f aca="false">(AC104/$BL104)</f>
        <v>663.885952031326</v>
      </c>
      <c r="AF104" s="70"/>
      <c r="AG104" s="75" t="n">
        <f aca="false">IF(AE104,AE104/AE$219*100,0)</f>
        <v>182.481109060374</v>
      </c>
      <c r="AH104" s="111"/>
      <c r="AI104" s="70"/>
      <c r="AJ104" s="79" t="n">
        <v>32822631</v>
      </c>
      <c r="AK104" s="70"/>
      <c r="AL104" s="75" t="n">
        <f aca="false">(AJ104/$BL104)</f>
        <v>1460.53624349219</v>
      </c>
      <c r="AM104" s="70"/>
      <c r="AN104" s="75" t="n">
        <f aca="false">IF(AL104,AL104/AL$219*100,0)</f>
        <v>76.4920449929349</v>
      </c>
      <c r="AO104" s="70"/>
      <c r="AP104" s="79" t="n">
        <v>1308287</v>
      </c>
      <c r="AQ104" s="70"/>
      <c r="AR104" s="75" t="n">
        <f aca="false">(AP104/$BL104)</f>
        <v>58.2159480265207</v>
      </c>
      <c r="AS104" s="70"/>
      <c r="AT104" s="75" t="n">
        <f aca="false">IF(AR104,AR104/AR$219*100,0)</f>
        <v>65.0396060678668</v>
      </c>
      <c r="AU104" s="70"/>
      <c r="AV104" s="79" t="n">
        <v>2604185</v>
      </c>
      <c r="AW104" s="70"/>
      <c r="AX104" s="75" t="n">
        <f aca="false">(AV104/$BL104)</f>
        <v>115.880612290304</v>
      </c>
      <c r="AY104" s="70"/>
      <c r="AZ104" s="75" t="n">
        <f aca="false">IF(AX104,AX104/AX$219*100,0)</f>
        <v>82.0658657299447</v>
      </c>
      <c r="BA104" s="70"/>
      <c r="BB104" s="79" t="n">
        <v>0</v>
      </c>
      <c r="BC104" s="70"/>
      <c r="BD104" s="75" t="n">
        <f aca="false">(BB104/$BL104)</f>
        <v>0</v>
      </c>
      <c r="BE104" s="70"/>
      <c r="BF104" s="75" t="n">
        <f aca="false">IF(BD104,BD104/BD$219*100,0)</f>
        <v>0</v>
      </c>
      <c r="BG104" s="70"/>
      <c r="BH104" s="79" t="n">
        <f aca="false">(E104+K104+Q104+W104+AC104+AJ104+AP104+AV104+BB104)</f>
        <v>69181077</v>
      </c>
      <c r="BI104" s="70"/>
      <c r="BJ104" s="55" t="n">
        <v>14</v>
      </c>
      <c r="BK104" s="70"/>
      <c r="BL104" s="107" t="n">
        <v>22473</v>
      </c>
      <c r="BM104" s="70"/>
      <c r="BN104" s="107" t="n">
        <f aca="false">IF(E104,BL104,0)</f>
        <v>22473</v>
      </c>
      <c r="BO104" s="70"/>
      <c r="BP104" s="107" t="n">
        <f aca="false">IF(K104,BL104,0)</f>
        <v>22473</v>
      </c>
      <c r="BQ104" s="70"/>
      <c r="BR104" s="107" t="n">
        <f aca="false">IF(Q104,BL104,0)</f>
        <v>22473</v>
      </c>
      <c r="BS104" s="70"/>
      <c r="BT104" s="107" t="n">
        <f aca="false">IF(W104,BL104,0)</f>
        <v>22473</v>
      </c>
      <c r="BU104" s="70"/>
      <c r="BV104" s="107" t="n">
        <f aca="false">IF(AC104,BL104,0)</f>
        <v>22473</v>
      </c>
      <c r="BW104" s="70"/>
      <c r="BX104" s="107" t="n">
        <f aca="false">IF(AJ104,BL104,0)</f>
        <v>22473</v>
      </c>
      <c r="BY104" s="70"/>
      <c r="BZ104" s="107" t="n">
        <f aca="false">IF(AP104,BL104,0)</f>
        <v>22473</v>
      </c>
      <c r="CA104" s="70"/>
      <c r="CB104" s="107" t="n">
        <f aca="false">IF(AV104,BL104,0)</f>
        <v>22473</v>
      </c>
      <c r="CC104" s="70"/>
      <c r="CD104" s="107" t="n">
        <f aca="false">IF(BB104,$BL104,0)</f>
        <v>0</v>
      </c>
    </row>
    <row r="105" customFormat="false" ht="8.25" hidden="false" customHeight="true" outlineLevel="0" collapsed="false">
      <c r="A105" s="55" t="n">
        <v>15</v>
      </c>
      <c r="B105" s="110"/>
      <c r="C105" s="55" t="s">
        <v>152</v>
      </c>
      <c r="D105" s="70"/>
      <c r="E105" s="79" t="n">
        <v>1415302</v>
      </c>
      <c r="F105" s="70"/>
      <c r="G105" s="75" t="n">
        <f aca="false">(E105/$BL105)</f>
        <v>83.6813102347307</v>
      </c>
      <c r="H105" s="70"/>
      <c r="I105" s="75" t="n">
        <f aca="false">IF(G105,G105/G$219*100,0)</f>
        <v>72.9364168701278</v>
      </c>
      <c r="J105" s="70"/>
      <c r="K105" s="79" t="n">
        <v>1153640</v>
      </c>
      <c r="L105" s="70"/>
      <c r="M105" s="75" t="n">
        <f aca="false">(K105/$BL105)</f>
        <v>68.2102524685154</v>
      </c>
      <c r="N105" s="70"/>
      <c r="O105" s="75" t="n">
        <f aca="false">IF(M105,M105/M$219*100,0)</f>
        <v>122.412956235259</v>
      </c>
      <c r="P105" s="70"/>
      <c r="Q105" s="79" t="n">
        <v>4546349</v>
      </c>
      <c r="R105" s="70"/>
      <c r="S105" s="75" t="n">
        <f aca="false">(Q105/$BL105)</f>
        <v>268.807958375214</v>
      </c>
      <c r="T105" s="70"/>
      <c r="U105" s="75" t="n">
        <f aca="false">IF(S105,S105/S$219*100,0)</f>
        <v>52.9305238604718</v>
      </c>
      <c r="V105" s="70"/>
      <c r="W105" s="79" t="n">
        <v>1588409</v>
      </c>
      <c r="X105" s="70"/>
      <c r="Y105" s="75" t="n">
        <f aca="false">(W105/$BL105)</f>
        <v>93.9164547980843</v>
      </c>
      <c r="Z105" s="70"/>
      <c r="AA105" s="75" t="n">
        <f aca="false">IF(Y105,Y105/Y$219*100,0)</f>
        <v>67.4917168942271</v>
      </c>
      <c r="AB105" s="70"/>
      <c r="AC105" s="79" t="n">
        <v>5149053</v>
      </c>
      <c r="AD105" s="70"/>
      <c r="AE105" s="75" t="n">
        <f aca="false">(AC105/$BL105)</f>
        <v>304.443504996157</v>
      </c>
      <c r="AF105" s="70"/>
      <c r="AG105" s="75" t="n">
        <f aca="false">IF(AE105,AE105/AE$219*100,0)</f>
        <v>83.6818255725116</v>
      </c>
      <c r="AH105" s="111"/>
      <c r="AI105" s="70"/>
      <c r="AJ105" s="79" t="n">
        <v>23372800</v>
      </c>
      <c r="AK105" s="70"/>
      <c r="AL105" s="75" t="n">
        <f aca="false">(AJ105/$BL105)</f>
        <v>1381.94288417194</v>
      </c>
      <c r="AM105" s="70"/>
      <c r="AN105" s="75" t="n">
        <f aca="false">IF(AL105,AL105/AL$219*100,0)</f>
        <v>72.3759083314466</v>
      </c>
      <c r="AO105" s="70"/>
      <c r="AP105" s="79" t="n">
        <v>445982</v>
      </c>
      <c r="AQ105" s="70"/>
      <c r="AR105" s="75" t="n">
        <f aca="false">(AP105/$BL105)</f>
        <v>26.369183468338</v>
      </c>
      <c r="AS105" s="70"/>
      <c r="AT105" s="75" t="n">
        <f aca="false">IF(AR105,AR105/AR$219*100,0)</f>
        <v>29.4599910033365</v>
      </c>
      <c r="AU105" s="70"/>
      <c r="AV105" s="79" t="n">
        <v>360841</v>
      </c>
      <c r="AW105" s="70"/>
      <c r="AX105" s="75" t="n">
        <f aca="false">(AV105/$BL105)</f>
        <v>21.3351268255188</v>
      </c>
      <c r="AY105" s="70"/>
      <c r="AZ105" s="75" t="n">
        <f aca="false">IF(AX105,AX105/AX$219*100,0)</f>
        <v>15.1093924927498</v>
      </c>
      <c r="BA105" s="70"/>
      <c r="BB105" s="79" t="n">
        <v>0</v>
      </c>
      <c r="BC105" s="70"/>
      <c r="BD105" s="75" t="n">
        <f aca="false">(BB105/$BL105)</f>
        <v>0</v>
      </c>
      <c r="BE105" s="70"/>
      <c r="BF105" s="75" t="n">
        <f aca="false">IF(BD105,BD105/BD$219*100,0)</f>
        <v>0</v>
      </c>
      <c r="BG105" s="70"/>
      <c r="BH105" s="79" t="n">
        <f aca="false">(E105+K105+Q105+W105+AC105+AJ105+AP105+AV105+BB105)</f>
        <v>38032376</v>
      </c>
      <c r="BI105" s="70"/>
      <c r="BJ105" s="55" t="n">
        <v>15</v>
      </c>
      <c r="BK105" s="70"/>
      <c r="BL105" s="107" t="n">
        <v>16913</v>
      </c>
      <c r="BM105" s="70"/>
      <c r="BN105" s="107" t="n">
        <f aca="false">IF(E105,BL105,0)</f>
        <v>16913</v>
      </c>
      <c r="BO105" s="70"/>
      <c r="BP105" s="107" t="n">
        <f aca="false">IF(K105,BL105,0)</f>
        <v>16913</v>
      </c>
      <c r="BQ105" s="70"/>
      <c r="BR105" s="107" t="n">
        <f aca="false">IF(Q105,BL105,0)</f>
        <v>16913</v>
      </c>
      <c r="BS105" s="70"/>
      <c r="BT105" s="107" t="n">
        <f aca="false">IF(W105,BL105,0)</f>
        <v>16913</v>
      </c>
      <c r="BU105" s="70"/>
      <c r="BV105" s="107" t="n">
        <f aca="false">IF(AC105,BL105,0)</f>
        <v>16913</v>
      </c>
      <c r="BW105" s="70"/>
      <c r="BX105" s="107" t="n">
        <f aca="false">IF(AJ105,BL105,0)</f>
        <v>16913</v>
      </c>
      <c r="BY105" s="70"/>
      <c r="BZ105" s="107" t="n">
        <f aca="false">IF(AP105,BL105,0)</f>
        <v>16913</v>
      </c>
      <c r="CA105" s="70"/>
      <c r="CB105" s="107" t="n">
        <f aca="false">IF(AV105,BL105,0)</f>
        <v>16913</v>
      </c>
      <c r="CC105" s="70"/>
      <c r="CD105" s="107" t="n">
        <f aca="false">IF(BB105,$BL105,0)</f>
        <v>0</v>
      </c>
    </row>
    <row r="106" customFormat="false" ht="8.25" hidden="false" customHeight="true" outlineLevel="0" collapsed="false">
      <c r="A106" s="81"/>
      <c r="B106" s="70"/>
      <c r="C106" s="55"/>
      <c r="D106" s="70"/>
      <c r="E106" s="70"/>
      <c r="F106" s="70"/>
      <c r="G106" s="103"/>
      <c r="H106" s="70"/>
      <c r="I106" s="103"/>
      <c r="J106" s="70"/>
      <c r="K106" s="70"/>
      <c r="L106" s="70"/>
      <c r="M106" s="103"/>
      <c r="N106" s="70"/>
      <c r="O106" s="103"/>
      <c r="P106" s="70"/>
      <c r="Q106" s="70"/>
      <c r="R106" s="70"/>
      <c r="S106" s="103"/>
      <c r="T106" s="70"/>
      <c r="U106" s="103"/>
      <c r="V106" s="70"/>
      <c r="W106" s="70"/>
      <c r="X106" s="70"/>
      <c r="Y106" s="103"/>
      <c r="Z106" s="70"/>
      <c r="AA106" s="103"/>
      <c r="AB106" s="70"/>
      <c r="AC106" s="70"/>
      <c r="AD106" s="70"/>
      <c r="AE106" s="103"/>
      <c r="AF106" s="70"/>
      <c r="AG106" s="103"/>
      <c r="AH106" s="70"/>
      <c r="AI106" s="70"/>
      <c r="AJ106" s="70"/>
      <c r="AK106" s="70"/>
      <c r="AL106" s="103"/>
      <c r="AM106" s="70"/>
      <c r="AN106" s="103"/>
      <c r="AO106" s="70"/>
      <c r="AP106" s="70"/>
      <c r="AQ106" s="70"/>
      <c r="AR106" s="103"/>
      <c r="AS106" s="70"/>
      <c r="AT106" s="103"/>
      <c r="AU106" s="70"/>
      <c r="AV106" s="70"/>
      <c r="AW106" s="70"/>
      <c r="AX106" s="103"/>
      <c r="AY106" s="70"/>
      <c r="AZ106" s="103"/>
      <c r="BA106" s="70"/>
      <c r="BB106" s="70"/>
      <c r="BC106" s="70"/>
      <c r="BD106" s="103"/>
      <c r="BE106" s="70"/>
      <c r="BF106" s="103"/>
      <c r="BG106" s="70"/>
      <c r="BH106" s="70"/>
      <c r="BI106" s="70"/>
      <c r="BJ106" s="81"/>
      <c r="BK106" s="70"/>
      <c r="BL106" s="104"/>
      <c r="BM106" s="70"/>
      <c r="BN106" s="70"/>
      <c r="BO106" s="70"/>
      <c r="BP106" s="70"/>
      <c r="BQ106" s="70"/>
      <c r="BR106" s="70"/>
      <c r="BS106" s="70"/>
      <c r="BT106" s="70"/>
      <c r="BU106" s="70"/>
      <c r="BV106" s="70"/>
      <c r="BW106" s="70"/>
      <c r="BX106" s="70"/>
      <c r="BY106" s="70"/>
      <c r="BZ106" s="70"/>
      <c r="CA106" s="70"/>
      <c r="CB106" s="70"/>
      <c r="CC106" s="70"/>
      <c r="CD106" s="70"/>
    </row>
    <row r="107" customFormat="false" ht="8.25" hidden="false" customHeight="true" outlineLevel="0" collapsed="false">
      <c r="A107" s="55" t="n">
        <v>16</v>
      </c>
      <c r="B107" s="110"/>
      <c r="C107" s="55" t="s">
        <v>153</v>
      </c>
      <c r="D107" s="70"/>
      <c r="E107" s="79" t="n">
        <v>4312394</v>
      </c>
      <c r="F107" s="70"/>
      <c r="G107" s="75" t="n">
        <f aca="false">(E107/$BL107)</f>
        <v>77.6140887657032</v>
      </c>
      <c r="H107" s="70"/>
      <c r="I107" s="75" t="n">
        <f aca="false">IF(G107,G107/G$219*100,0)</f>
        <v>67.6482420905135</v>
      </c>
      <c r="J107" s="70"/>
      <c r="K107" s="79" t="n">
        <v>2471477</v>
      </c>
      <c r="L107" s="70"/>
      <c r="M107" s="75" t="n">
        <f aca="false">(K107/$BL107)</f>
        <v>44.4814261545661</v>
      </c>
      <c r="N107" s="70"/>
      <c r="O107" s="75" t="n">
        <f aca="false">IF(M107,M107/M$219*100,0)</f>
        <v>79.8282175491753</v>
      </c>
      <c r="P107" s="70"/>
      <c r="Q107" s="79" t="n">
        <v>15571169</v>
      </c>
      <c r="R107" s="70"/>
      <c r="S107" s="75" t="n">
        <f aca="false">(Q107/$BL107)</f>
        <v>280.248533170152</v>
      </c>
      <c r="T107" s="70"/>
      <c r="U107" s="75" t="n">
        <f aca="false">IF(S107,S107/S$219*100,0)</f>
        <v>55.1832682391025</v>
      </c>
      <c r="V107" s="70"/>
      <c r="W107" s="79" t="n">
        <v>5294232</v>
      </c>
      <c r="X107" s="70"/>
      <c r="Y107" s="75" t="n">
        <f aca="false">(W107/$BL107)</f>
        <v>95.2851229257406</v>
      </c>
      <c r="Z107" s="70"/>
      <c r="AA107" s="75" t="n">
        <f aca="false">IF(Y107,Y107/Y$219*100,0)</f>
        <v>68.4752906672419</v>
      </c>
      <c r="AB107" s="70"/>
      <c r="AC107" s="79" t="n">
        <v>20744794</v>
      </c>
      <c r="AD107" s="70"/>
      <c r="AE107" s="75" t="n">
        <f aca="false">(AC107/$BL107)</f>
        <v>373.3629818941</v>
      </c>
      <c r="AF107" s="70"/>
      <c r="AG107" s="75" t="n">
        <f aca="false">IF(AE107,AE107/AE$219*100,0)</f>
        <v>102.625595269274</v>
      </c>
      <c r="AH107" s="111"/>
      <c r="AI107" s="70"/>
      <c r="AJ107" s="79" t="n">
        <v>81958128</v>
      </c>
      <c r="AK107" s="70"/>
      <c r="AL107" s="75" t="n">
        <f aca="false">(AJ107/$BL107)</f>
        <v>1475.07519527735</v>
      </c>
      <c r="AM107" s="70"/>
      <c r="AN107" s="75" t="n">
        <f aca="false">IF(AL107,AL107/AL$219*100,0)</f>
        <v>77.2534873460813</v>
      </c>
      <c r="AO107" s="70"/>
      <c r="AP107" s="79" t="n">
        <v>1716452</v>
      </c>
      <c r="AQ107" s="70"/>
      <c r="AR107" s="75" t="n">
        <f aca="false">(AP107/$BL107)</f>
        <v>30.8925524639142</v>
      </c>
      <c r="AS107" s="70"/>
      <c r="AT107" s="75" t="n">
        <f aca="false">IF(AR107,AR107/AR$219*100,0)</f>
        <v>34.5135570371295</v>
      </c>
      <c r="AU107" s="70"/>
      <c r="AV107" s="79" t="n">
        <v>1720319</v>
      </c>
      <c r="AW107" s="70"/>
      <c r="AX107" s="75" t="n">
        <f aca="false">(AV107/$BL107)</f>
        <v>30.9621503905547</v>
      </c>
      <c r="AY107" s="70"/>
      <c r="AZ107" s="75" t="n">
        <f aca="false">IF(AX107,AX107/AX$219*100,0)</f>
        <v>21.9271854578751</v>
      </c>
      <c r="BA107" s="70"/>
      <c r="BB107" s="79" t="n">
        <v>0</v>
      </c>
      <c r="BC107" s="70"/>
      <c r="BD107" s="75" t="n">
        <f aca="false">(BB107/$BL107)</f>
        <v>0</v>
      </c>
      <c r="BE107" s="70"/>
      <c r="BF107" s="75" t="n">
        <f aca="false">IF(BD107,BD107/BD$219*100,0)</f>
        <v>0</v>
      </c>
      <c r="BG107" s="70"/>
      <c r="BH107" s="79" t="n">
        <f aca="false">(E107+K107+Q107+W107+AC107+AJ107+AP107+AV107+BB107)</f>
        <v>133788965</v>
      </c>
      <c r="BI107" s="70"/>
      <c r="BJ107" s="55" t="n">
        <v>16</v>
      </c>
      <c r="BK107" s="70"/>
      <c r="BL107" s="107" t="n">
        <v>55562</v>
      </c>
      <c r="BM107" s="70"/>
      <c r="BN107" s="107" t="n">
        <f aca="false">IF(E107,BL107,0)</f>
        <v>55562</v>
      </c>
      <c r="BO107" s="70"/>
      <c r="BP107" s="107" t="n">
        <f aca="false">IF(K107,BL107,0)</f>
        <v>55562</v>
      </c>
      <c r="BQ107" s="70"/>
      <c r="BR107" s="107" t="n">
        <f aca="false">IF(Q107,BL107,0)</f>
        <v>55562</v>
      </c>
      <c r="BS107" s="70"/>
      <c r="BT107" s="107" t="n">
        <f aca="false">IF(W107,BL107,0)</f>
        <v>55562</v>
      </c>
      <c r="BU107" s="70"/>
      <c r="BV107" s="107" t="n">
        <f aca="false">IF(AC107,BL107,0)</f>
        <v>55562</v>
      </c>
      <c r="BW107" s="70"/>
      <c r="BX107" s="107" t="n">
        <f aca="false">IF(AJ107,BL107,0)</f>
        <v>55562</v>
      </c>
      <c r="BY107" s="70"/>
      <c r="BZ107" s="107" t="n">
        <f aca="false">IF(AP107,BL107,0)</f>
        <v>55562</v>
      </c>
      <c r="CA107" s="70"/>
      <c r="CB107" s="107" t="n">
        <f aca="false">IF(AV107,BL107,0)</f>
        <v>55562</v>
      </c>
      <c r="CC107" s="70"/>
      <c r="CD107" s="107" t="n">
        <f aca="false">IF(BB107,$BL107,0)</f>
        <v>0</v>
      </c>
    </row>
    <row r="108" customFormat="false" ht="8.25" hidden="false" customHeight="true" outlineLevel="0" collapsed="false">
      <c r="A108" s="55" t="n">
        <v>17</v>
      </c>
      <c r="B108" s="110"/>
      <c r="C108" s="55" t="s">
        <v>154</v>
      </c>
      <c r="D108" s="70"/>
      <c r="E108" s="79" t="n">
        <v>3246581</v>
      </c>
      <c r="F108" s="70"/>
      <c r="G108" s="75" t="n">
        <f aca="false">(E108/$BL108)</f>
        <v>109.297771343927</v>
      </c>
      <c r="H108" s="70"/>
      <c r="I108" s="75" t="n">
        <f aca="false">IF(G108,G108/G$219*100,0)</f>
        <v>95.2636591295624</v>
      </c>
      <c r="J108" s="70"/>
      <c r="K108" s="79" t="n">
        <v>2104582</v>
      </c>
      <c r="L108" s="70"/>
      <c r="M108" s="75" t="n">
        <f aca="false">(K108/$BL108)</f>
        <v>70.8518044707783</v>
      </c>
      <c r="N108" s="70"/>
      <c r="O108" s="75" t="n">
        <f aca="false">IF(M108,M108/M$219*100,0)</f>
        <v>127.153595331932</v>
      </c>
      <c r="P108" s="70"/>
      <c r="Q108" s="79" t="n">
        <v>12526177</v>
      </c>
      <c r="R108" s="70"/>
      <c r="S108" s="75" t="n">
        <f aca="false">(Q108/$BL108)</f>
        <v>421.7000067331</v>
      </c>
      <c r="T108" s="70"/>
      <c r="U108" s="75" t="n">
        <f aca="false">IF(S108,S108/S$219*100,0)</f>
        <v>83.0362404568062</v>
      </c>
      <c r="V108" s="70"/>
      <c r="W108" s="79" t="n">
        <v>3263001</v>
      </c>
      <c r="X108" s="70"/>
      <c r="Y108" s="75" t="n">
        <f aca="false">(W108/$BL108)</f>
        <v>109.850558847293</v>
      </c>
      <c r="Z108" s="70"/>
      <c r="AA108" s="75" t="n">
        <f aca="false">IF(Y108,Y108/Y$219*100,0)</f>
        <v>78.9425328536291</v>
      </c>
      <c r="AB108" s="70"/>
      <c r="AC108" s="79" t="n">
        <v>9206211</v>
      </c>
      <c r="AD108" s="70"/>
      <c r="AE108" s="75" t="n">
        <f aca="false">(AC108/$BL108)</f>
        <v>309.93169270132</v>
      </c>
      <c r="AF108" s="70"/>
      <c r="AG108" s="75" t="n">
        <f aca="false">IF(AE108,AE108/AE$219*100,0)</f>
        <v>85.1903536202965</v>
      </c>
      <c r="AH108" s="111"/>
      <c r="AI108" s="70"/>
      <c r="AJ108" s="79" t="n">
        <v>44152052</v>
      </c>
      <c r="AK108" s="70"/>
      <c r="AL108" s="75" t="n">
        <f aca="false">(AJ108/$BL108)</f>
        <v>1486.40088876919</v>
      </c>
      <c r="AM108" s="70"/>
      <c r="AN108" s="75" t="n">
        <f aca="false">IF(AL108,AL108/AL$219*100,0)</f>
        <v>77.8466430859777</v>
      </c>
      <c r="AO108" s="70"/>
      <c r="AP108" s="79" t="n">
        <v>807428</v>
      </c>
      <c r="AQ108" s="70"/>
      <c r="AR108" s="75" t="n">
        <f aca="false">(AP108/$BL108)</f>
        <v>27.1824670078104</v>
      </c>
      <c r="AS108" s="70"/>
      <c r="AT108" s="75" t="n">
        <f aca="false">IF(AR108,AR108/AR$219*100,0)</f>
        <v>30.3686018363108</v>
      </c>
      <c r="AU108" s="70"/>
      <c r="AV108" s="79" t="n">
        <v>1162279</v>
      </c>
      <c r="AW108" s="70"/>
      <c r="AX108" s="75" t="n">
        <f aca="false">(AV108/$BL108)</f>
        <v>39.1287032049556</v>
      </c>
      <c r="AY108" s="70"/>
      <c r="AZ108" s="75" t="n">
        <f aca="false">IF(AX108,AX108/AX$219*100,0)</f>
        <v>27.7106829170027</v>
      </c>
      <c r="BA108" s="70"/>
      <c r="BB108" s="79" t="n">
        <v>0</v>
      </c>
      <c r="BC108" s="70"/>
      <c r="BD108" s="75" t="n">
        <f aca="false">(BB108/$BL108)</f>
        <v>0</v>
      </c>
      <c r="BE108" s="70"/>
      <c r="BF108" s="75" t="n">
        <f aca="false">IF(BD108,BD108/BD$219*100,0)</f>
        <v>0</v>
      </c>
      <c r="BG108" s="70"/>
      <c r="BH108" s="79" t="n">
        <f aca="false">(E108+K108+Q108+W108+AC108+AJ108+AP108+AV108+BB108)</f>
        <v>76468311</v>
      </c>
      <c r="BI108" s="70"/>
      <c r="BJ108" s="55" t="n">
        <v>17</v>
      </c>
      <c r="BK108" s="70"/>
      <c r="BL108" s="107" t="n">
        <v>29704</v>
      </c>
      <c r="BM108" s="70"/>
      <c r="BN108" s="107" t="n">
        <f aca="false">IF(E108,BL108,0)</f>
        <v>29704</v>
      </c>
      <c r="BO108" s="70"/>
      <c r="BP108" s="107" t="n">
        <f aca="false">IF(K108,BL108,0)</f>
        <v>29704</v>
      </c>
      <c r="BQ108" s="70"/>
      <c r="BR108" s="107" t="n">
        <f aca="false">IF(Q108,BL108,0)</f>
        <v>29704</v>
      </c>
      <c r="BS108" s="70"/>
      <c r="BT108" s="107" t="n">
        <f aca="false">IF(W108,BL108,0)</f>
        <v>29704</v>
      </c>
      <c r="BU108" s="70"/>
      <c r="BV108" s="107" t="n">
        <f aca="false">IF(AC108,BL108,0)</f>
        <v>29704</v>
      </c>
      <c r="BW108" s="70"/>
      <c r="BX108" s="107" t="n">
        <f aca="false">IF(AJ108,BL108,0)</f>
        <v>29704</v>
      </c>
      <c r="BY108" s="70"/>
      <c r="BZ108" s="107" t="n">
        <f aca="false">IF(AP108,BL108,0)</f>
        <v>29704</v>
      </c>
      <c r="CA108" s="70"/>
      <c r="CB108" s="107" t="n">
        <f aca="false">IF(AV108,BL108,0)</f>
        <v>29704</v>
      </c>
      <c r="CC108" s="70"/>
      <c r="CD108" s="107" t="n">
        <f aca="false">IF(BB108,$BL108,0)</f>
        <v>0</v>
      </c>
    </row>
    <row r="109" customFormat="false" ht="8.25" hidden="false" customHeight="true" outlineLevel="0" collapsed="false">
      <c r="A109" s="55" t="n">
        <v>18</v>
      </c>
      <c r="B109" s="110"/>
      <c r="C109" s="55" t="s">
        <v>155</v>
      </c>
      <c r="D109" s="70"/>
      <c r="E109" s="79" t="n">
        <v>2455298</v>
      </c>
      <c r="F109" s="70"/>
      <c r="G109" s="75" t="n">
        <f aca="false">(E109/$BL109)</f>
        <v>84.4499552865103</v>
      </c>
      <c r="H109" s="70"/>
      <c r="I109" s="75" t="n">
        <f aca="false">IF(G109,G109/G$219*100,0)</f>
        <v>73.6063659395735</v>
      </c>
      <c r="J109" s="70"/>
      <c r="K109" s="79" t="n">
        <v>1509681</v>
      </c>
      <c r="L109" s="70"/>
      <c r="M109" s="75" t="n">
        <f aca="false">(K109/$BL109)</f>
        <v>51.9254660521428</v>
      </c>
      <c r="N109" s="70"/>
      <c r="O109" s="75" t="n">
        <f aca="false">IF(M109,M109/M$219*100,0)</f>
        <v>93.1876011787287</v>
      </c>
      <c r="P109" s="70"/>
      <c r="Q109" s="79" t="n">
        <v>10797705</v>
      </c>
      <c r="R109" s="70"/>
      <c r="S109" s="75" t="n">
        <f aca="false">(Q109/$BL109)</f>
        <v>371.386978055995</v>
      </c>
      <c r="T109" s="70"/>
      <c r="U109" s="75" t="n">
        <f aca="false">IF(S109,S109/S$219*100,0)</f>
        <v>73.1291864358503</v>
      </c>
      <c r="V109" s="70"/>
      <c r="W109" s="79" t="n">
        <v>1669890</v>
      </c>
      <c r="X109" s="70"/>
      <c r="Y109" s="75" t="n">
        <f aca="false">(W109/$BL109)</f>
        <v>57.4358533397537</v>
      </c>
      <c r="Z109" s="70"/>
      <c r="AA109" s="75" t="n">
        <f aca="false">IF(Y109,Y109/Y$219*100,0)</f>
        <v>41.2754544612993</v>
      </c>
      <c r="AB109" s="70"/>
      <c r="AC109" s="79" t="n">
        <v>17823067</v>
      </c>
      <c r="AD109" s="70"/>
      <c r="AE109" s="75" t="n">
        <f aca="false">(AC109/$BL109)</f>
        <v>613.024248469423</v>
      </c>
      <c r="AF109" s="70"/>
      <c r="AG109" s="75" t="n">
        <f aca="false">IF(AE109,AE109/AE$219*100,0)</f>
        <v>168.500846266324</v>
      </c>
      <c r="AH109" s="111"/>
      <c r="AI109" s="70"/>
      <c r="AJ109" s="79" t="n">
        <v>42878074</v>
      </c>
      <c r="AK109" s="70"/>
      <c r="AL109" s="75" t="n">
        <f aca="false">(AJ109/$BL109)</f>
        <v>1474.79101602807</v>
      </c>
      <c r="AM109" s="70"/>
      <c r="AN109" s="75" t="n">
        <f aca="false">IF(AL109,AL109/AL$219*100,0)</f>
        <v>77.2386041468325</v>
      </c>
      <c r="AO109" s="70"/>
      <c r="AP109" s="79" t="n">
        <v>1468298</v>
      </c>
      <c r="AQ109" s="70"/>
      <c r="AR109" s="75" t="n">
        <f aca="false">(AP109/$BL109)</f>
        <v>50.5020980945174</v>
      </c>
      <c r="AS109" s="70"/>
      <c r="AT109" s="75" t="n">
        <f aca="false">IF(AR109,AR109/AR$219*100,0)</f>
        <v>56.4215936872116</v>
      </c>
      <c r="AU109" s="70"/>
      <c r="AV109" s="79" t="n">
        <v>1517880</v>
      </c>
      <c r="AW109" s="70"/>
      <c r="AX109" s="75" t="n">
        <f aca="false">(AV109/$BL109)</f>
        <v>52.2074705922818</v>
      </c>
      <c r="AY109" s="70"/>
      <c r="AZ109" s="75" t="n">
        <f aca="false">IF(AX109,AX109/AX$219*100,0)</f>
        <v>36.9729775071677</v>
      </c>
      <c r="BA109" s="70"/>
      <c r="BB109" s="79" t="n">
        <v>0</v>
      </c>
      <c r="BC109" s="70"/>
      <c r="BD109" s="75" t="n">
        <f aca="false">(BB109/$BL109)</f>
        <v>0</v>
      </c>
      <c r="BE109" s="70"/>
      <c r="BF109" s="75" t="n">
        <f aca="false">IF(BD109,BD109/BD$219*100,0)</f>
        <v>0</v>
      </c>
      <c r="BG109" s="70"/>
      <c r="BH109" s="79" t="n">
        <f aca="false">(E109+K109+Q109+W109+AC109+AJ109+AP109+AV109+BB109)</f>
        <v>80119893</v>
      </c>
      <c r="BI109" s="70"/>
      <c r="BJ109" s="55" t="n">
        <v>18</v>
      </c>
      <c r="BK109" s="70"/>
      <c r="BL109" s="107" t="n">
        <v>29074</v>
      </c>
      <c r="BM109" s="70"/>
      <c r="BN109" s="107" t="n">
        <f aca="false">IF(E109,BL109,0)</f>
        <v>29074</v>
      </c>
      <c r="BO109" s="70"/>
      <c r="BP109" s="107" t="n">
        <f aca="false">IF(K109,BL109,0)</f>
        <v>29074</v>
      </c>
      <c r="BQ109" s="70"/>
      <c r="BR109" s="107" t="n">
        <f aca="false">IF(Q109,BL109,0)</f>
        <v>29074</v>
      </c>
      <c r="BS109" s="70"/>
      <c r="BT109" s="107" t="n">
        <f aca="false">IF(W109,BL109,0)</f>
        <v>29074</v>
      </c>
      <c r="BU109" s="70"/>
      <c r="BV109" s="107" t="n">
        <f aca="false">IF(AC109,BL109,0)</f>
        <v>29074</v>
      </c>
      <c r="BW109" s="70"/>
      <c r="BX109" s="107" t="n">
        <f aca="false">IF(AJ109,BL109,0)</f>
        <v>29074</v>
      </c>
      <c r="BY109" s="70"/>
      <c r="BZ109" s="107" t="n">
        <f aca="false">IF(AP109,BL109,0)</f>
        <v>29074</v>
      </c>
      <c r="CA109" s="70"/>
      <c r="CB109" s="107" t="n">
        <f aca="false">IF(AV109,BL109,0)</f>
        <v>29074</v>
      </c>
      <c r="CC109" s="70"/>
      <c r="CD109" s="107" t="n">
        <f aca="false">IF(BB109,$BL109,0)</f>
        <v>0</v>
      </c>
    </row>
    <row r="110" customFormat="false" ht="8.25" hidden="false" customHeight="true" outlineLevel="0" collapsed="false">
      <c r="A110" s="55" t="n">
        <v>19</v>
      </c>
      <c r="B110" s="110"/>
      <c r="C110" s="55" t="s">
        <v>156</v>
      </c>
      <c r="D110" s="70"/>
      <c r="E110" s="79" t="n">
        <v>2008884</v>
      </c>
      <c r="F110" s="70"/>
      <c r="G110" s="75" t="n">
        <f aca="false">(E110/$BL110)</f>
        <v>276.972838825314</v>
      </c>
      <c r="H110" s="70"/>
      <c r="I110" s="75" t="n">
        <f aca="false">IF(G110,G110/G$219*100,0)</f>
        <v>241.408820889632</v>
      </c>
      <c r="J110" s="70"/>
      <c r="K110" s="79" t="n">
        <v>678614</v>
      </c>
      <c r="L110" s="70"/>
      <c r="M110" s="75" t="n">
        <f aca="false">(K110/$BL110)</f>
        <v>93.5632152212878</v>
      </c>
      <c r="N110" s="70"/>
      <c r="O110" s="75" t="n">
        <f aca="false">IF(M110,M110/M$219*100,0)</f>
        <v>167.912437729215</v>
      </c>
      <c r="P110" s="70"/>
      <c r="Q110" s="79" t="n">
        <v>2384104</v>
      </c>
      <c r="R110" s="70"/>
      <c r="S110" s="75" t="n">
        <f aca="false">(Q110/$BL110)</f>
        <v>328.705914793878</v>
      </c>
      <c r="T110" s="70"/>
      <c r="U110" s="75" t="n">
        <f aca="false">IF(S110,S110/S$219*100,0)</f>
        <v>64.7249299136815</v>
      </c>
      <c r="V110" s="70"/>
      <c r="W110" s="79" t="n">
        <v>1110955</v>
      </c>
      <c r="X110" s="70"/>
      <c r="Y110" s="75" t="n">
        <f aca="false">(W110/$BL110)</f>
        <v>153.171790983042</v>
      </c>
      <c r="Z110" s="70"/>
      <c r="AA110" s="75" t="n">
        <f aca="false">IF(Y110,Y110/Y$219*100,0)</f>
        <v>110.074716677019</v>
      </c>
      <c r="AB110" s="70"/>
      <c r="AC110" s="79" t="n">
        <v>1570198</v>
      </c>
      <c r="AD110" s="70"/>
      <c r="AE110" s="75" t="n">
        <f aca="false">(AC110/$BL110)</f>
        <v>216.489452640287</v>
      </c>
      <c r="AF110" s="70"/>
      <c r="AG110" s="75" t="n">
        <f aca="false">IF(AE110,AE110/AE$219*100,0)</f>
        <v>59.5060571726163</v>
      </c>
      <c r="AH110" s="111"/>
      <c r="AI110" s="70"/>
      <c r="AJ110" s="79" t="n">
        <v>10368540</v>
      </c>
      <c r="AK110" s="70"/>
      <c r="AL110" s="75" t="n">
        <f aca="false">(AJ110/$BL110)</f>
        <v>1429.55190955467</v>
      </c>
      <c r="AM110" s="70"/>
      <c r="AN110" s="75" t="n">
        <f aca="false">IF(AL110,AL110/AL$219*100,0)</f>
        <v>74.869315617895</v>
      </c>
      <c r="AO110" s="70"/>
      <c r="AP110" s="79" t="n">
        <v>571953</v>
      </c>
      <c r="AQ110" s="70"/>
      <c r="AR110" s="75" t="n">
        <f aca="false">(AP110/$BL110)</f>
        <v>78.8574383013925</v>
      </c>
      <c r="AS110" s="70"/>
      <c r="AT110" s="75" t="n">
        <f aca="false">IF(AR110,AR110/AR$219*100,0)</f>
        <v>88.1005445502183</v>
      </c>
      <c r="AU110" s="70"/>
      <c r="AV110" s="79" t="n">
        <v>289215</v>
      </c>
      <c r="AW110" s="70"/>
      <c r="AX110" s="75" t="n">
        <f aca="false">(AV110/$BL110)</f>
        <v>39.8752240452227</v>
      </c>
      <c r="AY110" s="70"/>
      <c r="AZ110" s="75" t="n">
        <f aca="false">IF(AX110,AX110/AX$219*100,0)</f>
        <v>28.2393639261131</v>
      </c>
      <c r="BA110" s="70"/>
      <c r="BB110" s="79" t="n">
        <v>0</v>
      </c>
      <c r="BC110" s="70"/>
      <c r="BD110" s="75" t="n">
        <f aca="false">(BB110/$BL110)</f>
        <v>0</v>
      </c>
      <c r="BE110" s="70"/>
      <c r="BF110" s="75" t="n">
        <f aca="false">IF(BD110,BD110/BD$219*100,0)</f>
        <v>0</v>
      </c>
      <c r="BG110" s="70"/>
      <c r="BH110" s="79" t="n">
        <f aca="false">(E110+K110+Q110+W110+AC110+AJ110+AP110+AV110+BB110)</f>
        <v>18982463</v>
      </c>
      <c r="BI110" s="70"/>
      <c r="BJ110" s="55" t="n">
        <v>19</v>
      </c>
      <c r="BK110" s="70"/>
      <c r="BL110" s="107" t="n">
        <v>7253</v>
      </c>
      <c r="BM110" s="70"/>
      <c r="BN110" s="107" t="n">
        <f aca="false">IF(E110,BL110,0)</f>
        <v>7253</v>
      </c>
      <c r="BO110" s="70"/>
      <c r="BP110" s="107" t="n">
        <f aca="false">IF(K110,BL110,0)</f>
        <v>7253</v>
      </c>
      <c r="BQ110" s="70"/>
      <c r="BR110" s="107" t="n">
        <f aca="false">IF(Q110,BL110,0)</f>
        <v>7253</v>
      </c>
      <c r="BS110" s="70"/>
      <c r="BT110" s="107" t="n">
        <f aca="false">IF(W110,BL110,0)</f>
        <v>7253</v>
      </c>
      <c r="BU110" s="70"/>
      <c r="BV110" s="107" t="n">
        <f aca="false">IF(AC110,BL110,0)</f>
        <v>7253</v>
      </c>
      <c r="BW110" s="70"/>
      <c r="BX110" s="107" t="n">
        <f aca="false">IF(AJ110,BL110,0)</f>
        <v>7253</v>
      </c>
      <c r="BY110" s="70"/>
      <c r="BZ110" s="107" t="n">
        <f aca="false">IF(AP110,BL110,0)</f>
        <v>7253</v>
      </c>
      <c r="CA110" s="70"/>
      <c r="CB110" s="107" t="n">
        <f aca="false">IF(AV110,BL110,0)</f>
        <v>7253</v>
      </c>
      <c r="CC110" s="70"/>
      <c r="CD110" s="107" t="n">
        <f aca="false">IF(BB110,$BL110,0)</f>
        <v>0</v>
      </c>
    </row>
    <row r="111" customFormat="false" ht="8.25" hidden="false" customHeight="true" outlineLevel="0" collapsed="false">
      <c r="A111" s="55" t="n">
        <v>20</v>
      </c>
      <c r="B111" s="110"/>
      <c r="C111" s="55" t="s">
        <v>157</v>
      </c>
      <c r="D111" s="70"/>
      <c r="E111" s="79" t="n">
        <v>1524370</v>
      </c>
      <c r="F111" s="70"/>
      <c r="G111" s="75" t="n">
        <f aca="false">(E111/$BL111)</f>
        <v>123.77151672621</v>
      </c>
      <c r="H111" s="70"/>
      <c r="I111" s="75" t="n">
        <f aca="false">IF(G111,G111/G$219*100,0)</f>
        <v>107.87893874114</v>
      </c>
      <c r="J111" s="70"/>
      <c r="K111" s="79" t="n">
        <v>935099</v>
      </c>
      <c r="L111" s="70"/>
      <c r="M111" s="75" t="n">
        <f aca="false">(K111/$BL111)</f>
        <v>75.9255440077947</v>
      </c>
      <c r="N111" s="70"/>
      <c r="O111" s="75" t="n">
        <f aca="false">IF(M111,M111/M$219*100,0)</f>
        <v>136.259139343525</v>
      </c>
      <c r="P111" s="70"/>
      <c r="Q111" s="79" t="n">
        <v>4127087</v>
      </c>
      <c r="R111" s="70"/>
      <c r="S111" s="75" t="n">
        <f aca="false">(Q111/$BL111)</f>
        <v>335.099626502111</v>
      </c>
      <c r="T111" s="70"/>
      <c r="U111" s="75" t="n">
        <f aca="false">IF(S111,S111/S$219*100,0)</f>
        <v>65.983904953614</v>
      </c>
      <c r="V111" s="70"/>
      <c r="W111" s="79" t="n">
        <v>1391332</v>
      </c>
      <c r="X111" s="70"/>
      <c r="Y111" s="75" t="n">
        <f aca="false">(W111/$BL111)</f>
        <v>112.96947060734</v>
      </c>
      <c r="Z111" s="70"/>
      <c r="AA111" s="75" t="n">
        <f aca="false">IF(Y111,Y111/Y$219*100,0)</f>
        <v>81.1838941782204</v>
      </c>
      <c r="AB111" s="70"/>
      <c r="AC111" s="79" t="n">
        <v>8815448</v>
      </c>
      <c r="AD111" s="70"/>
      <c r="AE111" s="75" t="n">
        <f aca="false">(AC111/$BL111)</f>
        <v>715.772003897369</v>
      </c>
      <c r="AF111" s="70"/>
      <c r="AG111" s="75" t="n">
        <f aca="false">IF(AE111,AE111/AE$219*100,0)</f>
        <v>196.742932586402</v>
      </c>
      <c r="AH111" s="111"/>
      <c r="AI111" s="70"/>
      <c r="AJ111" s="79" t="n">
        <v>19662452</v>
      </c>
      <c r="AK111" s="70"/>
      <c r="AL111" s="75" t="n">
        <f aca="false">(AJ111/$BL111)</f>
        <v>1596.49658980188</v>
      </c>
      <c r="AM111" s="70"/>
      <c r="AN111" s="75" t="n">
        <f aca="false">IF(AL111,AL111/AL$219*100,0)</f>
        <v>83.6126385239175</v>
      </c>
      <c r="AO111" s="70"/>
      <c r="AP111" s="79" t="n">
        <v>348714</v>
      </c>
      <c r="AQ111" s="70"/>
      <c r="AR111" s="75" t="n">
        <f aca="false">(AP111/$BL111)</f>
        <v>28.3139006170835</v>
      </c>
      <c r="AS111" s="70"/>
      <c r="AT111" s="75" t="n">
        <f aca="false">IF(AR111,AR111/AR$219*100,0)</f>
        <v>31.6326540201822</v>
      </c>
      <c r="AU111" s="70"/>
      <c r="AV111" s="79" t="n">
        <v>217818</v>
      </c>
      <c r="AW111" s="70"/>
      <c r="AX111" s="75" t="n">
        <f aca="false">(AV111/$BL111)</f>
        <v>17.6857746021436</v>
      </c>
      <c r="AY111" s="70"/>
      <c r="AZ111" s="75" t="n">
        <f aca="false">IF(AX111,AX111/AX$219*100,0)</f>
        <v>12.5249459348173</v>
      </c>
      <c r="BA111" s="70"/>
      <c r="BB111" s="79" t="n">
        <v>0</v>
      </c>
      <c r="BC111" s="70"/>
      <c r="BD111" s="75" t="n">
        <f aca="false">(BB111/$BL111)</f>
        <v>0</v>
      </c>
      <c r="BE111" s="70"/>
      <c r="BF111" s="75" t="n">
        <f aca="false">IF(BD111,BD111/BD$219*100,0)</f>
        <v>0</v>
      </c>
      <c r="BG111" s="70"/>
      <c r="BH111" s="79" t="n">
        <f aca="false">(E111+K111+Q111+W111+AC111+AJ111+AP111+AV111+BB111)</f>
        <v>37022320</v>
      </c>
      <c r="BI111" s="70"/>
      <c r="BJ111" s="55" t="n">
        <v>20</v>
      </c>
      <c r="BK111" s="70"/>
      <c r="BL111" s="107" t="n">
        <v>12316</v>
      </c>
      <c r="BM111" s="70"/>
      <c r="BN111" s="107" t="n">
        <f aca="false">IF(E111,BL111,0)</f>
        <v>12316</v>
      </c>
      <c r="BO111" s="70"/>
      <c r="BP111" s="107" t="n">
        <f aca="false">IF(K111,BL111,0)</f>
        <v>12316</v>
      </c>
      <c r="BQ111" s="70"/>
      <c r="BR111" s="107" t="n">
        <f aca="false">IF(Q111,BL111,0)</f>
        <v>12316</v>
      </c>
      <c r="BS111" s="70"/>
      <c r="BT111" s="107" t="n">
        <f aca="false">IF(W111,BL111,0)</f>
        <v>12316</v>
      </c>
      <c r="BU111" s="70"/>
      <c r="BV111" s="107" t="n">
        <f aca="false">IF(AC111,BL111,0)</f>
        <v>12316</v>
      </c>
      <c r="BW111" s="70"/>
      <c r="BX111" s="107" t="n">
        <f aca="false">IF(AJ111,BL111,0)</f>
        <v>12316</v>
      </c>
      <c r="BY111" s="70"/>
      <c r="BZ111" s="107" t="n">
        <f aca="false">IF(AP111,BL111,0)</f>
        <v>12316</v>
      </c>
      <c r="CA111" s="70"/>
      <c r="CB111" s="107" t="n">
        <f aca="false">IF(AV111,BL111,0)</f>
        <v>12316</v>
      </c>
      <c r="CC111" s="70"/>
      <c r="CD111" s="107" t="n">
        <f aca="false">IF(BB111,$BL111,0)</f>
        <v>0</v>
      </c>
    </row>
    <row r="112" customFormat="false" ht="8.25" hidden="false" customHeight="true" outlineLevel="0" collapsed="false">
      <c r="A112" s="81"/>
      <c r="B112" s="70"/>
      <c r="C112" s="55"/>
      <c r="D112" s="70"/>
      <c r="E112" s="104"/>
      <c r="F112" s="70"/>
      <c r="G112" s="103"/>
      <c r="H112" s="70"/>
      <c r="I112" s="103"/>
      <c r="J112" s="70"/>
      <c r="K112" s="104"/>
      <c r="L112" s="70"/>
      <c r="M112" s="103"/>
      <c r="N112" s="70"/>
      <c r="O112" s="103"/>
      <c r="P112" s="70"/>
      <c r="Q112" s="104"/>
      <c r="R112" s="70"/>
      <c r="S112" s="103"/>
      <c r="T112" s="70"/>
      <c r="U112" s="103"/>
      <c r="V112" s="70"/>
      <c r="W112" s="104"/>
      <c r="X112" s="70"/>
      <c r="Y112" s="103"/>
      <c r="Z112" s="70"/>
      <c r="AA112" s="103"/>
      <c r="AB112" s="70"/>
      <c r="AC112" s="104"/>
      <c r="AD112" s="70"/>
      <c r="AE112" s="103"/>
      <c r="AF112" s="70"/>
      <c r="AG112" s="103"/>
      <c r="AH112" s="70"/>
      <c r="AI112" s="70"/>
      <c r="AJ112" s="104"/>
      <c r="AK112" s="70"/>
      <c r="AL112" s="103"/>
      <c r="AM112" s="70"/>
      <c r="AN112" s="103"/>
      <c r="AO112" s="70"/>
      <c r="AP112" s="104"/>
      <c r="AQ112" s="70"/>
      <c r="AR112" s="103"/>
      <c r="AS112" s="70"/>
      <c r="AT112" s="103"/>
      <c r="AU112" s="70"/>
      <c r="AV112" s="104"/>
      <c r="AW112" s="70"/>
      <c r="AX112" s="103"/>
      <c r="AY112" s="70"/>
      <c r="AZ112" s="103"/>
      <c r="BA112" s="70"/>
      <c r="BB112" s="70"/>
      <c r="BC112" s="70"/>
      <c r="BD112" s="103"/>
      <c r="BE112" s="70"/>
      <c r="BF112" s="103"/>
      <c r="BG112" s="70"/>
      <c r="BH112" s="104"/>
      <c r="BI112" s="70"/>
      <c r="BJ112" s="81"/>
      <c r="BK112" s="70"/>
      <c r="BL112" s="104"/>
      <c r="BM112" s="70"/>
      <c r="BN112" s="70"/>
      <c r="BO112" s="70"/>
      <c r="BP112" s="70"/>
      <c r="BQ112" s="70"/>
      <c r="BR112" s="70"/>
      <c r="BS112" s="70"/>
      <c r="BT112" s="70"/>
      <c r="BU112" s="70"/>
      <c r="BV112" s="70"/>
      <c r="BW112" s="70"/>
      <c r="BX112" s="70"/>
      <c r="BY112" s="70"/>
      <c r="BZ112" s="70"/>
      <c r="CA112" s="70"/>
      <c r="CB112" s="70"/>
      <c r="CC112" s="70"/>
      <c r="CD112" s="70"/>
    </row>
    <row r="113" customFormat="false" ht="8.25" hidden="false" customHeight="true" outlineLevel="0" collapsed="false">
      <c r="A113" s="55" t="n">
        <v>21</v>
      </c>
      <c r="B113" s="110"/>
      <c r="C113" s="55" t="s">
        <v>158</v>
      </c>
      <c r="D113" s="70"/>
      <c r="E113" s="79" t="n">
        <v>31063960</v>
      </c>
      <c r="F113" s="70"/>
      <c r="G113" s="75" t="n">
        <f aca="false">(E113/$BL113)</f>
        <v>93.0161724502415</v>
      </c>
      <c r="H113" s="70"/>
      <c r="I113" s="75" t="n">
        <f aca="false">IF(G113,G113/G$219*100,0)</f>
        <v>81.0726590019237</v>
      </c>
      <c r="J113" s="70"/>
      <c r="K113" s="79" t="n">
        <v>18589752</v>
      </c>
      <c r="L113" s="70"/>
      <c r="M113" s="75" t="n">
        <f aca="false">(K113/$BL113)</f>
        <v>55.6641065028162</v>
      </c>
      <c r="N113" s="70"/>
      <c r="O113" s="75" t="n">
        <f aca="false">IF(M113,M113/M$219*100,0)</f>
        <v>99.8971208375057</v>
      </c>
      <c r="P113" s="70"/>
      <c r="Q113" s="79" t="n">
        <v>181608108</v>
      </c>
      <c r="R113" s="70"/>
      <c r="S113" s="75" t="n">
        <f aca="false">(Q113/$BL113)</f>
        <v>543.797091294545</v>
      </c>
      <c r="T113" s="70"/>
      <c r="U113" s="75" t="n">
        <f aca="false">IF(S113,S113/S$219*100,0)</f>
        <v>107.078172424656</v>
      </c>
      <c r="V113" s="70"/>
      <c r="W113" s="79" t="n">
        <v>19822046</v>
      </c>
      <c r="X113" s="70"/>
      <c r="Y113" s="75" t="n">
        <f aca="false">(W113/$BL113)</f>
        <v>59.3540182595078</v>
      </c>
      <c r="Z113" s="70"/>
      <c r="AA113" s="75" t="n">
        <f aca="false">IF(Y113,Y113/Y$219*100,0)</f>
        <v>42.6539162441553</v>
      </c>
      <c r="AB113" s="70"/>
      <c r="AC113" s="79" t="n">
        <v>84364416</v>
      </c>
      <c r="AD113" s="70"/>
      <c r="AE113" s="75" t="n">
        <f aca="false">(AC113/$BL113)</f>
        <v>252.616056269707</v>
      </c>
      <c r="AF113" s="70"/>
      <c r="AG113" s="75" t="n">
        <f aca="false">IF(AE113,AE113/AE$219*100,0)</f>
        <v>69.4361101835436</v>
      </c>
      <c r="AH113" s="111"/>
      <c r="AI113" s="70"/>
      <c r="AJ113" s="79" t="n">
        <v>584274599</v>
      </c>
      <c r="AK113" s="70"/>
      <c r="AL113" s="75" t="n">
        <f aca="false">(AJ113/$BL113)</f>
        <v>1749.5189556927</v>
      </c>
      <c r="AM113" s="70"/>
      <c r="AN113" s="75" t="n">
        <f aca="false">IF(AL113,AL113/AL$219*100,0)</f>
        <v>91.6268139672179</v>
      </c>
      <c r="AO113" s="70"/>
      <c r="AP113" s="79" t="n">
        <v>19498011</v>
      </c>
      <c r="AQ113" s="70"/>
      <c r="AR113" s="75" t="n">
        <f aca="false">(AP113/$BL113)</f>
        <v>58.3837461036103</v>
      </c>
      <c r="AS113" s="70"/>
      <c r="AT113" s="75" t="n">
        <f aca="false">IF(AR113,AR113/AR$219*100,0)</f>
        <v>65.2270722382688</v>
      </c>
      <c r="AU113" s="70"/>
      <c r="AV113" s="79" t="n">
        <v>17412699</v>
      </c>
      <c r="AW113" s="70"/>
      <c r="AX113" s="75" t="n">
        <f aca="false">(AV113/$BL113)</f>
        <v>52.1396052856155</v>
      </c>
      <c r="AY113" s="70"/>
      <c r="AZ113" s="75" t="n">
        <f aca="false">IF(AX113,AX113/AX$219*100,0)</f>
        <v>36.924915756073</v>
      </c>
      <c r="BA113" s="70"/>
      <c r="BB113" s="79" t="n">
        <v>0</v>
      </c>
      <c r="BC113" s="70"/>
      <c r="BD113" s="75" t="n">
        <f aca="false">(BB113/$BL113)</f>
        <v>0</v>
      </c>
      <c r="BE113" s="70"/>
      <c r="BF113" s="75" t="n">
        <f aca="false">IF(BD113,BD113/BD$219*100,0)</f>
        <v>0</v>
      </c>
      <c r="BG113" s="70"/>
      <c r="BH113" s="79" t="n">
        <f aca="false">(E113+K113+Q113+W113+AC113+AJ113+AP113+AV113+BB113)</f>
        <v>956633591</v>
      </c>
      <c r="BI113" s="70"/>
      <c r="BJ113" s="55" t="n">
        <v>21</v>
      </c>
      <c r="BK113" s="70"/>
      <c r="BL113" s="107" t="n">
        <v>333963</v>
      </c>
      <c r="BM113" s="70"/>
      <c r="BN113" s="107" t="n">
        <f aca="false">IF(E113,BL113,0)</f>
        <v>333963</v>
      </c>
      <c r="BO113" s="70"/>
      <c r="BP113" s="107" t="n">
        <f aca="false">IF(K113,BL113,0)</f>
        <v>333963</v>
      </c>
      <c r="BQ113" s="70"/>
      <c r="BR113" s="107" t="n">
        <f aca="false">IF(Q113,BL113,0)</f>
        <v>333963</v>
      </c>
      <c r="BS113" s="70"/>
      <c r="BT113" s="107" t="n">
        <f aca="false">IF(W113,BL113,0)</f>
        <v>333963</v>
      </c>
      <c r="BU113" s="70"/>
      <c r="BV113" s="107" t="n">
        <f aca="false">IF(AC113,BL113,0)</f>
        <v>333963</v>
      </c>
      <c r="BW113" s="70"/>
      <c r="BX113" s="107" t="n">
        <f aca="false">IF(AJ113,BL113,0)</f>
        <v>333963</v>
      </c>
      <c r="BY113" s="70"/>
      <c r="BZ113" s="107" t="n">
        <f aca="false">IF(AP113,BL113,0)</f>
        <v>333963</v>
      </c>
      <c r="CA113" s="70"/>
      <c r="CB113" s="107" t="n">
        <f aca="false">IF(AV113,BL113,0)</f>
        <v>333963</v>
      </c>
      <c r="CC113" s="70"/>
      <c r="CD113" s="107" t="n">
        <f aca="false">IF(BB113,$BL113,0)</f>
        <v>0</v>
      </c>
    </row>
    <row r="114" customFormat="false" ht="8.25" hidden="false" customHeight="true" outlineLevel="0" collapsed="false">
      <c r="A114" s="55" t="n">
        <v>22</v>
      </c>
      <c r="B114" s="110"/>
      <c r="C114" s="55" t="s">
        <v>159</v>
      </c>
      <c r="D114" s="70"/>
      <c r="E114" s="79" t="n">
        <v>1879378</v>
      </c>
      <c r="F114" s="70"/>
      <c r="G114" s="75" t="n">
        <f aca="false">(E114/$BL114)</f>
        <v>131.978792134831</v>
      </c>
      <c r="H114" s="70"/>
      <c r="I114" s="75" t="n">
        <f aca="false">IF(G114,G114/G$219*100,0)</f>
        <v>115.032379083936</v>
      </c>
      <c r="J114" s="70"/>
      <c r="K114" s="79" t="n">
        <v>852650</v>
      </c>
      <c r="L114" s="70"/>
      <c r="M114" s="75" t="n">
        <f aca="false">(K114/$BL114)</f>
        <v>59.877106741573</v>
      </c>
      <c r="N114" s="70"/>
      <c r="O114" s="75" t="n">
        <f aca="false">IF(M114,M114/M$219*100,0)</f>
        <v>107.457946302624</v>
      </c>
      <c r="P114" s="70"/>
      <c r="Q114" s="79" t="n">
        <v>4625100</v>
      </c>
      <c r="R114" s="70"/>
      <c r="S114" s="75" t="n">
        <f aca="false">(Q114/$BL114)</f>
        <v>324.796348314607</v>
      </c>
      <c r="T114" s="70"/>
      <c r="U114" s="75" t="n">
        <f aca="false">IF(S114,S114/S$219*100,0)</f>
        <v>63.9551037408778</v>
      </c>
      <c r="V114" s="70"/>
      <c r="W114" s="79" t="n">
        <v>1174744</v>
      </c>
      <c r="X114" s="70"/>
      <c r="Y114" s="75" t="n">
        <f aca="false">(W114/$BL114)</f>
        <v>82.4960674157303</v>
      </c>
      <c r="Z114" s="70"/>
      <c r="AA114" s="75" t="n">
        <f aca="false">IF(Y114,Y114/Y$219*100,0)</f>
        <v>59.2846188549178</v>
      </c>
      <c r="AB114" s="70"/>
      <c r="AC114" s="79" t="n">
        <v>3863503</v>
      </c>
      <c r="AD114" s="70"/>
      <c r="AE114" s="75" t="n">
        <f aca="false">(AC114/$BL114)</f>
        <v>271.313412921348</v>
      </c>
      <c r="AF114" s="70"/>
      <c r="AG114" s="75" t="n">
        <f aca="false">IF(AE114,AE114/AE$219*100,0)</f>
        <v>74.5754181743956</v>
      </c>
      <c r="AH114" s="111"/>
      <c r="AI114" s="70"/>
      <c r="AJ114" s="79" t="n">
        <v>22781853</v>
      </c>
      <c r="AK114" s="70"/>
      <c r="AL114" s="75" t="n">
        <f aca="false">(AJ114/$BL114)</f>
        <v>1599.84922752809</v>
      </c>
      <c r="AM114" s="70"/>
      <c r="AN114" s="75" t="n">
        <f aca="false">IF(AL114,AL114/AL$219*100,0)</f>
        <v>83.7882247970693</v>
      </c>
      <c r="AO114" s="70"/>
      <c r="AP114" s="79" t="n">
        <v>1075496</v>
      </c>
      <c r="AQ114" s="70"/>
      <c r="AR114" s="75" t="n">
        <f aca="false">(AP114/$BL114)</f>
        <v>75.526404494382</v>
      </c>
      <c r="AS114" s="70"/>
      <c r="AT114" s="75" t="n">
        <f aca="false">IF(AR114,AR114/AR$219*100,0)</f>
        <v>84.379070728165</v>
      </c>
      <c r="AU114" s="70"/>
      <c r="AV114" s="79" t="n">
        <v>1295886</v>
      </c>
      <c r="AW114" s="70"/>
      <c r="AX114" s="75" t="n">
        <f aca="false">(AV114/$BL114)</f>
        <v>91.0032303370786</v>
      </c>
      <c r="AY114" s="70"/>
      <c r="AZ114" s="75" t="n">
        <f aca="false">IF(AX114,AX114/AX$219*100,0)</f>
        <v>64.4478721179386</v>
      </c>
      <c r="BA114" s="70"/>
      <c r="BB114" s="79" t="n">
        <v>0</v>
      </c>
      <c r="BC114" s="70"/>
      <c r="BD114" s="75" t="n">
        <v>0</v>
      </c>
      <c r="BE114" s="70"/>
      <c r="BF114" s="75" t="n">
        <f aca="false">IF(BD114,BD114/BD$219*100,0)</f>
        <v>0</v>
      </c>
      <c r="BG114" s="70"/>
      <c r="BH114" s="79" t="n">
        <f aca="false">(E114+K114+Q114+W114+AC114+AJ114+AP114+AV114+BB114)</f>
        <v>37548610</v>
      </c>
      <c r="BI114" s="70"/>
      <c r="BJ114" s="55" t="n">
        <v>22</v>
      </c>
      <c r="BK114" s="70"/>
      <c r="BL114" s="107" t="n">
        <v>14240</v>
      </c>
      <c r="BM114" s="70"/>
      <c r="BN114" s="107" t="n">
        <f aca="false">IF(E114,BL114,0)</f>
        <v>14240</v>
      </c>
      <c r="BO114" s="70"/>
      <c r="BP114" s="107" t="n">
        <f aca="false">IF(K114,BL114,0)</f>
        <v>14240</v>
      </c>
      <c r="BQ114" s="70"/>
      <c r="BR114" s="107" t="n">
        <f aca="false">IF(Q114,BL114,0)</f>
        <v>14240</v>
      </c>
      <c r="BS114" s="70"/>
      <c r="BT114" s="107" t="n">
        <f aca="false">IF(W114,BL114,0)</f>
        <v>14240</v>
      </c>
      <c r="BU114" s="70"/>
      <c r="BV114" s="107" t="n">
        <f aca="false">IF(AC114,BL114,0)</f>
        <v>14240</v>
      </c>
      <c r="BW114" s="70"/>
      <c r="BX114" s="107" t="n">
        <f aca="false">IF(AJ114,BL114,0)</f>
        <v>14240</v>
      </c>
      <c r="BY114" s="70"/>
      <c r="BZ114" s="107" t="n">
        <f aca="false">IF(AP114,BL114,0)</f>
        <v>14240</v>
      </c>
      <c r="CA114" s="70"/>
      <c r="CB114" s="107" t="n">
        <f aca="false">IF(AV114,BL114,0)</f>
        <v>14240</v>
      </c>
      <c r="CC114" s="70"/>
      <c r="CD114" s="107" t="n">
        <f aca="false">IF(BB114,$BL114,0)</f>
        <v>0</v>
      </c>
    </row>
    <row r="115" customFormat="false" ht="8.25" hidden="false" customHeight="true" outlineLevel="0" collapsed="false">
      <c r="A115" s="55" t="n">
        <v>23</v>
      </c>
      <c r="B115" s="110"/>
      <c r="C115" s="55" t="s">
        <v>160</v>
      </c>
      <c r="D115" s="70"/>
      <c r="E115" s="79" t="n">
        <v>810926</v>
      </c>
      <c r="F115" s="70"/>
      <c r="G115" s="75" t="n">
        <f aca="false">(E115/$BL115)</f>
        <v>155.468941717791</v>
      </c>
      <c r="H115" s="70"/>
      <c r="I115" s="75" t="n">
        <f aca="false">IF(G115,G115/G$219*100,0)</f>
        <v>135.506333632671</v>
      </c>
      <c r="J115" s="70"/>
      <c r="K115" s="79" t="n">
        <v>537790</v>
      </c>
      <c r="L115" s="70"/>
      <c r="M115" s="75" t="n">
        <f aca="false">(K115/$BL115)</f>
        <v>103.103911042945</v>
      </c>
      <c r="N115" s="70"/>
      <c r="O115" s="75" t="n">
        <f aca="false">IF(M115,M115/M$219*100,0)</f>
        <v>185.034567288984</v>
      </c>
      <c r="P115" s="70"/>
      <c r="Q115" s="79" t="n">
        <v>1371251</v>
      </c>
      <c r="R115" s="70"/>
      <c r="S115" s="75" t="n">
        <f aca="false">(Q115/$BL115)</f>
        <v>262.893213190184</v>
      </c>
      <c r="T115" s="70"/>
      <c r="U115" s="75" t="n">
        <f aca="false">IF(S115,S115/S$219*100,0)</f>
        <v>51.7658613146261</v>
      </c>
      <c r="V115" s="70"/>
      <c r="W115" s="79" t="n">
        <v>507774</v>
      </c>
      <c r="X115" s="70"/>
      <c r="Y115" s="75" t="n">
        <f aca="false">(W115/$BL115)</f>
        <v>97.3493098159509</v>
      </c>
      <c r="Z115" s="70"/>
      <c r="AA115" s="75" t="n">
        <f aca="false">IF(Y115,Y115/Y$219*100,0)</f>
        <v>69.9586890505217</v>
      </c>
      <c r="AB115" s="70"/>
      <c r="AC115" s="79" t="n">
        <v>1378670</v>
      </c>
      <c r="AD115" s="70"/>
      <c r="AE115" s="75" t="n">
        <f aca="false">(AC115/$BL115)</f>
        <v>264.315567484663</v>
      </c>
      <c r="AF115" s="70"/>
      <c r="AG115" s="75" t="n">
        <f aca="false">IF(AE115,AE115/AE$219*100,0)</f>
        <v>72.6519332860465</v>
      </c>
      <c r="AH115" s="111"/>
      <c r="AI115" s="70"/>
      <c r="AJ115" s="79" t="n">
        <v>7275714</v>
      </c>
      <c r="AK115" s="70"/>
      <c r="AL115" s="75" t="n">
        <f aca="false">(AJ115/$BL115)</f>
        <v>1394.88381901841</v>
      </c>
      <c r="AM115" s="70"/>
      <c r="AN115" s="75" t="n">
        <f aca="false">IF(AL115,AL115/AL$219*100,0)</f>
        <v>73.0536584214818</v>
      </c>
      <c r="AO115" s="70"/>
      <c r="AP115" s="79" t="n">
        <v>33909</v>
      </c>
      <c r="AQ115" s="70"/>
      <c r="AR115" s="75" t="n">
        <f aca="false">(AP115/$BL115)</f>
        <v>6.50095858895706</v>
      </c>
      <c r="AS115" s="70"/>
      <c r="AT115" s="75" t="n">
        <f aca="false">IF(AR115,AR115/AR$219*100,0)</f>
        <v>7.26295456868045</v>
      </c>
      <c r="AU115" s="70"/>
      <c r="AV115" s="79" t="n">
        <v>179822</v>
      </c>
      <c r="AW115" s="70"/>
      <c r="AX115" s="75" t="n">
        <f aca="false">(AV115/$BL115)</f>
        <v>34.4750766871166</v>
      </c>
      <c r="AY115" s="70"/>
      <c r="AZ115" s="75" t="n">
        <f aca="false">IF(AX115,AX115/AX$219*100,0)</f>
        <v>24.4150160973147</v>
      </c>
      <c r="BA115" s="70"/>
      <c r="BB115" s="79" t="n">
        <v>0</v>
      </c>
      <c r="BC115" s="70"/>
      <c r="BD115" s="75" t="n">
        <f aca="false">(BB115/$BL115)</f>
        <v>0</v>
      </c>
      <c r="BE115" s="70"/>
      <c r="BF115" s="75" t="n">
        <f aca="false">IF(BD115,BD115/BD$219*100,0)</f>
        <v>0</v>
      </c>
      <c r="BG115" s="70"/>
      <c r="BH115" s="79" t="n">
        <f aca="false">(E115+K115+Q115+W115+AC115+AJ115+AP115+AV115+BB115)</f>
        <v>12095856</v>
      </c>
      <c r="BI115" s="70"/>
      <c r="BJ115" s="55" t="n">
        <v>23</v>
      </c>
      <c r="BK115" s="70"/>
      <c r="BL115" s="107" t="n">
        <v>5216</v>
      </c>
      <c r="BM115" s="70"/>
      <c r="BN115" s="107" t="n">
        <f aca="false">IF(E115,BL115,0)</f>
        <v>5216</v>
      </c>
      <c r="BO115" s="70"/>
      <c r="BP115" s="107" t="n">
        <f aca="false">IF(K115,BL115,0)</f>
        <v>5216</v>
      </c>
      <c r="BQ115" s="70"/>
      <c r="BR115" s="107" t="n">
        <f aca="false">IF(Q115,BL115,0)</f>
        <v>5216</v>
      </c>
      <c r="BS115" s="70"/>
      <c r="BT115" s="107" t="n">
        <f aca="false">IF(W115,BL115,0)</f>
        <v>5216</v>
      </c>
      <c r="BU115" s="70"/>
      <c r="BV115" s="107" t="n">
        <f aca="false">IF(AC115,BL115,0)</f>
        <v>5216</v>
      </c>
      <c r="BW115" s="70"/>
      <c r="BX115" s="107" t="n">
        <f aca="false">IF(AJ115,BL115,0)</f>
        <v>5216</v>
      </c>
      <c r="BY115" s="70"/>
      <c r="BZ115" s="107" t="n">
        <f aca="false">IF(AP115,BL115,0)</f>
        <v>5216</v>
      </c>
      <c r="CA115" s="70"/>
      <c r="CB115" s="107" t="n">
        <f aca="false">IF(AV115,BL115,0)</f>
        <v>5216</v>
      </c>
      <c r="CC115" s="70"/>
      <c r="CD115" s="107" t="n">
        <f aca="false">IF(BB115,$BL115,0)</f>
        <v>0</v>
      </c>
    </row>
    <row r="116" customFormat="false" ht="8.25" hidden="false" customHeight="true" outlineLevel="0" collapsed="false">
      <c r="A116" s="55" t="n">
        <v>24</v>
      </c>
      <c r="B116" s="110"/>
      <c r="C116" s="55" t="s">
        <v>161</v>
      </c>
      <c r="D116" s="70"/>
      <c r="E116" s="79" t="n">
        <v>3867901</v>
      </c>
      <c r="F116" s="70"/>
      <c r="G116" s="75" t="n">
        <f aca="false">(E116/$BL116)</f>
        <v>78.3166153721552</v>
      </c>
      <c r="H116" s="70"/>
      <c r="I116" s="75" t="n">
        <f aca="false">IF(G116,G116/G$219*100,0)</f>
        <v>68.2605624914108</v>
      </c>
      <c r="J116" s="70"/>
      <c r="K116" s="79" t="n">
        <v>3429490</v>
      </c>
      <c r="L116" s="70"/>
      <c r="M116" s="75" t="n">
        <f aca="false">(K116/$BL116)</f>
        <v>69.4397424475581</v>
      </c>
      <c r="N116" s="70"/>
      <c r="O116" s="75" t="n">
        <f aca="false">IF(M116,M116/M$219*100,0)</f>
        <v>124.61945009138</v>
      </c>
      <c r="P116" s="70"/>
      <c r="Q116" s="79" t="n">
        <v>18084224</v>
      </c>
      <c r="R116" s="70"/>
      <c r="S116" s="75" t="n">
        <f aca="false">(Q116/$BL116)</f>
        <v>366.166356199887</v>
      </c>
      <c r="T116" s="70"/>
      <c r="U116" s="75" t="n">
        <f aca="false">IF(S116,S116/S$219*100,0)</f>
        <v>72.1012025495417</v>
      </c>
      <c r="V116" s="70"/>
      <c r="W116" s="79" t="n">
        <v>4146699</v>
      </c>
      <c r="X116" s="70"/>
      <c r="Y116" s="75" t="n">
        <f aca="false">(W116/$BL116)</f>
        <v>83.9616708512189</v>
      </c>
      <c r="Z116" s="70"/>
      <c r="AA116" s="75" t="n">
        <f aca="false">IF(Y116,Y116/Y$219*100,0)</f>
        <v>60.3378538003793</v>
      </c>
      <c r="AB116" s="70"/>
      <c r="AC116" s="79" t="n">
        <v>24272273</v>
      </c>
      <c r="AD116" s="70"/>
      <c r="AE116" s="75" t="n">
        <f aca="false">(AC116/$BL116)</f>
        <v>491.460941929214</v>
      </c>
      <c r="AF116" s="70"/>
      <c r="AG116" s="75" t="n">
        <f aca="false">IF(AE116,AE116/AE$219*100,0)</f>
        <v>135.086964061664</v>
      </c>
      <c r="AH116" s="111"/>
      <c r="AI116" s="70"/>
      <c r="AJ116" s="79" t="n">
        <v>83090582</v>
      </c>
      <c r="AK116" s="70"/>
      <c r="AL116" s="75" t="n">
        <f aca="false">(AJ116/$BL116)</f>
        <v>1682.4042682433</v>
      </c>
      <c r="AM116" s="70"/>
      <c r="AN116" s="75" t="n">
        <f aca="false">IF(AL116,AL116/AL$219*100,0)</f>
        <v>88.1118449173632</v>
      </c>
      <c r="AO116" s="70"/>
      <c r="AP116" s="79" t="n">
        <v>1920015</v>
      </c>
      <c r="AQ116" s="70"/>
      <c r="AR116" s="75" t="n">
        <f aca="false">(AP116/$BL116)</f>
        <v>38.8761440025917</v>
      </c>
      <c r="AS116" s="70"/>
      <c r="AT116" s="75" t="n">
        <f aca="false">IF(AR116,AR116/AR$219*100,0)</f>
        <v>43.4329282109149</v>
      </c>
      <c r="AU116" s="70"/>
      <c r="AV116" s="79" t="n">
        <v>1632858</v>
      </c>
      <c r="AW116" s="70"/>
      <c r="AX116" s="75" t="n">
        <f aca="false">(AV116/$BL116)</f>
        <v>33.0618368834535</v>
      </c>
      <c r="AY116" s="70"/>
      <c r="AZ116" s="75" t="n">
        <f aca="false">IF(AX116,AX116/AX$219*100,0)</f>
        <v>23.4141692284608</v>
      </c>
      <c r="BA116" s="70"/>
      <c r="BB116" s="79" t="n">
        <v>0</v>
      </c>
      <c r="BC116" s="70"/>
      <c r="BD116" s="75" t="n">
        <f aca="false">(BB116/$BL116)</f>
        <v>0</v>
      </c>
      <c r="BE116" s="70"/>
      <c r="BF116" s="75" t="n">
        <f aca="false">IF(BD116,BD116/BD$219*100,0)</f>
        <v>0</v>
      </c>
      <c r="BG116" s="70"/>
      <c r="BH116" s="79" t="n">
        <f aca="false">(E116+K116+Q116+W116+AC116+AJ116+AP116+AV116+BB116)</f>
        <v>140444042</v>
      </c>
      <c r="BI116" s="70"/>
      <c r="BJ116" s="55" t="n">
        <v>24</v>
      </c>
      <c r="BK116" s="70"/>
      <c r="BL116" s="107" t="n">
        <v>49388</v>
      </c>
      <c r="BM116" s="70"/>
      <c r="BN116" s="107" t="n">
        <f aca="false">IF(E116,BL116,0)</f>
        <v>49388</v>
      </c>
      <c r="BO116" s="70"/>
      <c r="BP116" s="107" t="n">
        <f aca="false">IF(K116,BL116,0)</f>
        <v>49388</v>
      </c>
      <c r="BQ116" s="70"/>
      <c r="BR116" s="107" t="n">
        <f aca="false">IF(Q116,BL116,0)</f>
        <v>49388</v>
      </c>
      <c r="BS116" s="70"/>
      <c r="BT116" s="107" t="n">
        <f aca="false">IF(W116,BL116,0)</f>
        <v>49388</v>
      </c>
      <c r="BU116" s="70"/>
      <c r="BV116" s="107" t="n">
        <f aca="false">IF(AC116,BL116,0)</f>
        <v>49388</v>
      </c>
      <c r="BW116" s="70"/>
      <c r="BX116" s="107" t="n">
        <f aca="false">IF(AJ116,BL116,0)</f>
        <v>49388</v>
      </c>
      <c r="BY116" s="70"/>
      <c r="BZ116" s="107" t="n">
        <f aca="false">IF(AP116,BL116,0)</f>
        <v>49388</v>
      </c>
      <c r="CA116" s="70"/>
      <c r="CB116" s="107" t="n">
        <f aca="false">IF(AV116,BL116,0)</f>
        <v>49388</v>
      </c>
      <c r="CC116" s="70"/>
      <c r="CD116" s="107" t="n">
        <f aca="false">IF(BB116,$BL116,0)</f>
        <v>0</v>
      </c>
    </row>
    <row r="117" customFormat="false" ht="8.25" hidden="false" customHeight="true" outlineLevel="0" collapsed="false">
      <c r="A117" s="55" t="n">
        <v>25</v>
      </c>
      <c r="B117" s="110"/>
      <c r="C117" s="55" t="s">
        <v>162</v>
      </c>
      <c r="D117" s="70"/>
      <c r="E117" s="79" t="n">
        <v>1491707</v>
      </c>
      <c r="F117" s="70"/>
      <c r="G117" s="75" t="n">
        <f aca="false">(E117/$BL117)</f>
        <v>151.334787460688</v>
      </c>
      <c r="H117" s="70"/>
      <c r="I117" s="75" t="n">
        <f aca="false">IF(G117,G117/G$219*100,0)</f>
        <v>131.903015311582</v>
      </c>
      <c r="J117" s="70"/>
      <c r="K117" s="79" t="n">
        <v>769907</v>
      </c>
      <c r="L117" s="70"/>
      <c r="M117" s="75" t="n">
        <f aca="false">(K117/$BL117)</f>
        <v>78.1076392411484</v>
      </c>
      <c r="N117" s="70"/>
      <c r="O117" s="75" t="n">
        <f aca="false">IF(M117,M117/M$219*100,0)</f>
        <v>140.175218211947</v>
      </c>
      <c r="P117" s="70"/>
      <c r="Q117" s="79" t="n">
        <v>3537419</v>
      </c>
      <c r="R117" s="70"/>
      <c r="S117" s="75" t="n">
        <f aca="false">(Q117/$BL117)</f>
        <v>358.873795272395</v>
      </c>
      <c r="T117" s="70"/>
      <c r="U117" s="75" t="n">
        <f aca="false">IF(S117,S117/S$219*100,0)</f>
        <v>70.6652366186605</v>
      </c>
      <c r="V117" s="70"/>
      <c r="W117" s="79" t="n">
        <v>1352242</v>
      </c>
      <c r="X117" s="70"/>
      <c r="Y117" s="75" t="n">
        <f aca="false">(W117/$BL117)</f>
        <v>137.1859592168</v>
      </c>
      <c r="Z117" s="70"/>
      <c r="AA117" s="75" t="n">
        <f aca="false">IF(Y117,Y117/Y$219*100,0)</f>
        <v>98.5867273336655</v>
      </c>
      <c r="AB117" s="70"/>
      <c r="AC117" s="79" t="n">
        <v>3811617</v>
      </c>
      <c r="AD117" s="70"/>
      <c r="AE117" s="75" t="n">
        <f aca="false">(AC117/$BL117)</f>
        <v>386.691386831693</v>
      </c>
      <c r="AF117" s="70"/>
      <c r="AG117" s="75" t="n">
        <f aca="false">IF(AE117,AE117/AE$219*100,0)</f>
        <v>106.289149389641</v>
      </c>
      <c r="AH117" s="111"/>
      <c r="AI117" s="70"/>
      <c r="AJ117" s="79" t="n">
        <v>15488574</v>
      </c>
      <c r="AK117" s="70"/>
      <c r="AL117" s="75" t="n">
        <f aca="false">(AJ117/$BL117)</f>
        <v>1571.32738155625</v>
      </c>
      <c r="AM117" s="70"/>
      <c r="AN117" s="75" t="n">
        <f aca="false">IF(AL117,AL117/AL$219*100,0)</f>
        <v>82.2944622594532</v>
      </c>
      <c r="AO117" s="70"/>
      <c r="AP117" s="79" t="n">
        <v>161631</v>
      </c>
      <c r="AQ117" s="70"/>
      <c r="AR117" s="75" t="n">
        <f aca="false">(AP117/$BL117)</f>
        <v>16.3975854722532</v>
      </c>
      <c r="AS117" s="70"/>
      <c r="AT117" s="75" t="n">
        <f aca="false">IF(AR117,AR117/AR$219*100,0)</f>
        <v>18.3195934401631</v>
      </c>
      <c r="AU117" s="70"/>
      <c r="AV117" s="79" t="n">
        <v>175965</v>
      </c>
      <c r="AW117" s="70"/>
      <c r="AX117" s="75" t="n">
        <f aca="false">(AV117/$BL117)</f>
        <v>17.8517804605864</v>
      </c>
      <c r="AY117" s="70"/>
      <c r="AZ117" s="75" t="n">
        <f aca="false">IF(AX117,AX117/AX$219*100,0)</f>
        <v>12.6425101607917</v>
      </c>
      <c r="BA117" s="70"/>
      <c r="BB117" s="79" t="n">
        <v>0</v>
      </c>
      <c r="BC117" s="70"/>
      <c r="BD117" s="75" t="n">
        <f aca="false">(BB117/$BL117)</f>
        <v>0</v>
      </c>
      <c r="BE117" s="70"/>
      <c r="BF117" s="75" t="n">
        <f aca="false">IF(BD117,BD117/BD$219*100,0)</f>
        <v>0</v>
      </c>
      <c r="BG117" s="70"/>
      <c r="BH117" s="79" t="n">
        <f aca="false">(E117+K117+Q117+W117+AC117+AJ117+AP117+AV117+BB117)</f>
        <v>26789062</v>
      </c>
      <c r="BI117" s="70"/>
      <c r="BJ117" s="55" t="n">
        <v>25</v>
      </c>
      <c r="BK117" s="70"/>
      <c r="BL117" s="107" t="n">
        <v>9857</v>
      </c>
      <c r="BM117" s="70"/>
      <c r="BN117" s="107" t="n">
        <f aca="false">IF(E117,BL117,0)</f>
        <v>9857</v>
      </c>
      <c r="BO117" s="70"/>
      <c r="BP117" s="107" t="n">
        <f aca="false">IF(K117,BL117,0)</f>
        <v>9857</v>
      </c>
      <c r="BQ117" s="70"/>
      <c r="BR117" s="107" t="n">
        <f aca="false">IF(Q117,BL117,0)</f>
        <v>9857</v>
      </c>
      <c r="BS117" s="70"/>
      <c r="BT117" s="107" t="n">
        <f aca="false">IF(W117,BL117,0)</f>
        <v>9857</v>
      </c>
      <c r="BU117" s="70"/>
      <c r="BV117" s="107" t="n">
        <f aca="false">IF(AC117,BL117,0)</f>
        <v>9857</v>
      </c>
      <c r="BW117" s="70"/>
      <c r="BX117" s="107" t="n">
        <f aca="false">IF(AJ117,BL117,0)</f>
        <v>9857</v>
      </c>
      <c r="BY117" s="70"/>
      <c r="BZ117" s="107" t="n">
        <f aca="false">IF(AP117,BL117,0)</f>
        <v>9857</v>
      </c>
      <c r="CA117" s="70"/>
      <c r="CB117" s="107" t="n">
        <f aca="false">IF(AV117,BL117,0)</f>
        <v>9857</v>
      </c>
      <c r="CC117" s="70"/>
      <c r="CD117" s="107" t="n">
        <f aca="false">IF(BB117,$BL117,0)</f>
        <v>0</v>
      </c>
    </row>
    <row r="118" customFormat="false" ht="8.25" hidden="false" customHeight="true" outlineLevel="0" collapsed="false">
      <c r="A118" s="81"/>
      <c r="B118" s="70"/>
      <c r="C118" s="55"/>
      <c r="D118" s="70"/>
      <c r="E118" s="104"/>
      <c r="F118" s="70"/>
      <c r="G118" s="103"/>
      <c r="H118" s="70"/>
      <c r="I118" s="103"/>
      <c r="J118" s="70"/>
      <c r="K118" s="104"/>
      <c r="L118" s="70"/>
      <c r="M118" s="103"/>
      <c r="N118" s="70"/>
      <c r="O118" s="103"/>
      <c r="P118" s="70"/>
      <c r="Q118" s="104"/>
      <c r="R118" s="70"/>
      <c r="S118" s="103"/>
      <c r="T118" s="70"/>
      <c r="U118" s="103"/>
      <c r="V118" s="70"/>
      <c r="W118" s="104"/>
      <c r="X118" s="70"/>
      <c r="Y118" s="103"/>
      <c r="Z118" s="70"/>
      <c r="AA118" s="103"/>
      <c r="AB118" s="70"/>
      <c r="AC118" s="104"/>
      <c r="AD118" s="70"/>
      <c r="AE118" s="103"/>
      <c r="AF118" s="70"/>
      <c r="AG118" s="103"/>
      <c r="AH118" s="70"/>
      <c r="AI118" s="70"/>
      <c r="AJ118" s="104"/>
      <c r="AK118" s="70"/>
      <c r="AL118" s="103"/>
      <c r="AM118" s="70"/>
      <c r="AN118" s="103"/>
      <c r="AO118" s="70"/>
      <c r="AP118" s="104"/>
      <c r="AQ118" s="70"/>
      <c r="AR118" s="103"/>
      <c r="AS118" s="70"/>
      <c r="AT118" s="103"/>
      <c r="AU118" s="70"/>
      <c r="AV118" s="104"/>
      <c r="AW118" s="70"/>
      <c r="AX118" s="103"/>
      <c r="AY118" s="70"/>
      <c r="AZ118" s="103"/>
      <c r="BA118" s="70"/>
      <c r="BB118" s="70"/>
      <c r="BC118" s="70"/>
      <c r="BD118" s="103"/>
      <c r="BE118" s="70"/>
      <c r="BF118" s="103"/>
      <c r="BG118" s="70"/>
      <c r="BH118" s="104"/>
      <c r="BI118" s="70"/>
      <c r="BJ118" s="81"/>
      <c r="BK118" s="70"/>
      <c r="BL118" s="104"/>
      <c r="BM118" s="70"/>
      <c r="BN118" s="70"/>
      <c r="BO118" s="70"/>
      <c r="BP118" s="70"/>
      <c r="BQ118" s="70"/>
      <c r="BR118" s="70"/>
      <c r="BS118" s="70"/>
      <c r="BT118" s="70"/>
      <c r="BU118" s="70"/>
      <c r="BV118" s="70"/>
      <c r="BW118" s="70"/>
      <c r="BX118" s="70"/>
      <c r="BY118" s="70"/>
      <c r="BZ118" s="70"/>
      <c r="CA118" s="70"/>
      <c r="CB118" s="70"/>
      <c r="CC118" s="70"/>
      <c r="CD118" s="70"/>
    </row>
    <row r="119" customFormat="false" ht="8.25" hidden="false" customHeight="true" outlineLevel="0" collapsed="false">
      <c r="A119" s="55" t="n">
        <v>26</v>
      </c>
      <c r="B119" s="110"/>
      <c r="C119" s="55" t="s">
        <v>163</v>
      </c>
      <c r="D119" s="70"/>
      <c r="E119" s="79" t="n">
        <v>1727691</v>
      </c>
      <c r="F119" s="70"/>
      <c r="G119" s="75" t="n">
        <f aca="false">(E119/$BL119)</f>
        <v>115.210122699387</v>
      </c>
      <c r="H119" s="70"/>
      <c r="I119" s="75" t="n">
        <f aca="false">IF(G119,G119/G$219*100,0)</f>
        <v>100.416849512634</v>
      </c>
      <c r="J119" s="70"/>
      <c r="K119" s="79" t="n">
        <v>1641123</v>
      </c>
      <c r="L119" s="70"/>
      <c r="M119" s="75" t="n">
        <f aca="false">(K119/$BL119)</f>
        <v>109.437383302214</v>
      </c>
      <c r="N119" s="70"/>
      <c r="O119" s="75" t="n">
        <f aca="false">IF(M119,M119/M$219*100,0)</f>
        <v>196.400880041586</v>
      </c>
      <c r="P119" s="70"/>
      <c r="Q119" s="79" t="n">
        <v>5138553</v>
      </c>
      <c r="R119" s="70"/>
      <c r="S119" s="75" t="n">
        <f aca="false">(Q119/$BL119)</f>
        <v>342.661576420379</v>
      </c>
      <c r="T119" s="70"/>
      <c r="U119" s="75" t="n">
        <f aca="false">IF(S119,S119/S$219*100,0)</f>
        <v>67.4729158184704</v>
      </c>
      <c r="V119" s="70"/>
      <c r="W119" s="79" t="n">
        <v>2243636</v>
      </c>
      <c r="X119" s="70"/>
      <c r="Y119" s="75" t="n">
        <f aca="false">(W119/$BL119)</f>
        <v>149.615630834889</v>
      </c>
      <c r="Z119" s="70"/>
      <c r="AA119" s="75" t="n">
        <f aca="false">IF(Y119,Y119/Y$219*100,0)</f>
        <v>107.519133052555</v>
      </c>
      <c r="AB119" s="70"/>
      <c r="AC119" s="79" t="n">
        <v>6808090</v>
      </c>
      <c r="AD119" s="70"/>
      <c r="AE119" s="75" t="n">
        <f aca="false">(AC119/$BL119)</f>
        <v>453.993731661776</v>
      </c>
      <c r="AF119" s="70"/>
      <c r="AG119" s="75" t="n">
        <f aca="false">IF(AE119,AE119/AE$219*100,0)</f>
        <v>124.788420972929</v>
      </c>
      <c r="AH119" s="111"/>
      <c r="AI119" s="70"/>
      <c r="AJ119" s="79" t="n">
        <v>24061818</v>
      </c>
      <c r="AK119" s="70"/>
      <c r="AL119" s="75" t="n">
        <f aca="false">(AJ119/$BL119)</f>
        <v>1604.5490797546</v>
      </c>
      <c r="AM119" s="70"/>
      <c r="AN119" s="75" t="n">
        <f aca="false">IF(AL119,AL119/AL$219*100,0)</f>
        <v>84.0343681636391</v>
      </c>
      <c r="AO119" s="70"/>
      <c r="AP119" s="79" t="n">
        <v>280502</v>
      </c>
      <c r="AQ119" s="70"/>
      <c r="AR119" s="75" t="n">
        <f aca="false">(AP119/$BL119)</f>
        <v>18.7051213656975</v>
      </c>
      <c r="AS119" s="70"/>
      <c r="AT119" s="75" t="n">
        <f aca="false">IF(AR119,AR119/AR$219*100,0)</f>
        <v>20.8976022261526</v>
      </c>
      <c r="AU119" s="70"/>
      <c r="AV119" s="79" t="n">
        <v>4850514</v>
      </c>
      <c r="AW119" s="70"/>
      <c r="AX119" s="75" t="n">
        <f aca="false">(AV119/$BL119)</f>
        <v>323.453854361163</v>
      </c>
      <c r="AY119" s="70"/>
      <c r="AZ119" s="75" t="n">
        <f aca="false">IF(AX119,AX119/AX$219*100,0)</f>
        <v>229.067831600139</v>
      </c>
      <c r="BA119" s="70"/>
      <c r="BB119" s="79" t="n">
        <v>0</v>
      </c>
      <c r="BC119" s="70"/>
      <c r="BD119" s="75" t="n">
        <f aca="false">(BB119/$BL119)</f>
        <v>0</v>
      </c>
      <c r="BE119" s="70"/>
      <c r="BF119" s="75" t="n">
        <f aca="false">IF(BD119,BD119/BD$219*100,0)</f>
        <v>0</v>
      </c>
      <c r="BG119" s="70"/>
      <c r="BH119" s="79" t="n">
        <f aca="false">(E119+K119+Q119+W119+AC119+AJ119+AP119+AV119+BB119)</f>
        <v>46751927</v>
      </c>
      <c r="BI119" s="70"/>
      <c r="BJ119" s="55" t="n">
        <v>26</v>
      </c>
      <c r="BK119" s="70"/>
      <c r="BL119" s="107" t="n">
        <v>14996</v>
      </c>
      <c r="BM119" s="70"/>
      <c r="BN119" s="107" t="n">
        <f aca="false">IF(E119,BL119,0)</f>
        <v>14996</v>
      </c>
      <c r="BO119" s="70"/>
      <c r="BP119" s="107" t="n">
        <f aca="false">IF(K119,BL119,0)</f>
        <v>14996</v>
      </c>
      <c r="BQ119" s="70"/>
      <c r="BR119" s="107" t="n">
        <f aca="false">IF(Q119,BL119,0)</f>
        <v>14996</v>
      </c>
      <c r="BS119" s="70"/>
      <c r="BT119" s="107" t="n">
        <f aca="false">IF(W119,BL119,0)</f>
        <v>14996</v>
      </c>
      <c r="BU119" s="70"/>
      <c r="BV119" s="107" t="n">
        <f aca="false">IF(AC119,BL119,0)</f>
        <v>14996</v>
      </c>
      <c r="BW119" s="70"/>
      <c r="BX119" s="107" t="n">
        <f aca="false">IF(AJ119,BL119,0)</f>
        <v>14996</v>
      </c>
      <c r="BY119" s="70"/>
      <c r="BZ119" s="107" t="n">
        <f aca="false">IF(AP119,BL119,0)</f>
        <v>14996</v>
      </c>
      <c r="CA119" s="70"/>
      <c r="CB119" s="107" t="n">
        <f aca="false">IF(AV119,BL119,0)</f>
        <v>14996</v>
      </c>
      <c r="CC119" s="70"/>
      <c r="CD119" s="107" t="n">
        <f aca="false">IF(BB119,$BL119,0)</f>
        <v>0</v>
      </c>
    </row>
    <row r="120" customFormat="false" ht="8.25" hidden="false" customHeight="true" outlineLevel="0" collapsed="false">
      <c r="A120" s="55" t="n">
        <v>27</v>
      </c>
      <c r="B120" s="110"/>
      <c r="C120" s="55" t="s">
        <v>164</v>
      </c>
      <c r="D120" s="70"/>
      <c r="E120" s="79" t="n">
        <v>3181738</v>
      </c>
      <c r="F120" s="70"/>
      <c r="G120" s="75" t="n">
        <f aca="false">(E120/$BL120)</f>
        <v>112.179177096922</v>
      </c>
      <c r="H120" s="70"/>
      <c r="I120" s="75" t="n">
        <f aca="false">IF(G120,G120/G$219*100,0)</f>
        <v>97.7750850451335</v>
      </c>
      <c r="J120" s="70"/>
      <c r="K120" s="79" t="n">
        <v>1610302</v>
      </c>
      <c r="L120" s="70"/>
      <c r="M120" s="75" t="n">
        <f aca="false">(K120/$BL120)</f>
        <v>56.7747417410006</v>
      </c>
      <c r="N120" s="70"/>
      <c r="O120" s="75" t="n">
        <f aca="false">IF(M120,M120/M$219*100,0)</f>
        <v>101.890313032007</v>
      </c>
      <c r="P120" s="70"/>
      <c r="Q120" s="79" t="n">
        <v>13343533</v>
      </c>
      <c r="R120" s="70"/>
      <c r="S120" s="75" t="n">
        <f aca="false">(Q120/$BL120)</f>
        <v>470.455628812185</v>
      </c>
      <c r="T120" s="70"/>
      <c r="U120" s="75" t="n">
        <f aca="false">IF(S120,S120/S$219*100,0)</f>
        <v>92.6366281588211</v>
      </c>
      <c r="V120" s="70"/>
      <c r="W120" s="79" t="n">
        <v>3397228</v>
      </c>
      <c r="X120" s="70"/>
      <c r="Y120" s="75" t="n">
        <f aca="false">(W120/$BL120)</f>
        <v>119.776751401474</v>
      </c>
      <c r="Z120" s="70"/>
      <c r="AA120" s="75" t="n">
        <f aca="false">IF(Y120,Y120/Y$219*100,0)</f>
        <v>86.0758491520846</v>
      </c>
      <c r="AB120" s="70"/>
      <c r="AC120" s="79" t="n">
        <v>6550644</v>
      </c>
      <c r="AD120" s="70"/>
      <c r="AE120" s="75" t="n">
        <f aca="false">(AC120/$BL120)</f>
        <v>230.957374043648</v>
      </c>
      <c r="AF120" s="70"/>
      <c r="AG120" s="75" t="n">
        <f aca="false">IF(AE120,AE120/AE$219*100,0)</f>
        <v>63.48282808546</v>
      </c>
      <c r="AH120" s="111"/>
      <c r="AI120" s="70"/>
      <c r="AJ120" s="79" t="n">
        <v>45456071</v>
      </c>
      <c r="AK120" s="70"/>
      <c r="AL120" s="75" t="n">
        <f aca="false">(AJ120/$BL120)</f>
        <v>1602.6538447978</v>
      </c>
      <c r="AM120" s="70"/>
      <c r="AN120" s="75" t="n">
        <f aca="false">IF(AL120,AL120/AL$219*100,0)</f>
        <v>83.9351098273714</v>
      </c>
      <c r="AO120" s="70"/>
      <c r="AP120" s="79" t="n">
        <v>1619412</v>
      </c>
      <c r="AQ120" s="70"/>
      <c r="AR120" s="75" t="n">
        <f aca="false">(AP120/$BL120)</f>
        <v>57.095934844692</v>
      </c>
      <c r="AS120" s="70"/>
      <c r="AT120" s="75" t="n">
        <f aca="false">IF(AR120,AR120/AR$219*100,0)</f>
        <v>63.7883129324571</v>
      </c>
      <c r="AU120" s="70"/>
      <c r="AV120" s="79" t="n">
        <v>1715926</v>
      </c>
      <c r="AW120" s="70"/>
      <c r="AX120" s="75" t="n">
        <f aca="false">(AV120/$BL120)</f>
        <v>60.4987483693544</v>
      </c>
      <c r="AY120" s="70"/>
      <c r="AZ120" s="75" t="n">
        <f aca="false">IF(AX120,AX120/AX$219*100,0)</f>
        <v>42.8448043411364</v>
      </c>
      <c r="BA120" s="70"/>
      <c r="BB120" s="79" t="n">
        <v>0</v>
      </c>
      <c r="BC120" s="70"/>
      <c r="BD120" s="75" t="n">
        <f aca="false">(BB120/$BL120)</f>
        <v>0</v>
      </c>
      <c r="BE120" s="70"/>
      <c r="BF120" s="75" t="n">
        <f aca="false">IF(BD120,BD120/BD$219*100,0)</f>
        <v>0</v>
      </c>
      <c r="BG120" s="70"/>
      <c r="BH120" s="79" t="n">
        <f aca="false">(E120+K120+Q120+W120+AC120+AJ120+AP120+AV120+BB120)</f>
        <v>76874854</v>
      </c>
      <c r="BI120" s="70"/>
      <c r="BJ120" s="55" t="n">
        <v>27</v>
      </c>
      <c r="BK120" s="70"/>
      <c r="BL120" s="107" t="n">
        <v>28363</v>
      </c>
      <c r="BM120" s="70"/>
      <c r="BN120" s="107" t="n">
        <f aca="false">IF(E120,BL120,0)</f>
        <v>28363</v>
      </c>
      <c r="BO120" s="70"/>
      <c r="BP120" s="107" t="n">
        <f aca="false">IF(K120,BL120,0)</f>
        <v>28363</v>
      </c>
      <c r="BQ120" s="70"/>
      <c r="BR120" s="107" t="n">
        <f aca="false">IF(Q120,BL120,0)</f>
        <v>28363</v>
      </c>
      <c r="BS120" s="70"/>
      <c r="BT120" s="107" t="n">
        <f aca="false">IF(W120,BL120,0)</f>
        <v>28363</v>
      </c>
      <c r="BU120" s="70"/>
      <c r="BV120" s="107" t="n">
        <f aca="false">IF(AC120,BL120,0)</f>
        <v>28363</v>
      </c>
      <c r="BW120" s="70"/>
      <c r="BX120" s="107" t="n">
        <f aca="false">IF(AJ120,BL120,0)</f>
        <v>28363</v>
      </c>
      <c r="BY120" s="70"/>
      <c r="BZ120" s="107" t="n">
        <f aca="false">IF(AP120,BL120,0)</f>
        <v>28363</v>
      </c>
      <c r="CA120" s="70"/>
      <c r="CB120" s="107" t="n">
        <f aca="false">IF(AV120,BL120,0)</f>
        <v>28363</v>
      </c>
      <c r="CC120" s="70"/>
      <c r="CD120" s="107" t="n">
        <f aca="false">IF(BB120,$BL120,0)</f>
        <v>0</v>
      </c>
    </row>
    <row r="121" customFormat="false" ht="8.25" hidden="false" customHeight="true" outlineLevel="0" collapsed="false">
      <c r="A121" s="55" t="n">
        <v>28</v>
      </c>
      <c r="B121" s="110"/>
      <c r="C121" s="55" t="s">
        <v>165</v>
      </c>
      <c r="D121" s="70"/>
      <c r="E121" s="79" t="n">
        <v>1626900</v>
      </c>
      <c r="F121" s="70"/>
      <c r="G121" s="75" t="n">
        <f aca="false">(E121/$BL121)</f>
        <v>150.750555967383</v>
      </c>
      <c r="H121" s="70"/>
      <c r="I121" s="75" t="n">
        <f aca="false">IF(G121,G121/G$219*100,0)</f>
        <v>131.393800630015</v>
      </c>
      <c r="J121" s="70"/>
      <c r="K121" s="79" t="n">
        <v>821952</v>
      </c>
      <c r="L121" s="70"/>
      <c r="M121" s="75" t="n">
        <f aca="false">(K121/$BL121)</f>
        <v>76.1630837657524</v>
      </c>
      <c r="N121" s="70"/>
      <c r="O121" s="75" t="n">
        <f aca="false">IF(M121,M121/M$219*100,0)</f>
        <v>136.685438073447</v>
      </c>
      <c r="P121" s="70"/>
      <c r="Q121" s="79" t="n">
        <v>4012393</v>
      </c>
      <c r="R121" s="70"/>
      <c r="S121" s="75" t="n">
        <f aca="false">(Q121/$BL121)</f>
        <v>371.793272794663</v>
      </c>
      <c r="T121" s="70"/>
      <c r="U121" s="75" t="n">
        <f aca="false">IF(S121,S121/S$219*100,0)</f>
        <v>73.2091892508318</v>
      </c>
      <c r="V121" s="70"/>
      <c r="W121" s="79" t="n">
        <v>1875501</v>
      </c>
      <c r="X121" s="70"/>
      <c r="Y121" s="75" t="n">
        <f aca="false">(W121/$BL121)</f>
        <v>173.786230541142</v>
      </c>
      <c r="Z121" s="70"/>
      <c r="AA121" s="75" t="n">
        <f aca="false">IF(Y121,Y121/Y$219*100,0)</f>
        <v>124.888988804088</v>
      </c>
      <c r="AB121" s="70"/>
      <c r="AC121" s="79" t="n">
        <v>5011073</v>
      </c>
      <c r="AD121" s="70"/>
      <c r="AE121" s="75" t="n">
        <f aca="false">(AC121/$BL121)</f>
        <v>464.33219051149</v>
      </c>
      <c r="AF121" s="70"/>
      <c r="AG121" s="75" t="n">
        <f aca="false">IF(AE121,AE121/AE$219*100,0)</f>
        <v>127.630134118234</v>
      </c>
      <c r="AH121" s="111"/>
      <c r="AI121" s="70"/>
      <c r="AJ121" s="79" t="n">
        <v>17636464</v>
      </c>
      <c r="AK121" s="70"/>
      <c r="AL121" s="75" t="n">
        <f aca="false">(AJ121/$BL121)</f>
        <v>1634.21645663454</v>
      </c>
      <c r="AM121" s="70"/>
      <c r="AN121" s="75" t="n">
        <f aca="false">IF(AL121,AL121/AL$219*100,0)</f>
        <v>85.588125105471</v>
      </c>
      <c r="AO121" s="70"/>
      <c r="AP121" s="79" t="n">
        <v>450070</v>
      </c>
      <c r="AQ121" s="70"/>
      <c r="AR121" s="75" t="n">
        <f aca="false">(AP121/$BL121)</f>
        <v>41.7040400296516</v>
      </c>
      <c r="AS121" s="70"/>
      <c r="AT121" s="75" t="n">
        <f aca="false">IF(AR121,AR121/AR$219*100,0)</f>
        <v>46.592290032474</v>
      </c>
      <c r="AU121" s="70"/>
      <c r="AV121" s="79" t="n">
        <v>185454</v>
      </c>
      <c r="AW121" s="70"/>
      <c r="AX121" s="75" t="n">
        <f aca="false">(AV121/$BL121)</f>
        <v>17.1843958487769</v>
      </c>
      <c r="AY121" s="70"/>
      <c r="AZ121" s="75" t="n">
        <f aca="false">IF(AX121,AX121/AX$219*100,0)</f>
        <v>12.1698728933446</v>
      </c>
      <c r="BA121" s="70"/>
      <c r="BB121" s="79" t="n">
        <v>0</v>
      </c>
      <c r="BC121" s="70"/>
      <c r="BD121" s="75" t="n">
        <f aca="false">(BB121/$BL121)</f>
        <v>0</v>
      </c>
      <c r="BE121" s="70"/>
      <c r="BF121" s="75" t="n">
        <f aca="false">IF(BD121,BD121/BD$219*100,0)</f>
        <v>0</v>
      </c>
      <c r="BG121" s="70"/>
      <c r="BH121" s="79" t="n">
        <f aca="false">(E121+K121+Q121+W121+AC121+AJ121+AP121+AV121+BB121)</f>
        <v>31619807</v>
      </c>
      <c r="BI121" s="70"/>
      <c r="BJ121" s="55" t="n">
        <v>28</v>
      </c>
      <c r="BK121" s="70"/>
      <c r="BL121" s="107" t="n">
        <v>10792</v>
      </c>
      <c r="BM121" s="70"/>
      <c r="BN121" s="107" t="n">
        <f aca="false">IF(E121,BL121,0)</f>
        <v>10792</v>
      </c>
      <c r="BO121" s="70"/>
      <c r="BP121" s="107" t="n">
        <f aca="false">IF(K121,BL121,0)</f>
        <v>10792</v>
      </c>
      <c r="BQ121" s="70"/>
      <c r="BR121" s="107" t="n">
        <f aca="false">IF(Q121,BL121,0)</f>
        <v>10792</v>
      </c>
      <c r="BS121" s="70"/>
      <c r="BT121" s="107" t="n">
        <f aca="false">IF(W121,BL121,0)</f>
        <v>10792</v>
      </c>
      <c r="BU121" s="70"/>
      <c r="BV121" s="107" t="n">
        <f aca="false">IF(AC121,BL121,0)</f>
        <v>10792</v>
      </c>
      <c r="BW121" s="70"/>
      <c r="BX121" s="107" t="n">
        <f aca="false">IF(AJ121,BL121,0)</f>
        <v>10792</v>
      </c>
      <c r="BY121" s="70"/>
      <c r="BZ121" s="107" t="n">
        <f aca="false">IF(AP121,BL121,0)</f>
        <v>10792</v>
      </c>
      <c r="CA121" s="70"/>
      <c r="CB121" s="107" t="n">
        <f aca="false">IF(AV121,BL121,0)</f>
        <v>10792</v>
      </c>
      <c r="CC121" s="70"/>
      <c r="CD121" s="107" t="n">
        <f aca="false">IF(BB121,$BL121,0)</f>
        <v>0</v>
      </c>
    </row>
    <row r="122" customFormat="false" ht="8.25" hidden="false" customHeight="true" outlineLevel="0" collapsed="false">
      <c r="A122" s="55" t="n">
        <v>29</v>
      </c>
      <c r="B122" s="110"/>
      <c r="C122" s="55" t="s">
        <v>105</v>
      </c>
      <c r="D122" s="70"/>
      <c r="E122" s="79" t="n">
        <v>153196025</v>
      </c>
      <c r="F122" s="70"/>
      <c r="G122" s="75" t="n">
        <f aca="false">(E122/$BL122)</f>
        <v>134.702692365184</v>
      </c>
      <c r="H122" s="70"/>
      <c r="I122" s="75" t="n">
        <f aca="false">IF(G122,G122/G$219*100,0)</f>
        <v>117.406523587127</v>
      </c>
      <c r="J122" s="70"/>
      <c r="K122" s="79" t="n">
        <v>56257703</v>
      </c>
      <c r="L122" s="70"/>
      <c r="M122" s="75" t="n">
        <f aca="false">(K122/$BL122)</f>
        <v>49.4664535870359</v>
      </c>
      <c r="N122" s="70"/>
      <c r="O122" s="75" t="n">
        <f aca="false">IF(M122,M122/M$219*100,0)</f>
        <v>88.7745551280336</v>
      </c>
      <c r="P122" s="70"/>
      <c r="Q122" s="79" t="n">
        <v>750130459</v>
      </c>
      <c r="R122" s="70"/>
      <c r="S122" s="75" t="n">
        <f aca="false">(Q122/$BL122)</f>
        <v>659.577116654503</v>
      </c>
      <c r="T122" s="70"/>
      <c r="U122" s="75" t="n">
        <f aca="false">IF(S122,S122/S$219*100,0)</f>
        <v>129.876222869008</v>
      </c>
      <c r="V122" s="70"/>
      <c r="W122" s="79" t="n">
        <v>238530716</v>
      </c>
      <c r="X122" s="70"/>
      <c r="Y122" s="75" t="n">
        <f aca="false">(W122/$BL122)</f>
        <v>209.736053249391</v>
      </c>
      <c r="Z122" s="70"/>
      <c r="AA122" s="75" t="n">
        <f aca="false">IF(Y122,Y122/Y$219*100,0)</f>
        <v>150.723814680334</v>
      </c>
      <c r="AB122" s="70"/>
      <c r="AC122" s="79" t="n">
        <v>600910239</v>
      </c>
      <c r="AD122" s="70"/>
      <c r="AE122" s="75" t="n">
        <f aca="false">(AC122/$BL122)</f>
        <v>528.370282865408</v>
      </c>
      <c r="AF122" s="70"/>
      <c r="AG122" s="75" t="n">
        <f aca="false">IF(AE122,AE122/AE$219*100,0)</f>
        <v>145.23216663466</v>
      </c>
      <c r="AH122" s="111"/>
      <c r="AI122" s="70"/>
      <c r="AJ122" s="79" t="n">
        <v>2700216992</v>
      </c>
      <c r="AK122" s="70"/>
      <c r="AL122" s="75" t="n">
        <f aca="false">(AJ122/$BL122)</f>
        <v>2374.25545990908</v>
      </c>
      <c r="AM122" s="70"/>
      <c r="AN122" s="75" t="n">
        <f aca="false">IF(AL122,AL122/AL$219*100,0)</f>
        <v>124.345873834563</v>
      </c>
      <c r="AO122" s="70"/>
      <c r="AP122" s="79" t="n">
        <v>134327404</v>
      </c>
      <c r="AQ122" s="70"/>
      <c r="AR122" s="75" t="n">
        <f aca="false">(AP122/$BL122)</f>
        <v>118.111830755568</v>
      </c>
      <c r="AS122" s="70"/>
      <c r="AT122" s="75" t="n">
        <f aca="false">IF(AR122,AR122/AR$219*100,0)</f>
        <v>131.956056797308</v>
      </c>
      <c r="AU122" s="70"/>
      <c r="AV122" s="79" t="n">
        <v>403484043</v>
      </c>
      <c r="AW122" s="70"/>
      <c r="AX122" s="75" t="n">
        <f aca="false">(AV122/$BL122)</f>
        <v>354.776743838423</v>
      </c>
      <c r="AY122" s="70"/>
      <c r="AZ122" s="75" t="n">
        <f aca="false">IF(AX122,AX122/AX$219*100,0)</f>
        <v>251.250490038938</v>
      </c>
      <c r="BA122" s="70"/>
      <c r="BB122" s="79" t="n">
        <v>0</v>
      </c>
      <c r="BC122" s="70"/>
      <c r="BD122" s="75" t="n">
        <f aca="false">(BB122/$BL122)</f>
        <v>0</v>
      </c>
      <c r="BE122" s="70"/>
      <c r="BF122" s="75" t="n">
        <f aca="false">IF(BD122,BD122/BD$219*100,0)</f>
        <v>0</v>
      </c>
      <c r="BG122" s="70"/>
      <c r="BH122" s="79" t="n">
        <f aca="false">(E122+K122+Q122+W122+AC122+AJ122+AP122+AV122+BB122)</f>
        <v>5037053581</v>
      </c>
      <c r="BI122" s="70"/>
      <c r="BJ122" s="55" t="n">
        <v>29</v>
      </c>
      <c r="BK122" s="70"/>
      <c r="BL122" s="107" t="n">
        <v>1137290</v>
      </c>
      <c r="BM122" s="70"/>
      <c r="BN122" s="107" t="n">
        <f aca="false">IF(E122,BL122,0)</f>
        <v>1137290</v>
      </c>
      <c r="BO122" s="70"/>
      <c r="BP122" s="107" t="n">
        <f aca="false">IF(K122,BL122,0)</f>
        <v>1137290</v>
      </c>
      <c r="BQ122" s="70"/>
      <c r="BR122" s="107" t="n">
        <f aca="false">IF(Q122,BL122,0)</f>
        <v>1137290</v>
      </c>
      <c r="BS122" s="70"/>
      <c r="BT122" s="107" t="n">
        <f aca="false">IF(W122,BL122,0)</f>
        <v>1137290</v>
      </c>
      <c r="BU122" s="70"/>
      <c r="BV122" s="107" t="n">
        <f aca="false">IF(AC122,BL122,0)</f>
        <v>1137290</v>
      </c>
      <c r="BW122" s="70"/>
      <c r="BX122" s="107" t="n">
        <f aca="false">IF(AJ122,BL122,0)</f>
        <v>1137290</v>
      </c>
      <c r="BY122" s="70"/>
      <c r="BZ122" s="107" t="n">
        <f aca="false">IF(AP122,BL122,0)</f>
        <v>1137290</v>
      </c>
      <c r="CA122" s="70"/>
      <c r="CB122" s="107" t="n">
        <f aca="false">IF(AV122,BL122,0)</f>
        <v>1137290</v>
      </c>
      <c r="CC122" s="70"/>
      <c r="CD122" s="107" t="n">
        <f aca="false">IF(BB122,$BL122,0)</f>
        <v>0</v>
      </c>
    </row>
    <row r="123" customFormat="false" ht="8.25" hidden="false" customHeight="true" outlineLevel="0" collapsed="false">
      <c r="A123" s="55" t="n">
        <v>30</v>
      </c>
      <c r="B123" s="110"/>
      <c r="C123" s="55" t="s">
        <v>166</v>
      </c>
      <c r="D123" s="70"/>
      <c r="E123" s="79" t="n">
        <v>10597071</v>
      </c>
      <c r="F123" s="70"/>
      <c r="G123" s="75" t="n">
        <f aca="false">(E123/$BL123)</f>
        <v>155.455213589954</v>
      </c>
      <c r="H123" s="70"/>
      <c r="I123" s="75" t="n">
        <f aca="false">IF(G123,G123/G$219*100,0)</f>
        <v>135.494368231412</v>
      </c>
      <c r="J123" s="70"/>
      <c r="K123" s="79" t="n">
        <v>6691504</v>
      </c>
      <c r="L123" s="70"/>
      <c r="M123" s="75" t="n">
        <f aca="false">(K123/$BL123)</f>
        <v>98.1619528224387</v>
      </c>
      <c r="N123" s="70"/>
      <c r="O123" s="75" t="n">
        <f aca="false">IF(M123,M123/M$219*100,0)</f>
        <v>176.165523509348</v>
      </c>
      <c r="P123" s="70"/>
      <c r="Q123" s="79" t="n">
        <v>33846151</v>
      </c>
      <c r="R123" s="70"/>
      <c r="S123" s="75" t="n">
        <f aca="false">(Q123/$BL123)</f>
        <v>496.510840863748</v>
      </c>
      <c r="T123" s="70"/>
      <c r="U123" s="75" t="n">
        <f aca="false">IF(S123,S123/S$219*100,0)</f>
        <v>97.7671162274069</v>
      </c>
      <c r="V123" s="70"/>
      <c r="W123" s="79" t="n">
        <v>16549346</v>
      </c>
      <c r="X123" s="70"/>
      <c r="Y123" s="75" t="n">
        <f aca="false">(W123/$BL123)</f>
        <v>242.772943316512</v>
      </c>
      <c r="Z123" s="70"/>
      <c r="AA123" s="75" t="n">
        <f aca="false">IF(Y123,Y123/Y$219*100,0)</f>
        <v>174.46530317955</v>
      </c>
      <c r="AB123" s="70"/>
      <c r="AC123" s="79" t="n">
        <v>21890533</v>
      </c>
      <c r="AD123" s="70"/>
      <c r="AE123" s="75" t="n">
        <f aca="false">(AC123/$BL123)</f>
        <v>321.126232249736</v>
      </c>
      <c r="AF123" s="70"/>
      <c r="AG123" s="75" t="n">
        <f aca="false">IF(AE123,AE123/AE$219*100,0)</f>
        <v>88.2673760907446</v>
      </c>
      <c r="AH123" s="111"/>
      <c r="AI123" s="70"/>
      <c r="AJ123" s="79" t="n">
        <v>138155505</v>
      </c>
      <c r="AK123" s="70"/>
      <c r="AL123" s="75" t="n">
        <f aca="false">(AJ123/$BL123)</f>
        <v>2026.69148280718</v>
      </c>
      <c r="AM123" s="70"/>
      <c r="AN123" s="75" t="n">
        <f aca="false">IF(AL123,AL123/AL$219*100,0)</f>
        <v>106.143053128906</v>
      </c>
      <c r="AO123" s="70"/>
      <c r="AP123" s="79" t="n">
        <v>6699742</v>
      </c>
      <c r="AQ123" s="70"/>
      <c r="AR123" s="75" t="n">
        <f aca="false">(AP123/$BL123)</f>
        <v>98.2828013143997</v>
      </c>
      <c r="AS123" s="70"/>
      <c r="AT123" s="75" t="n">
        <f aca="false">IF(AR123,AR123/AR$219*100,0)</f>
        <v>109.802810010462</v>
      </c>
      <c r="AU123" s="70"/>
      <c r="AV123" s="79" t="n">
        <v>7596503</v>
      </c>
      <c r="AW123" s="70"/>
      <c r="AX123" s="75" t="n">
        <f aca="false">(AV123/$BL123)</f>
        <v>111.437962093651</v>
      </c>
      <c r="AY123" s="70"/>
      <c r="AZ123" s="75" t="n">
        <f aca="false">IF(AX123,AX123/AX$219*100,0)</f>
        <v>78.9196109137356</v>
      </c>
      <c r="BA123" s="70"/>
      <c r="BB123" s="79" t="n">
        <v>0</v>
      </c>
      <c r="BC123" s="70"/>
      <c r="BD123" s="75" t="n">
        <f aca="false">(BB123/$BL123)</f>
        <v>0</v>
      </c>
      <c r="BE123" s="70"/>
      <c r="BF123" s="75" t="n">
        <f aca="false">IF(BD123,BD123/BD$219*100,0)</f>
        <v>0</v>
      </c>
      <c r="BG123" s="70"/>
      <c r="BH123" s="79" t="n">
        <f aca="false">(E123+K123+Q123+W123+AC123+AJ123+AP123+AV123+BB123)</f>
        <v>242026355</v>
      </c>
      <c r="BI123" s="70"/>
      <c r="BJ123" s="55" t="n">
        <v>30</v>
      </c>
      <c r="BK123" s="70"/>
      <c r="BL123" s="107" t="n">
        <v>68168</v>
      </c>
      <c r="BM123" s="70"/>
      <c r="BN123" s="107" t="n">
        <f aca="false">IF(E123,BL123,0)</f>
        <v>68168</v>
      </c>
      <c r="BO123" s="70"/>
      <c r="BP123" s="107" t="n">
        <f aca="false">IF(K123,BL123,0)</f>
        <v>68168</v>
      </c>
      <c r="BQ123" s="70"/>
      <c r="BR123" s="107" t="n">
        <f aca="false">IF(Q123,BL123,0)</f>
        <v>68168</v>
      </c>
      <c r="BS123" s="70"/>
      <c r="BT123" s="107" t="n">
        <f aca="false">IF(W123,BL123,0)</f>
        <v>68168</v>
      </c>
      <c r="BU123" s="70"/>
      <c r="BV123" s="107" t="n">
        <f aca="false">IF(AC123,BL123,0)</f>
        <v>68168</v>
      </c>
      <c r="BW123" s="70"/>
      <c r="BX123" s="107" t="n">
        <f aca="false">IF(AJ123,BL123,0)</f>
        <v>68168</v>
      </c>
      <c r="BY123" s="70"/>
      <c r="BZ123" s="107" t="n">
        <f aca="false">IF(AP123,BL123,0)</f>
        <v>68168</v>
      </c>
      <c r="CA123" s="70"/>
      <c r="CB123" s="107" t="n">
        <f aca="false">IF(AV123,BL123,0)</f>
        <v>68168</v>
      </c>
      <c r="CC123" s="70"/>
      <c r="CD123" s="107" t="n">
        <f aca="false">IF(BB123,$BL123,0)</f>
        <v>0</v>
      </c>
    </row>
    <row r="124" customFormat="false" ht="8.25" hidden="false" customHeight="true" outlineLevel="0" collapsed="false">
      <c r="A124" s="81"/>
      <c r="B124" s="70"/>
      <c r="C124" s="55"/>
      <c r="D124" s="70"/>
      <c r="E124" s="70"/>
      <c r="F124" s="70"/>
      <c r="G124" s="103"/>
      <c r="H124" s="70"/>
      <c r="I124" s="103"/>
      <c r="J124" s="70"/>
      <c r="K124" s="70"/>
      <c r="L124" s="70"/>
      <c r="M124" s="103"/>
      <c r="N124" s="70"/>
      <c r="O124" s="103"/>
      <c r="P124" s="70"/>
      <c r="Q124" s="70"/>
      <c r="R124" s="70"/>
      <c r="S124" s="103"/>
      <c r="T124" s="70"/>
      <c r="U124" s="103"/>
      <c r="V124" s="70"/>
      <c r="W124" s="70"/>
      <c r="X124" s="70"/>
      <c r="Y124" s="103"/>
      <c r="Z124" s="70"/>
      <c r="AA124" s="103"/>
      <c r="AB124" s="70"/>
      <c r="AC124" s="70"/>
      <c r="AD124" s="70"/>
      <c r="AE124" s="103"/>
      <c r="AF124" s="70"/>
      <c r="AG124" s="103"/>
      <c r="AH124" s="70"/>
      <c r="AI124" s="70"/>
      <c r="AJ124" s="70"/>
      <c r="AK124" s="70"/>
      <c r="AL124" s="103"/>
      <c r="AM124" s="70"/>
      <c r="AN124" s="103"/>
      <c r="AO124" s="70"/>
      <c r="AP124" s="70"/>
      <c r="AQ124" s="70"/>
      <c r="AR124" s="103"/>
      <c r="AS124" s="70"/>
      <c r="AT124" s="103"/>
      <c r="AU124" s="70"/>
      <c r="AV124" s="70"/>
      <c r="AW124" s="70"/>
      <c r="AX124" s="103"/>
      <c r="AY124" s="70"/>
      <c r="AZ124" s="103"/>
      <c r="BA124" s="70"/>
      <c r="BB124" s="70"/>
      <c r="BC124" s="70"/>
      <c r="BD124" s="103"/>
      <c r="BE124" s="70"/>
      <c r="BF124" s="103"/>
      <c r="BG124" s="70"/>
      <c r="BH124" s="70"/>
      <c r="BI124" s="70"/>
      <c r="BJ124" s="81"/>
      <c r="BK124" s="70"/>
      <c r="BL124" s="104"/>
      <c r="BM124" s="70"/>
      <c r="BN124" s="70"/>
      <c r="BO124" s="70"/>
      <c r="BP124" s="70"/>
      <c r="BQ124" s="70"/>
      <c r="BR124" s="70"/>
      <c r="BS124" s="70"/>
      <c r="BT124" s="70"/>
      <c r="BU124" s="70"/>
      <c r="BV124" s="70"/>
      <c r="BW124" s="70"/>
      <c r="BX124" s="70"/>
      <c r="BY124" s="70"/>
      <c r="BZ124" s="70"/>
      <c r="CA124" s="70"/>
      <c r="CB124" s="70"/>
      <c r="CC124" s="70"/>
      <c r="CD124" s="70"/>
    </row>
    <row r="125" customFormat="false" ht="8.25" hidden="false" customHeight="true" outlineLevel="0" collapsed="false">
      <c r="A125" s="55" t="n">
        <v>31</v>
      </c>
      <c r="B125" s="110"/>
      <c r="C125" s="55" t="s">
        <v>167</v>
      </c>
      <c r="D125" s="70"/>
      <c r="E125" s="79" t="n">
        <v>1202501</v>
      </c>
      <c r="F125" s="70"/>
      <c r="G125" s="75" t="n">
        <f aca="false">(E125/$BL125)</f>
        <v>78.4871091965276</v>
      </c>
      <c r="H125" s="70"/>
      <c r="I125" s="75" t="n">
        <f aca="false">IF(G125,G125/G$219*100,0)</f>
        <v>68.4091644744979</v>
      </c>
      <c r="J125" s="70"/>
      <c r="K125" s="79" t="n">
        <v>892993</v>
      </c>
      <c r="L125" s="70"/>
      <c r="M125" s="75" t="n">
        <f aca="false">(K125/$BL125)</f>
        <v>58.2855557731219</v>
      </c>
      <c r="N125" s="70"/>
      <c r="O125" s="75" t="n">
        <f aca="false">IF(M125,M125/M$219*100,0)</f>
        <v>104.60168273525</v>
      </c>
      <c r="P125" s="70"/>
      <c r="Q125" s="79" t="n">
        <v>4796334</v>
      </c>
      <c r="R125" s="70"/>
      <c r="S125" s="75" t="n">
        <f aca="false">(Q125/$BL125)</f>
        <v>313.05619737615</v>
      </c>
      <c r="T125" s="70"/>
      <c r="U125" s="75" t="n">
        <f aca="false">IF(S125,S125/S$219*100,0)</f>
        <v>61.6433703266977</v>
      </c>
      <c r="V125" s="70"/>
      <c r="W125" s="79" t="n">
        <v>1702009</v>
      </c>
      <c r="X125" s="70"/>
      <c r="Y125" s="75" t="n">
        <f aca="false">(W125/$BL125)</f>
        <v>111.089941909797</v>
      </c>
      <c r="Z125" s="70"/>
      <c r="AA125" s="75" t="n">
        <f aca="false">IF(Y125,Y125/Y$219*100,0)</f>
        <v>79.8331977638181</v>
      </c>
      <c r="AB125" s="70"/>
      <c r="AC125" s="79" t="n">
        <v>4715392</v>
      </c>
      <c r="AD125" s="70"/>
      <c r="AE125" s="75" t="n">
        <f aca="false">(AC125/$BL125)</f>
        <v>307.773121858886</v>
      </c>
      <c r="AF125" s="70"/>
      <c r="AG125" s="75" t="n">
        <f aca="false">IF(AE125,AE125/AE$219*100,0)</f>
        <v>84.5970312279377</v>
      </c>
      <c r="AH125" s="111"/>
      <c r="AI125" s="70"/>
      <c r="AJ125" s="79" t="n">
        <v>20799689</v>
      </c>
      <c r="AK125" s="70"/>
      <c r="AL125" s="75" t="n">
        <f aca="false">(AJ125/$BL125)</f>
        <v>1357.59343384897</v>
      </c>
      <c r="AM125" s="70"/>
      <c r="AN125" s="75" t="n">
        <f aca="false">IF(AL125,AL125/AL$219*100,0)</f>
        <v>71.1006649008524</v>
      </c>
      <c r="AO125" s="70"/>
      <c r="AP125" s="79" t="n">
        <v>332152</v>
      </c>
      <c r="AQ125" s="70"/>
      <c r="AR125" s="75" t="n">
        <f aca="false">(AP125/$BL125)</f>
        <v>21.6795248351935</v>
      </c>
      <c r="AS125" s="70"/>
      <c r="AT125" s="75" t="n">
        <f aca="false">IF(AR125,AR125/AR$219*100,0)</f>
        <v>24.2206440471806</v>
      </c>
      <c r="AU125" s="70"/>
      <c r="AV125" s="79" t="n">
        <v>430459</v>
      </c>
      <c r="AW125" s="70"/>
      <c r="AX125" s="75" t="n">
        <f aca="false">(AV125/$BL125)</f>
        <v>28.0960120096599</v>
      </c>
      <c r="AY125" s="70"/>
      <c r="AZ125" s="75" t="n">
        <f aca="false">IF(AX125,AX125/AX$219*100,0)</f>
        <v>19.8974056450045</v>
      </c>
      <c r="BA125" s="70"/>
      <c r="BB125" s="79" t="n">
        <v>0</v>
      </c>
      <c r="BC125" s="70"/>
      <c r="BD125" s="75" t="n">
        <f aca="false">(BB125/$BL125)</f>
        <v>0</v>
      </c>
      <c r="BE125" s="70"/>
      <c r="BF125" s="75" t="n">
        <f aca="false">IF(BD125,BD125/BD$219*100,0)</f>
        <v>0</v>
      </c>
      <c r="BG125" s="70"/>
      <c r="BH125" s="79" t="n">
        <f aca="false">(E125+K125+Q125+W125+AC125+AJ125+AP125+AV125+BB125)</f>
        <v>34871529</v>
      </c>
      <c r="BI125" s="70"/>
      <c r="BJ125" s="55" t="n">
        <v>31</v>
      </c>
      <c r="BK125" s="70"/>
      <c r="BL125" s="107" t="n">
        <v>15321</v>
      </c>
      <c r="BM125" s="70"/>
      <c r="BN125" s="107" t="n">
        <f aca="false">IF(E125,BL125,0)</f>
        <v>15321</v>
      </c>
      <c r="BO125" s="70"/>
      <c r="BP125" s="107" t="n">
        <f aca="false">IF(K125,BL125,0)</f>
        <v>15321</v>
      </c>
      <c r="BQ125" s="70"/>
      <c r="BR125" s="107" t="n">
        <f aca="false">IF(Q125,BL125,0)</f>
        <v>15321</v>
      </c>
      <c r="BS125" s="70"/>
      <c r="BT125" s="107" t="n">
        <f aca="false">IF(W125,BL125,0)</f>
        <v>15321</v>
      </c>
      <c r="BU125" s="70"/>
      <c r="BV125" s="107" t="n">
        <f aca="false">IF(AC125,BL125,0)</f>
        <v>15321</v>
      </c>
      <c r="BW125" s="70"/>
      <c r="BX125" s="107" t="n">
        <f aca="false">IF(AJ125,BL125,0)</f>
        <v>15321</v>
      </c>
      <c r="BY125" s="70"/>
      <c r="BZ125" s="107" t="n">
        <f aca="false">IF(AP125,BL125,0)</f>
        <v>15321</v>
      </c>
      <c r="CA125" s="70"/>
      <c r="CB125" s="107" t="n">
        <f aca="false">IF(AV125,BL125,0)</f>
        <v>15321</v>
      </c>
      <c r="CC125" s="70"/>
      <c r="CD125" s="107" t="n">
        <f aca="false">IF(BB125,$BL125,0)</f>
        <v>0</v>
      </c>
    </row>
    <row r="126" customFormat="false" ht="8.25" hidden="false" customHeight="true" outlineLevel="0" collapsed="false">
      <c r="A126" s="55" t="n">
        <v>32</v>
      </c>
      <c r="B126" s="110"/>
      <c r="C126" s="55" t="s">
        <v>168</v>
      </c>
      <c r="D126" s="70"/>
      <c r="E126" s="79" t="n">
        <v>2480522</v>
      </c>
      <c r="F126" s="70"/>
      <c r="G126" s="75" t="n">
        <f aca="false">(E126/$BL126)</f>
        <v>94.9191443768416</v>
      </c>
      <c r="H126" s="70"/>
      <c r="I126" s="75" t="n">
        <f aca="false">IF(G126,G126/G$219*100,0)</f>
        <v>82.7312844864115</v>
      </c>
      <c r="J126" s="70"/>
      <c r="K126" s="79" t="n">
        <v>2310829</v>
      </c>
      <c r="L126" s="70"/>
      <c r="M126" s="75" t="n">
        <f aca="false">(K126/$BL126)</f>
        <v>88.425706960548</v>
      </c>
      <c r="N126" s="70"/>
      <c r="O126" s="75" t="n">
        <f aca="false">IF(M126,M126/M$219*100,0)</f>
        <v>158.692451713616</v>
      </c>
      <c r="P126" s="70"/>
      <c r="Q126" s="79" t="n">
        <v>7513191</v>
      </c>
      <c r="R126" s="70"/>
      <c r="S126" s="75" t="n">
        <f aca="false">(Q126/$BL126)</f>
        <v>287.498220640569</v>
      </c>
      <c r="T126" s="70"/>
      <c r="U126" s="75" t="n">
        <f aca="false">IF(S126,S126/S$219*100,0)</f>
        <v>56.6107920295189</v>
      </c>
      <c r="V126" s="70"/>
      <c r="W126" s="79" t="n">
        <v>1842047</v>
      </c>
      <c r="X126" s="70"/>
      <c r="Y126" s="75" t="n">
        <f aca="false">(W126/$BL126)</f>
        <v>70.4873914208089</v>
      </c>
      <c r="Z126" s="70"/>
      <c r="AA126" s="75" t="n">
        <f aca="false">IF(Y126,Y126/Y$219*100,0)</f>
        <v>50.6547556188508</v>
      </c>
      <c r="AB126" s="70"/>
      <c r="AC126" s="79" t="n">
        <v>8702757</v>
      </c>
      <c r="AD126" s="70"/>
      <c r="AE126" s="75" t="n">
        <f aca="false">(AC126/$BL126)</f>
        <v>333.017908391689</v>
      </c>
      <c r="AF126" s="70"/>
      <c r="AG126" s="75" t="n">
        <f aca="false">IF(AE126,AE126/AE$219*100,0)</f>
        <v>91.5360192128511</v>
      </c>
      <c r="AH126" s="111"/>
      <c r="AI126" s="70"/>
      <c r="AJ126" s="79" t="n">
        <v>38933542</v>
      </c>
      <c r="AK126" s="70"/>
      <c r="AL126" s="75" t="n">
        <f aca="false">(AJ126/$BL126)</f>
        <v>1489.82290590441</v>
      </c>
      <c r="AM126" s="70"/>
      <c r="AN126" s="75" t="n">
        <f aca="false">IF(AL126,AL126/AL$219*100,0)</f>
        <v>78.0258629374812</v>
      </c>
      <c r="AO126" s="70"/>
      <c r="AP126" s="79" t="n">
        <v>824491</v>
      </c>
      <c r="AQ126" s="70"/>
      <c r="AR126" s="75" t="n">
        <f aca="false">(AP126/$BL126)</f>
        <v>31.5498029311598</v>
      </c>
      <c r="AS126" s="70"/>
      <c r="AT126" s="75" t="n">
        <f aca="false">IF(AR126,AR126/AR$219*100,0)</f>
        <v>35.2478457144882</v>
      </c>
      <c r="AU126" s="70"/>
      <c r="AV126" s="79" t="n">
        <v>781721</v>
      </c>
      <c r="AW126" s="70"/>
      <c r="AX126" s="75" t="n">
        <f aca="false">(AV126/$BL126)</f>
        <v>29.9131749129453</v>
      </c>
      <c r="AY126" s="70"/>
      <c r="AZ126" s="75" t="n">
        <f aca="false">IF(AX126,AX126/AX$219*100,0)</f>
        <v>21.1843081206046</v>
      </c>
      <c r="BA126" s="70"/>
      <c r="BB126" s="79" t="n">
        <v>0</v>
      </c>
      <c r="BC126" s="70"/>
      <c r="BD126" s="75" t="n">
        <f aca="false">(BB126/$BL126)</f>
        <v>0</v>
      </c>
      <c r="BE126" s="70"/>
      <c r="BF126" s="75" t="n">
        <f aca="false">IF(BD126,BD126/BD$219*100,0)</f>
        <v>0</v>
      </c>
      <c r="BG126" s="70"/>
      <c r="BH126" s="79" t="n">
        <f aca="false">(E126+K126+Q126+W126+AC126+AJ126+AP126+AV126+BB126)</f>
        <v>63389100</v>
      </c>
      <c r="BI126" s="70"/>
      <c r="BJ126" s="55" t="n">
        <v>32</v>
      </c>
      <c r="BK126" s="70"/>
      <c r="BL126" s="107" t="n">
        <v>26133</v>
      </c>
      <c r="BM126" s="70"/>
      <c r="BN126" s="107" t="n">
        <f aca="false">IF(E126,BL126,0)</f>
        <v>26133</v>
      </c>
      <c r="BO126" s="70"/>
      <c r="BP126" s="107" t="n">
        <f aca="false">IF(K126,BL126,0)</f>
        <v>26133</v>
      </c>
      <c r="BQ126" s="70"/>
      <c r="BR126" s="107" t="n">
        <f aca="false">IF(Q126,BL126,0)</f>
        <v>26133</v>
      </c>
      <c r="BS126" s="70"/>
      <c r="BT126" s="107" t="n">
        <f aca="false">IF(W126,BL126,0)</f>
        <v>26133</v>
      </c>
      <c r="BU126" s="70"/>
      <c r="BV126" s="107" t="n">
        <f aca="false">IF(AC126,BL126,0)</f>
        <v>26133</v>
      </c>
      <c r="BW126" s="70"/>
      <c r="BX126" s="107" t="n">
        <f aca="false">IF(AJ126,BL126,0)</f>
        <v>26133</v>
      </c>
      <c r="BY126" s="70"/>
      <c r="BZ126" s="107" t="n">
        <f aca="false">IF(AP126,BL126,0)</f>
        <v>26133</v>
      </c>
      <c r="CA126" s="70"/>
      <c r="CB126" s="107" t="n">
        <f aca="false">IF(AV126,BL126,0)</f>
        <v>26133</v>
      </c>
      <c r="CC126" s="70"/>
      <c r="CD126" s="107" t="n">
        <f aca="false">IF(BB126,$BL126,0)</f>
        <v>0</v>
      </c>
    </row>
    <row r="127" customFormat="false" ht="8.25" hidden="false" customHeight="true" outlineLevel="0" collapsed="false">
      <c r="A127" s="55" t="n">
        <v>33</v>
      </c>
      <c r="B127" s="110"/>
      <c r="C127" s="55" t="s">
        <v>107</v>
      </c>
      <c r="D127" s="70"/>
      <c r="E127" s="79" t="n">
        <v>3755417</v>
      </c>
      <c r="F127" s="70"/>
      <c r="G127" s="75" t="n">
        <f aca="false">(E127/$BL127)</f>
        <v>66.8164220265101</v>
      </c>
      <c r="H127" s="70"/>
      <c r="I127" s="75" t="n">
        <f aca="false">IF(G127,G127/G$219*100,0)</f>
        <v>58.2370232615373</v>
      </c>
      <c r="J127" s="70"/>
      <c r="K127" s="79" t="n">
        <v>2745718</v>
      </c>
      <c r="L127" s="70"/>
      <c r="M127" s="75" t="n">
        <f aca="false">(K127/$BL127)</f>
        <v>48.8518459211814</v>
      </c>
      <c r="N127" s="70"/>
      <c r="O127" s="75" t="n">
        <f aca="false">IF(M127,M127/M$219*100,0)</f>
        <v>87.6715546467375</v>
      </c>
      <c r="P127" s="70"/>
      <c r="Q127" s="79" t="n">
        <v>19377633</v>
      </c>
      <c r="R127" s="70"/>
      <c r="S127" s="75" t="n">
        <f aca="false">(Q127/$BL127)</f>
        <v>344.767066986923</v>
      </c>
      <c r="T127" s="70"/>
      <c r="U127" s="75" t="n">
        <f aca="false">IF(S127,S127/S$219*100,0)</f>
        <v>67.8875044316353</v>
      </c>
      <c r="V127" s="70"/>
      <c r="W127" s="79" t="n">
        <v>3282687</v>
      </c>
      <c r="X127" s="70"/>
      <c r="Y127" s="75" t="n">
        <f aca="false">(W127/$BL127)</f>
        <v>58.4056044835869</v>
      </c>
      <c r="Z127" s="70"/>
      <c r="AA127" s="75" t="n">
        <f aca="false">IF(Y127,Y127/Y$219*100,0)</f>
        <v>41.9723522498514</v>
      </c>
      <c r="AB127" s="70"/>
      <c r="AC127" s="79" t="n">
        <v>16533339</v>
      </c>
      <c r="AD127" s="70"/>
      <c r="AE127" s="75" t="n">
        <f aca="false">(AC127/$BL127)</f>
        <v>294.161355751268</v>
      </c>
      <c r="AF127" s="70"/>
      <c r="AG127" s="75" t="n">
        <f aca="false">IF(AE127,AE127/AE$219*100,0)</f>
        <v>80.8555901445881</v>
      </c>
      <c r="AH127" s="111"/>
      <c r="AI127" s="70"/>
      <c r="AJ127" s="79" t="n">
        <v>80527026</v>
      </c>
      <c r="AK127" s="70"/>
      <c r="AL127" s="75" t="n">
        <f aca="false">(AJ127/$BL127)</f>
        <v>1432.73776354417</v>
      </c>
      <c r="AM127" s="70"/>
      <c r="AN127" s="75" t="n">
        <f aca="false">IF(AL127,AL127/AL$219*100,0)</f>
        <v>75.0361669971687</v>
      </c>
      <c r="AO127" s="70"/>
      <c r="AP127" s="79" t="n">
        <v>2088565</v>
      </c>
      <c r="AQ127" s="70"/>
      <c r="AR127" s="75" t="n">
        <f aca="false">(AP127/$BL127)</f>
        <v>37.1597722622543</v>
      </c>
      <c r="AS127" s="70"/>
      <c r="AT127" s="75" t="n">
        <f aca="false">IF(AR127,AR127/AR$219*100,0)</f>
        <v>41.5153756219454</v>
      </c>
      <c r="AU127" s="70"/>
      <c r="AV127" s="79" t="n">
        <v>2449841</v>
      </c>
      <c r="AW127" s="70"/>
      <c r="AX127" s="75" t="n">
        <f aca="false">(AV127/$BL127)</f>
        <v>43.5875989680633</v>
      </c>
      <c r="AY127" s="70"/>
      <c r="AZ127" s="75" t="n">
        <f aca="false">IF(AX127,AX127/AX$219*100,0)</f>
        <v>30.8684427334793</v>
      </c>
      <c r="BA127" s="70"/>
      <c r="BB127" s="79" t="n">
        <v>0</v>
      </c>
      <c r="BC127" s="70"/>
      <c r="BD127" s="75" t="n">
        <f aca="false">(BB127/$BL127)</f>
        <v>0</v>
      </c>
      <c r="BE127" s="70"/>
      <c r="BF127" s="75" t="n">
        <f aca="false">IF(BD127,BD127/BD$219*100,0)</f>
        <v>0</v>
      </c>
      <c r="BG127" s="70"/>
      <c r="BH127" s="79" t="n">
        <f aca="false">(E127+K127+Q127+W127+AC127+AJ127+AP127+AV127+BB127)</f>
        <v>130760226</v>
      </c>
      <c r="BI127" s="70"/>
      <c r="BJ127" s="55" t="n">
        <v>33</v>
      </c>
      <c r="BK127" s="70"/>
      <c r="BL127" s="107" t="n">
        <v>56205</v>
      </c>
      <c r="BM127" s="70"/>
      <c r="BN127" s="107" t="n">
        <f aca="false">IF(E127,BL127,0)</f>
        <v>56205</v>
      </c>
      <c r="BO127" s="70"/>
      <c r="BP127" s="107" t="n">
        <f aca="false">IF(K127,BL127,0)</f>
        <v>56205</v>
      </c>
      <c r="BQ127" s="70"/>
      <c r="BR127" s="107" t="n">
        <f aca="false">IF(Q127,BL127,0)</f>
        <v>56205</v>
      </c>
      <c r="BS127" s="70"/>
      <c r="BT127" s="107" t="n">
        <f aca="false">IF(W127,BL127,0)</f>
        <v>56205</v>
      </c>
      <c r="BU127" s="70"/>
      <c r="BV127" s="107" t="n">
        <f aca="false">IF(AC127,BL127,0)</f>
        <v>56205</v>
      </c>
      <c r="BW127" s="70"/>
      <c r="BX127" s="107" t="n">
        <f aca="false">IF(AJ127,BL127,0)</f>
        <v>56205</v>
      </c>
      <c r="BY127" s="70"/>
      <c r="BZ127" s="107" t="n">
        <f aca="false">IF(AP127,BL127,0)</f>
        <v>56205</v>
      </c>
      <c r="CA127" s="70"/>
      <c r="CB127" s="107" t="n">
        <f aca="false">IF(AV127,BL127,0)</f>
        <v>56205</v>
      </c>
      <c r="CC127" s="70"/>
      <c r="CD127" s="107" t="n">
        <f aca="false">IF(BB127,$BL127,0)</f>
        <v>0</v>
      </c>
    </row>
    <row r="128" customFormat="false" ht="8.25" hidden="false" customHeight="true" outlineLevel="0" collapsed="false">
      <c r="A128" s="55" t="n">
        <v>34</v>
      </c>
      <c r="B128" s="110"/>
      <c r="C128" s="55" t="s">
        <v>169</v>
      </c>
      <c r="D128" s="70"/>
      <c r="E128" s="79" t="n">
        <v>8331486</v>
      </c>
      <c r="F128" s="70"/>
      <c r="G128" s="75" t="n">
        <f aca="false">(E128/$BL128)</f>
        <v>99.1867187313984</v>
      </c>
      <c r="H128" s="70"/>
      <c r="I128" s="75" t="n">
        <f aca="false">IF(G128,G128/G$219*100,0)</f>
        <v>86.4508914246288</v>
      </c>
      <c r="J128" s="70"/>
      <c r="K128" s="79" t="n">
        <v>3552234</v>
      </c>
      <c r="L128" s="70"/>
      <c r="M128" s="75" t="n">
        <f aca="false">(K128/$BL128)</f>
        <v>42.2895068930213</v>
      </c>
      <c r="N128" s="70"/>
      <c r="O128" s="75" t="n">
        <f aca="false">IF(M128,M128/M$219*100,0)</f>
        <v>75.8945080711382</v>
      </c>
      <c r="P128" s="70"/>
      <c r="Q128" s="79" t="n">
        <v>36338246</v>
      </c>
      <c r="R128" s="70"/>
      <c r="S128" s="75" t="n">
        <f aca="false">(Q128/$BL128)</f>
        <v>432.608466868259</v>
      </c>
      <c r="T128" s="70"/>
      <c r="U128" s="75" t="n">
        <f aca="false">IF(S128,S128/S$219*100,0)</f>
        <v>85.1842070309918</v>
      </c>
      <c r="V128" s="70"/>
      <c r="W128" s="79" t="n">
        <v>10116221</v>
      </c>
      <c r="X128" s="70"/>
      <c r="Y128" s="75" t="n">
        <f aca="false">(W128/$BL128)</f>
        <v>120.434069858806</v>
      </c>
      <c r="Z128" s="70"/>
      <c r="AA128" s="75" t="n">
        <f aca="false">IF(Y128,Y128/Y$219*100,0)</f>
        <v>86.5482216594052</v>
      </c>
      <c r="AB128" s="70"/>
      <c r="AC128" s="79" t="n">
        <v>15892807</v>
      </c>
      <c r="AD128" s="70"/>
      <c r="AE128" s="75" t="n">
        <f aca="false">(AC128/$BL128)</f>
        <v>189.204588204481</v>
      </c>
      <c r="AF128" s="70"/>
      <c r="AG128" s="75" t="n">
        <f aca="false">IF(AE128,AE128/AE$219*100,0)</f>
        <v>52.0063167313954</v>
      </c>
      <c r="AH128" s="111"/>
      <c r="AI128" s="70"/>
      <c r="AJ128" s="79" t="n">
        <v>159432397</v>
      </c>
      <c r="AK128" s="70"/>
      <c r="AL128" s="75" t="n">
        <f aca="false">(AJ128/$BL128)</f>
        <v>1898.04991785519</v>
      </c>
      <c r="AM128" s="70"/>
      <c r="AN128" s="75" t="n">
        <f aca="false">IF(AL128,AL128/AL$219*100,0)</f>
        <v>99.405763028702</v>
      </c>
      <c r="AO128" s="70"/>
      <c r="AP128" s="79" t="n">
        <v>6577165</v>
      </c>
      <c r="AQ128" s="70"/>
      <c r="AR128" s="75" t="n">
        <f aca="false">(AP128/$BL128)</f>
        <v>78.3014476535156</v>
      </c>
      <c r="AS128" s="70"/>
      <c r="AT128" s="75" t="n">
        <f aca="false">IF(AR128,AR128/AR$219*100,0)</f>
        <v>87.4793846457388</v>
      </c>
      <c r="AU128" s="70"/>
      <c r="AV128" s="79" t="n">
        <v>1596191</v>
      </c>
      <c r="AW128" s="70"/>
      <c r="AX128" s="75" t="n">
        <f aca="false">(AV128/$BL128)</f>
        <v>19.002726255387</v>
      </c>
      <c r="AY128" s="70"/>
      <c r="AZ128" s="75" t="n">
        <f aca="false">IF(AX128,AX128/AX$219*100,0)</f>
        <v>13.4576021869016</v>
      </c>
      <c r="BA128" s="70"/>
      <c r="BB128" s="79" t="n">
        <v>0</v>
      </c>
      <c r="BC128" s="70"/>
      <c r="BD128" s="75" t="n">
        <f aca="false">(BB128/$BL128)</f>
        <v>0</v>
      </c>
      <c r="BE128" s="70"/>
      <c r="BF128" s="75" t="n">
        <f aca="false">IF(BD128,BD128/BD$219*100,0)</f>
        <v>0</v>
      </c>
      <c r="BG128" s="70"/>
      <c r="BH128" s="79" t="n">
        <f aca="false">(E128+K128+Q128+W128+AC128+AJ128+AP128+AV128+BB128)</f>
        <v>241836747</v>
      </c>
      <c r="BI128" s="70"/>
      <c r="BJ128" s="55" t="n">
        <v>34</v>
      </c>
      <c r="BK128" s="70"/>
      <c r="BL128" s="107" t="n">
        <v>83998</v>
      </c>
      <c r="BM128" s="70"/>
      <c r="BN128" s="107" t="n">
        <f aca="false">IF(E128,BL128,0)</f>
        <v>83998</v>
      </c>
      <c r="BO128" s="70"/>
      <c r="BP128" s="107" t="n">
        <f aca="false">IF(K128,BL128,0)</f>
        <v>83998</v>
      </c>
      <c r="BQ128" s="70"/>
      <c r="BR128" s="107" t="n">
        <f aca="false">IF(Q128,BL128,0)</f>
        <v>83998</v>
      </c>
      <c r="BS128" s="70"/>
      <c r="BT128" s="107" t="n">
        <f aca="false">IF(W128,BL128,0)</f>
        <v>83998</v>
      </c>
      <c r="BU128" s="70"/>
      <c r="BV128" s="107" t="n">
        <f aca="false">IF(AC128,BL128,0)</f>
        <v>83998</v>
      </c>
      <c r="BW128" s="70"/>
      <c r="BX128" s="107" t="n">
        <f aca="false">IF(AJ128,BL128,0)</f>
        <v>83998</v>
      </c>
      <c r="BY128" s="70"/>
      <c r="BZ128" s="107" t="n">
        <f aca="false">IF(AP128,BL128,0)</f>
        <v>83998</v>
      </c>
      <c r="CA128" s="70"/>
      <c r="CB128" s="107" t="n">
        <f aca="false">IF(AV128,BL128,0)</f>
        <v>83998</v>
      </c>
      <c r="CC128" s="70"/>
      <c r="CD128" s="107" t="n">
        <f aca="false">IF(BB128,$BL128,0)</f>
        <v>0</v>
      </c>
    </row>
    <row r="129" customFormat="false" ht="8.25" hidden="false" customHeight="true" outlineLevel="0" collapsed="false">
      <c r="A129" s="55" t="n">
        <v>35</v>
      </c>
      <c r="B129" s="110"/>
      <c r="C129" s="55" t="s">
        <v>170</v>
      </c>
      <c r="D129" s="70"/>
      <c r="E129" s="79" t="n">
        <v>1748055</v>
      </c>
      <c r="F129" s="70"/>
      <c r="G129" s="75" t="n">
        <f aca="false">(E129/$BL129)</f>
        <v>102.681802161654</v>
      </c>
      <c r="H129" s="70"/>
      <c r="I129" s="75" t="n">
        <f aca="false">IF(G129,G129/G$219*100,0)</f>
        <v>89.4971972407059</v>
      </c>
      <c r="J129" s="70"/>
      <c r="K129" s="79" t="n">
        <v>1379732</v>
      </c>
      <c r="L129" s="70"/>
      <c r="M129" s="75" t="n">
        <f aca="false">(K129/$BL129)</f>
        <v>81.046287593985</v>
      </c>
      <c r="N129" s="70"/>
      <c r="O129" s="75" t="n">
        <f aca="false">IF(M129,M129/M$219*100,0)</f>
        <v>145.449038776863</v>
      </c>
      <c r="P129" s="70"/>
      <c r="Q129" s="79" t="n">
        <v>5505043</v>
      </c>
      <c r="R129" s="70"/>
      <c r="S129" s="75" t="n">
        <f aca="false">(Q129/$BL129)</f>
        <v>323.36953712406</v>
      </c>
      <c r="T129" s="70"/>
      <c r="U129" s="75" t="n">
        <f aca="false">IF(S129,S129/S$219*100,0)</f>
        <v>63.674152744404</v>
      </c>
      <c r="V129" s="70"/>
      <c r="W129" s="79" t="n">
        <v>636109</v>
      </c>
      <c r="X129" s="70"/>
      <c r="Y129" s="75" t="n">
        <f aca="false">(W129/$BL129)</f>
        <v>37.3654252819549</v>
      </c>
      <c r="Z129" s="70"/>
      <c r="AA129" s="75" t="n">
        <f aca="false">IF(Y129,Y129/Y$219*100,0)</f>
        <v>26.8521284175809</v>
      </c>
      <c r="AB129" s="70"/>
      <c r="AC129" s="79" t="n">
        <v>10813069</v>
      </c>
      <c r="AD129" s="70"/>
      <c r="AE129" s="75" t="n">
        <f aca="false">(AC129/$BL129)</f>
        <v>635.166177161654</v>
      </c>
      <c r="AF129" s="70"/>
      <c r="AG129" s="75" t="n">
        <f aca="false">IF(AE129,AE129/AE$219*100,0)</f>
        <v>174.586957430646</v>
      </c>
      <c r="AH129" s="111"/>
      <c r="AI129" s="70"/>
      <c r="AJ129" s="79" t="n">
        <v>25348154</v>
      </c>
      <c r="AK129" s="70"/>
      <c r="AL129" s="75" t="n">
        <f aca="false">(AJ129/$BL129)</f>
        <v>1488.96581296992</v>
      </c>
      <c r="AM129" s="70"/>
      <c r="AN129" s="75" t="n">
        <f aca="false">IF(AL129,AL129/AL$219*100,0)</f>
        <v>77.9809747728772</v>
      </c>
      <c r="AO129" s="70"/>
      <c r="AP129" s="79" t="n">
        <v>685394</v>
      </c>
      <c r="AQ129" s="70"/>
      <c r="AR129" s="75" t="n">
        <f aca="false">(AP129/$BL129)</f>
        <v>40.2604558270677</v>
      </c>
      <c r="AS129" s="70"/>
      <c r="AT129" s="75" t="n">
        <f aca="false">IF(AR129,AR129/AR$219*100,0)</f>
        <v>44.9794991900217</v>
      </c>
      <c r="AU129" s="70"/>
      <c r="AV129" s="79" t="n">
        <v>2820406</v>
      </c>
      <c r="AW129" s="70"/>
      <c r="AX129" s="75" t="n">
        <f aca="false">(AV129/$BL129)</f>
        <v>165.672344924812</v>
      </c>
      <c r="AY129" s="70"/>
      <c r="AZ129" s="75" t="n">
        <f aca="false">IF(AX129,AX129/AX$219*100,0)</f>
        <v>117.328033957086</v>
      </c>
      <c r="BA129" s="70"/>
      <c r="BB129" s="79" t="n">
        <v>0</v>
      </c>
      <c r="BC129" s="70"/>
      <c r="BD129" s="75" t="n">
        <f aca="false">(BB129/$BL129)</f>
        <v>0</v>
      </c>
      <c r="BE129" s="70"/>
      <c r="BF129" s="75" t="n">
        <f aca="false">IF(BD129,BD129/BD$219*100,0)</f>
        <v>0</v>
      </c>
      <c r="BG129" s="70"/>
      <c r="BH129" s="79" t="n">
        <f aca="false">(E129+K129+Q129+W129+AC129+AJ129+AP129+AV129+BB129)</f>
        <v>48935962</v>
      </c>
      <c r="BI129" s="70"/>
      <c r="BJ129" s="55" t="n">
        <v>35</v>
      </c>
      <c r="BK129" s="70"/>
      <c r="BL129" s="107" t="n">
        <v>17024</v>
      </c>
      <c r="BM129" s="70"/>
      <c r="BN129" s="107" t="n">
        <f aca="false">IF(E129,BL129,0)</f>
        <v>17024</v>
      </c>
      <c r="BO129" s="70"/>
      <c r="BP129" s="107" t="n">
        <f aca="false">IF(K129,BL129,0)</f>
        <v>17024</v>
      </c>
      <c r="BQ129" s="70"/>
      <c r="BR129" s="107" t="n">
        <f aca="false">IF(Q129,BL129,0)</f>
        <v>17024</v>
      </c>
      <c r="BS129" s="70"/>
      <c r="BT129" s="107" t="n">
        <f aca="false">IF(W129,BL129,0)</f>
        <v>17024</v>
      </c>
      <c r="BU129" s="70"/>
      <c r="BV129" s="107" t="n">
        <f aca="false">IF(AC129,BL129,0)</f>
        <v>17024</v>
      </c>
      <c r="BW129" s="70"/>
      <c r="BX129" s="107" t="n">
        <f aca="false">IF(AJ129,BL129,0)</f>
        <v>17024</v>
      </c>
      <c r="BY129" s="70"/>
      <c r="BZ129" s="107" t="n">
        <f aca="false">IF(AP129,BL129,0)</f>
        <v>17024</v>
      </c>
      <c r="CA129" s="70"/>
      <c r="CB129" s="107" t="n">
        <f aca="false">IF(AV129,BL129,0)</f>
        <v>17024</v>
      </c>
      <c r="CC129" s="70"/>
      <c r="CD129" s="107" t="n">
        <f aca="false">IF(BB129,$BL129,0)</f>
        <v>0</v>
      </c>
    </row>
    <row r="130" customFormat="false" ht="8.25" hidden="false" customHeight="true" outlineLevel="0" collapsed="false">
      <c r="A130" s="70"/>
      <c r="B130" s="70"/>
      <c r="C130" s="55"/>
      <c r="D130" s="70"/>
      <c r="E130" s="104"/>
      <c r="F130" s="70"/>
      <c r="G130" s="70"/>
      <c r="H130" s="70"/>
      <c r="I130" s="70"/>
      <c r="J130" s="70"/>
      <c r="K130" s="104"/>
      <c r="L130" s="70"/>
      <c r="M130" s="70"/>
      <c r="N130" s="70"/>
      <c r="O130" s="70"/>
      <c r="P130" s="70"/>
      <c r="Q130" s="104"/>
      <c r="R130" s="70"/>
      <c r="S130" s="70"/>
      <c r="T130" s="70"/>
      <c r="U130" s="70"/>
      <c r="V130" s="70"/>
      <c r="W130" s="104"/>
      <c r="X130" s="70"/>
      <c r="Y130" s="70"/>
      <c r="Z130" s="70"/>
      <c r="AA130" s="70"/>
      <c r="AB130" s="70"/>
      <c r="AC130" s="104"/>
      <c r="AD130" s="70"/>
      <c r="AE130" s="70"/>
      <c r="AF130" s="70"/>
      <c r="AG130" s="70"/>
      <c r="AH130" s="70"/>
      <c r="AI130" s="70"/>
      <c r="AJ130" s="104"/>
      <c r="AK130" s="70"/>
      <c r="AL130" s="70"/>
      <c r="AM130" s="70"/>
      <c r="AN130" s="70"/>
      <c r="AO130" s="70"/>
      <c r="AP130" s="104"/>
      <c r="AQ130" s="70"/>
      <c r="AR130" s="70"/>
      <c r="AS130" s="70"/>
      <c r="AT130" s="70"/>
      <c r="AU130" s="70"/>
      <c r="AV130" s="104"/>
      <c r="AW130" s="70"/>
      <c r="AX130" s="70"/>
      <c r="AY130" s="70"/>
      <c r="AZ130" s="70"/>
      <c r="BA130" s="70"/>
      <c r="BB130" s="70"/>
      <c r="BC130" s="70"/>
      <c r="BD130" s="70"/>
      <c r="BE130" s="70"/>
      <c r="BF130" s="70"/>
      <c r="BG130" s="70"/>
      <c r="BH130" s="104"/>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104"/>
    </row>
    <row r="131" customFormat="false" ht="8.25" hidden="false" customHeight="true" outlineLevel="0" collapsed="false">
      <c r="A131" s="55" t="n">
        <v>36</v>
      </c>
      <c r="B131" s="110"/>
      <c r="C131" s="55" t="s">
        <v>171</v>
      </c>
      <c r="D131" s="70"/>
      <c r="E131" s="79" t="n">
        <v>5625439</v>
      </c>
      <c r="F131" s="70"/>
      <c r="G131" s="75" t="n">
        <f aca="false">(E131/$BL131)</f>
        <v>152.108779709596</v>
      </c>
      <c r="H131" s="70"/>
      <c r="I131" s="75" t="n">
        <f aca="false">IF(G131,G131/G$219*100,0)</f>
        <v>132.577624984426</v>
      </c>
      <c r="J131" s="70"/>
      <c r="K131" s="79" t="n">
        <v>2132560</v>
      </c>
      <c r="L131" s="70"/>
      <c r="M131" s="75" t="n">
        <f aca="false">(K131/$BL131)</f>
        <v>57.6632506827461</v>
      </c>
      <c r="N131" s="70"/>
      <c r="O131" s="75" t="n">
        <f aca="false">IF(M131,M131/M$219*100,0)</f>
        <v>103.484868135739</v>
      </c>
      <c r="P131" s="70"/>
      <c r="Q131" s="79" t="n">
        <v>12631265</v>
      </c>
      <c r="R131" s="70"/>
      <c r="S131" s="75" t="n">
        <f aca="false">(Q131/$BL131)</f>
        <v>341.542465457102</v>
      </c>
      <c r="T131" s="70"/>
      <c r="U131" s="75" t="n">
        <f aca="false">IF(S131,S131/S$219*100,0)</f>
        <v>67.2525535572401</v>
      </c>
      <c r="V131" s="70"/>
      <c r="W131" s="79" t="n">
        <v>2066222</v>
      </c>
      <c r="X131" s="70"/>
      <c r="Y131" s="75" t="n">
        <f aca="false">(W131/$BL131)</f>
        <v>55.8695076116053</v>
      </c>
      <c r="Z131" s="70"/>
      <c r="AA131" s="75" t="n">
        <f aca="false">IF(Y131,Y131/Y$219*100,0)</f>
        <v>40.1498225081985</v>
      </c>
      <c r="AB131" s="70"/>
      <c r="AC131" s="79" t="n">
        <v>11646812</v>
      </c>
      <c r="AD131" s="70"/>
      <c r="AE131" s="75" t="n">
        <f aca="false">(AC131/$BL131)</f>
        <v>314.923397236568</v>
      </c>
      <c r="AF131" s="70"/>
      <c r="AG131" s="75" t="n">
        <f aca="false">IF(AE131,AE131/AE$219*100,0)</f>
        <v>86.5624142534621</v>
      </c>
      <c r="AH131" s="111"/>
      <c r="AI131" s="70"/>
      <c r="AJ131" s="79" t="n">
        <v>57642366</v>
      </c>
      <c r="AK131" s="70"/>
      <c r="AL131" s="75" t="n">
        <f aca="false">(AJ131/$BL131)</f>
        <v>1558.61790552416</v>
      </c>
      <c r="AM131" s="70"/>
      <c r="AN131" s="75" t="n">
        <f aca="false">IF(AL131,AL131/AL$219*100,0)</f>
        <v>81.6288342636979</v>
      </c>
      <c r="AO131" s="70"/>
      <c r="AP131" s="79" t="n">
        <v>2342983</v>
      </c>
      <c r="AQ131" s="70"/>
      <c r="AR131" s="75" t="n">
        <f aca="false">(AP131/$BL131)</f>
        <v>63.3529729875889</v>
      </c>
      <c r="AS131" s="70"/>
      <c r="AT131" s="75" t="n">
        <f aca="false">IF(AR131,AR131/AR$219*100,0)</f>
        <v>70.7787564408276</v>
      </c>
      <c r="AU131" s="70"/>
      <c r="AV131" s="79" t="n">
        <v>1945289</v>
      </c>
      <c r="AW131" s="70"/>
      <c r="AX131" s="75" t="n">
        <f aca="false">(AV131/$BL131)</f>
        <v>52.5995457372306</v>
      </c>
      <c r="AY131" s="70"/>
      <c r="AZ131" s="75" t="n">
        <f aca="false">IF(AX131,AX131/AX$219*100,0)</f>
        <v>37.2506424725617</v>
      </c>
      <c r="BA131" s="70"/>
      <c r="BB131" s="79" t="n">
        <v>0</v>
      </c>
      <c r="BC131" s="70"/>
      <c r="BD131" s="75" t="n">
        <f aca="false">(BB131/$BL131)</f>
        <v>0</v>
      </c>
      <c r="BE131" s="70"/>
      <c r="BF131" s="75" t="n">
        <f aca="false">IF(BD131,BD131/BD$219*100,0)</f>
        <v>0</v>
      </c>
      <c r="BG131" s="70"/>
      <c r="BH131" s="79" t="n">
        <f aca="false">(E131+K131+Q131+W131+AC131+AJ131+AP131+AV131+BB131)</f>
        <v>96032936</v>
      </c>
      <c r="BI131" s="70"/>
      <c r="BJ131" s="55" t="n">
        <v>36</v>
      </c>
      <c r="BK131" s="70"/>
      <c r="BL131" s="107" t="n">
        <v>36983</v>
      </c>
      <c r="BM131" s="70"/>
      <c r="BN131" s="107" t="n">
        <f aca="false">IF(E131,BL131,0)</f>
        <v>36983</v>
      </c>
      <c r="BO131" s="70"/>
      <c r="BP131" s="107" t="n">
        <f aca="false">IF(K131,BL131,0)</f>
        <v>36983</v>
      </c>
      <c r="BQ131" s="70"/>
      <c r="BR131" s="107" t="n">
        <f aca="false">IF(Q131,BL131,0)</f>
        <v>36983</v>
      </c>
      <c r="BS131" s="70"/>
      <c r="BT131" s="107" t="n">
        <f aca="false">IF(W131,BL131,0)</f>
        <v>36983</v>
      </c>
      <c r="BU131" s="70"/>
      <c r="BV131" s="107" t="n">
        <f aca="false">IF(AC131,BL131,0)</f>
        <v>36983</v>
      </c>
      <c r="BW131" s="70"/>
      <c r="BX131" s="107" t="n">
        <f aca="false">IF(AJ131,BL131,0)</f>
        <v>36983</v>
      </c>
      <c r="BY131" s="70"/>
      <c r="BZ131" s="107" t="n">
        <f aca="false">IF(AP131,BL131,0)</f>
        <v>36983</v>
      </c>
      <c r="CA131" s="70"/>
      <c r="CB131" s="107" t="n">
        <f aca="false">IF(AV131,BL131,0)</f>
        <v>36983</v>
      </c>
      <c r="CC131" s="70"/>
      <c r="CD131" s="107" t="n">
        <f aca="false">IF(BB131,$BL131,0)</f>
        <v>0</v>
      </c>
    </row>
    <row r="132" customFormat="false" ht="8.25" hidden="false" customHeight="true" outlineLevel="0" collapsed="false">
      <c r="A132" s="55" t="n">
        <v>37</v>
      </c>
      <c r="B132" s="110"/>
      <c r="C132" s="55" t="s">
        <v>172</v>
      </c>
      <c r="D132" s="70"/>
      <c r="E132" s="79" t="n">
        <v>3740126</v>
      </c>
      <c r="F132" s="70"/>
      <c r="G132" s="75" t="n">
        <f aca="false">(E132/$BL132)</f>
        <v>167.628451057727</v>
      </c>
      <c r="H132" s="70"/>
      <c r="I132" s="75" t="n">
        <f aca="false">IF(G132,G132/G$219*100,0)</f>
        <v>146.104531003936</v>
      </c>
      <c r="J132" s="70"/>
      <c r="K132" s="79" t="n">
        <v>1727632</v>
      </c>
      <c r="L132" s="70"/>
      <c r="M132" s="75" t="n">
        <f aca="false">(K132/$BL132)</f>
        <v>77.4306202940122</v>
      </c>
      <c r="N132" s="70"/>
      <c r="O132" s="75" t="n">
        <f aca="false">IF(M132,M132/M$219*100,0)</f>
        <v>138.960211849311</v>
      </c>
      <c r="P132" s="70"/>
      <c r="Q132" s="79" t="n">
        <v>9286249</v>
      </c>
      <c r="R132" s="70"/>
      <c r="S132" s="75" t="n">
        <f aca="false">(Q132/$BL132)</f>
        <v>416.19975797777</v>
      </c>
      <c r="T132" s="70"/>
      <c r="U132" s="75" t="n">
        <f aca="false">IF(S132,S132/S$219*100,0)</f>
        <v>81.9531957071557</v>
      </c>
      <c r="V132" s="70"/>
      <c r="W132" s="79" t="n">
        <v>2325809</v>
      </c>
      <c r="X132" s="70"/>
      <c r="Y132" s="75" t="n">
        <f aca="false">(W132/$BL132)</f>
        <v>104.240274291861</v>
      </c>
      <c r="Z132" s="70"/>
      <c r="AA132" s="75" t="n">
        <f aca="false">IF(Y132,Y132/Y$219*100,0)</f>
        <v>74.9107821053138</v>
      </c>
      <c r="AB132" s="70"/>
      <c r="AC132" s="79" t="n">
        <v>7309854</v>
      </c>
      <c r="AD132" s="70"/>
      <c r="AE132" s="75" t="n">
        <f aca="false">(AC132/$BL132)</f>
        <v>327.619845822876</v>
      </c>
      <c r="AF132" s="70"/>
      <c r="AG132" s="75" t="n">
        <f aca="false">IF(AE132,AE132/AE$219*100,0)</f>
        <v>90.0522636953254</v>
      </c>
      <c r="AH132" s="111"/>
      <c r="AI132" s="70"/>
      <c r="AJ132" s="79" t="n">
        <v>30360701</v>
      </c>
      <c r="AK132" s="70"/>
      <c r="AL132" s="75" t="n">
        <f aca="false">(AJ132/$BL132)</f>
        <v>1360.73417891717</v>
      </c>
      <c r="AM132" s="70"/>
      <c r="AN132" s="75" t="n">
        <f aca="false">IF(AL132,AL132/AL$219*100,0)</f>
        <v>71.2651538097304</v>
      </c>
      <c r="AO132" s="70"/>
      <c r="AP132" s="79" t="n">
        <v>1163127</v>
      </c>
      <c r="AQ132" s="70"/>
      <c r="AR132" s="75" t="n">
        <f aca="false">(AP132/$BL132)</f>
        <v>52.1301093581929</v>
      </c>
      <c r="AS132" s="70"/>
      <c r="AT132" s="75" t="n">
        <f aca="false">IF(AR132,AR132/AR$219*100,0)</f>
        <v>58.2404288149204</v>
      </c>
      <c r="AU132" s="70"/>
      <c r="AV132" s="79" t="n">
        <v>2068483</v>
      </c>
      <c r="AW132" s="70"/>
      <c r="AX132" s="75" t="n">
        <f aca="false">(AV132/$BL132)</f>
        <v>92.7071979204016</v>
      </c>
      <c r="AY132" s="70"/>
      <c r="AZ132" s="75" t="n">
        <f aca="false">IF(AX132,AX132/AX$219*100,0)</f>
        <v>65.6546104336703</v>
      </c>
      <c r="BA132" s="70"/>
      <c r="BB132" s="79" t="n">
        <v>0</v>
      </c>
      <c r="BC132" s="70"/>
      <c r="BD132" s="75" t="n">
        <f aca="false">(BB132/$BL132)</f>
        <v>0</v>
      </c>
      <c r="BE132" s="70"/>
      <c r="BF132" s="75" t="n">
        <f aca="false">IF(BD132,BD132/BD$219*100,0)</f>
        <v>0</v>
      </c>
      <c r="BG132" s="70"/>
      <c r="BH132" s="79" t="n">
        <f aca="false">(E132+K132+Q132+W132+AC132+AJ132+AP132+AV132+BB132)</f>
        <v>57981981</v>
      </c>
      <c r="BI132" s="70"/>
      <c r="BJ132" s="55" t="n">
        <v>37</v>
      </c>
      <c r="BK132" s="70"/>
      <c r="BL132" s="107" t="n">
        <v>22312</v>
      </c>
      <c r="BM132" s="70"/>
      <c r="BN132" s="107" t="n">
        <f aca="false">IF(E132,BL132,0)</f>
        <v>22312</v>
      </c>
      <c r="BO132" s="70"/>
      <c r="BP132" s="107" t="n">
        <f aca="false">IF(K132,BL132,0)</f>
        <v>22312</v>
      </c>
      <c r="BQ132" s="70"/>
      <c r="BR132" s="107" t="n">
        <f aca="false">IF(Q132,BL132,0)</f>
        <v>22312</v>
      </c>
      <c r="BS132" s="70"/>
      <c r="BT132" s="107" t="n">
        <f aca="false">IF(W132,BL132,0)</f>
        <v>22312</v>
      </c>
      <c r="BU132" s="70"/>
      <c r="BV132" s="107" t="n">
        <f aca="false">IF(AC132,BL132,0)</f>
        <v>22312</v>
      </c>
      <c r="BW132" s="70"/>
      <c r="BX132" s="107" t="n">
        <f aca="false">IF(AJ132,BL132,0)</f>
        <v>22312</v>
      </c>
      <c r="BY132" s="70"/>
      <c r="BZ132" s="107" t="n">
        <f aca="false">IF(AP132,BL132,0)</f>
        <v>22312</v>
      </c>
      <c r="CA132" s="70"/>
      <c r="CB132" s="107" t="n">
        <f aca="false">IF(AV132,BL132,0)</f>
        <v>22312</v>
      </c>
      <c r="CC132" s="70"/>
      <c r="CD132" s="107" t="n">
        <f aca="false">IF(BB132,$BL132,0)</f>
        <v>0</v>
      </c>
    </row>
    <row r="133" customFormat="false" ht="8.25" hidden="false" customHeight="true" outlineLevel="0" collapsed="false">
      <c r="A133" s="55" t="n">
        <v>38</v>
      </c>
      <c r="B133" s="110"/>
      <c r="C133" s="55" t="s">
        <v>173</v>
      </c>
      <c r="D133" s="70"/>
      <c r="E133" s="79" t="n">
        <v>1486831</v>
      </c>
      <c r="F133" s="70"/>
      <c r="G133" s="75" t="n">
        <f aca="false">(E133/$BL133)</f>
        <v>93.3587215873414</v>
      </c>
      <c r="H133" s="70"/>
      <c r="I133" s="75" t="n">
        <f aca="false">IF(G133,G133/G$219*100,0)</f>
        <v>81.3712239573712</v>
      </c>
      <c r="J133" s="70"/>
      <c r="K133" s="79" t="n">
        <v>1497803</v>
      </c>
      <c r="L133" s="70"/>
      <c r="M133" s="75" t="n">
        <f aca="false">(K133/$BL133)</f>
        <v>94.0476579178702</v>
      </c>
      <c r="N133" s="70"/>
      <c r="O133" s="75" t="n">
        <f aca="false">IF(M133,M133/M$219*100,0)</f>
        <v>168.78183874254</v>
      </c>
      <c r="P133" s="70"/>
      <c r="Q133" s="79" t="n">
        <v>4408010</v>
      </c>
      <c r="R133" s="70"/>
      <c r="S133" s="75" t="n">
        <f aca="false">(Q133/$BL133)</f>
        <v>276.780735903554</v>
      </c>
      <c r="T133" s="70"/>
      <c r="U133" s="75" t="n">
        <f aca="false">IF(S133,S133/S$219*100,0)</f>
        <v>54.5004301004089</v>
      </c>
      <c r="V133" s="70"/>
      <c r="W133" s="79" t="n">
        <v>2266444</v>
      </c>
      <c r="X133" s="70"/>
      <c r="Y133" s="75" t="n">
        <f aca="false">(W133/$BL133)</f>
        <v>142.31093808866</v>
      </c>
      <c r="Z133" s="70"/>
      <c r="AA133" s="75" t="n">
        <f aca="false">IF(Y133,Y133/Y$219*100,0)</f>
        <v>102.269720094115</v>
      </c>
      <c r="AB133" s="70"/>
      <c r="AC133" s="79" t="n">
        <v>6440685</v>
      </c>
      <c r="AD133" s="70"/>
      <c r="AE133" s="75" t="n">
        <f aca="false">(AC133/$BL133)</f>
        <v>404.413223659425</v>
      </c>
      <c r="AF133" s="70"/>
      <c r="AG133" s="75" t="n">
        <f aca="false">IF(AE133,AE133/AE$219*100,0)</f>
        <v>111.160318042956</v>
      </c>
      <c r="AH133" s="111"/>
      <c r="AI133" s="70"/>
      <c r="AJ133" s="79" t="n">
        <v>19389452</v>
      </c>
      <c r="AK133" s="70"/>
      <c r="AL133" s="75" t="n">
        <f aca="false">(AJ133/$BL133)</f>
        <v>1217.47155594625</v>
      </c>
      <c r="AM133" s="70"/>
      <c r="AN133" s="75" t="n">
        <f aca="false">IF(AL133,AL133/AL$219*100,0)</f>
        <v>63.762121241435</v>
      </c>
      <c r="AO133" s="70"/>
      <c r="AP133" s="79" t="n">
        <v>533678</v>
      </c>
      <c r="AQ133" s="70"/>
      <c r="AR133" s="75" t="n">
        <f aca="false">(AP133/$BL133)</f>
        <v>33.5098580936833</v>
      </c>
      <c r="AS133" s="70"/>
      <c r="AT133" s="75" t="n">
        <f aca="false">IF(AR133,AR133/AR$219*100,0)</f>
        <v>37.4376445576461</v>
      </c>
      <c r="AU133" s="70"/>
      <c r="AV133" s="79" t="n">
        <v>606187</v>
      </c>
      <c r="AW133" s="70"/>
      <c r="AX133" s="75" t="n">
        <f aca="false">(AV133/$BL133)</f>
        <v>38.0627276152204</v>
      </c>
      <c r="AY133" s="70"/>
      <c r="AZ133" s="75" t="n">
        <f aca="false">IF(AX133,AX133/AX$219*100,0)</f>
        <v>26.9557662153249</v>
      </c>
      <c r="BA133" s="70"/>
      <c r="BB133" s="79" t="n">
        <v>0</v>
      </c>
      <c r="BC133" s="70"/>
      <c r="BD133" s="75" t="n">
        <f aca="false">(BB133/$BL133)</f>
        <v>0</v>
      </c>
      <c r="BE133" s="70"/>
      <c r="BF133" s="75" t="n">
        <f aca="false">IF(BD133,BD133/BD$219*100,0)</f>
        <v>0</v>
      </c>
      <c r="BG133" s="70"/>
      <c r="BH133" s="79" t="n">
        <f aca="false">(E133+K133+Q133+W133+AC133+AJ133+AP133+AV133+BB133)</f>
        <v>36629090</v>
      </c>
      <c r="BI133" s="70"/>
      <c r="BJ133" s="55" t="n">
        <v>38</v>
      </c>
      <c r="BK133" s="70"/>
      <c r="BL133" s="107" t="n">
        <v>15926</v>
      </c>
      <c r="BM133" s="70"/>
      <c r="BN133" s="107" t="n">
        <f aca="false">IF(E133,BL133,0)</f>
        <v>15926</v>
      </c>
      <c r="BO133" s="70"/>
      <c r="BP133" s="107" t="n">
        <f aca="false">IF(K133,BL133,0)</f>
        <v>15926</v>
      </c>
      <c r="BQ133" s="70"/>
      <c r="BR133" s="107" t="n">
        <f aca="false">IF(Q133,BL133,0)</f>
        <v>15926</v>
      </c>
      <c r="BS133" s="70"/>
      <c r="BT133" s="107" t="n">
        <f aca="false">IF(W133,BL133,0)</f>
        <v>15926</v>
      </c>
      <c r="BU133" s="70"/>
      <c r="BV133" s="107" t="n">
        <f aca="false">IF(AC133,BL133,0)</f>
        <v>15926</v>
      </c>
      <c r="BW133" s="70"/>
      <c r="BX133" s="107" t="n">
        <f aca="false">IF(AJ133,BL133,0)</f>
        <v>15926</v>
      </c>
      <c r="BY133" s="70"/>
      <c r="BZ133" s="107" t="n">
        <f aca="false">IF(AP133,BL133,0)</f>
        <v>15926</v>
      </c>
      <c r="CA133" s="70"/>
      <c r="CB133" s="107" t="n">
        <f aca="false">IF(AV133,BL133,0)</f>
        <v>15926</v>
      </c>
      <c r="CC133" s="70"/>
      <c r="CD133" s="107" t="n">
        <f aca="false">IF(BB133,$BL133,0)</f>
        <v>0</v>
      </c>
    </row>
    <row r="134" customFormat="false" ht="8.25" hidden="false" customHeight="true" outlineLevel="0" collapsed="false">
      <c r="A134" s="55" t="n">
        <v>39</v>
      </c>
      <c r="B134" s="110"/>
      <c r="C134" s="55" t="s">
        <v>174</v>
      </c>
      <c r="D134" s="70"/>
      <c r="E134" s="79" t="n">
        <v>1378676</v>
      </c>
      <c r="F134" s="70"/>
      <c r="G134" s="75" t="n">
        <f aca="false">(E134/$BL134)</f>
        <v>69.6828910791003</v>
      </c>
      <c r="H134" s="70"/>
      <c r="I134" s="75" t="n">
        <f aca="false">IF(G134,G134/G$219*100,0)</f>
        <v>60.7354303870781</v>
      </c>
      <c r="J134" s="70"/>
      <c r="K134" s="79" t="n">
        <v>1514692</v>
      </c>
      <c r="L134" s="70"/>
      <c r="M134" s="75" t="n">
        <f aca="false">(K134/$BL134)</f>
        <v>76.5575941369725</v>
      </c>
      <c r="N134" s="70"/>
      <c r="O134" s="75" t="n">
        <f aca="false">IF(M134,M134/M$219*100,0)</f>
        <v>137.393442795007</v>
      </c>
      <c r="P134" s="70"/>
      <c r="Q134" s="79" t="n">
        <v>8292093</v>
      </c>
      <c r="R134" s="70"/>
      <c r="S134" s="75" t="n">
        <f aca="false">(Q134/$BL134)</f>
        <v>419.110083396513</v>
      </c>
      <c r="T134" s="70"/>
      <c r="U134" s="75" t="n">
        <f aca="false">IF(S134,S134/S$219*100,0)</f>
        <v>82.5262630000648</v>
      </c>
      <c r="V134" s="70"/>
      <c r="W134" s="79" t="n">
        <v>1629265</v>
      </c>
      <c r="X134" s="70"/>
      <c r="Y134" s="75" t="n">
        <f aca="false">(W134/$BL134)</f>
        <v>82.3484963356078</v>
      </c>
      <c r="Z134" s="70"/>
      <c r="AA134" s="75" t="n">
        <f aca="false">IF(Y134,Y134/Y$219*100,0)</f>
        <v>59.1785690089901</v>
      </c>
      <c r="AB134" s="70"/>
      <c r="AC134" s="79" t="n">
        <v>4874737</v>
      </c>
      <c r="AD134" s="70"/>
      <c r="AE134" s="75" t="n">
        <f aca="false">(AC134/$BL134)</f>
        <v>246.385494061157</v>
      </c>
      <c r="AF134" s="70"/>
      <c r="AG134" s="75" t="n">
        <f aca="false">IF(AE134,AE134/AE$219*100,0)</f>
        <v>67.7235270231275</v>
      </c>
      <c r="AH134" s="111"/>
      <c r="AI134" s="70"/>
      <c r="AJ134" s="79" t="n">
        <v>33865060</v>
      </c>
      <c r="AK134" s="70"/>
      <c r="AL134" s="75" t="n">
        <f aca="false">(AJ134/$BL134)</f>
        <v>1711.65327268132</v>
      </c>
      <c r="AM134" s="70"/>
      <c r="AN134" s="75" t="n">
        <f aca="false">IF(AL134,AL134/AL$219*100,0)</f>
        <v>89.6436906168047</v>
      </c>
      <c r="AO134" s="70"/>
      <c r="AP134" s="79" t="n">
        <v>633481</v>
      </c>
      <c r="AQ134" s="70"/>
      <c r="AR134" s="75" t="n">
        <f aca="false">(AP134/$BL134)</f>
        <v>32.0182461460703</v>
      </c>
      <c r="AS134" s="70"/>
      <c r="AT134" s="75" t="n">
        <f aca="false">IF(AR134,AR134/AR$219*100,0)</f>
        <v>35.7711965005831</v>
      </c>
      <c r="AU134" s="70"/>
      <c r="AV134" s="79" t="n">
        <v>1517473</v>
      </c>
      <c r="AW134" s="70"/>
      <c r="AX134" s="75" t="n">
        <f aca="false">(AV134/$BL134)</f>
        <v>76.6981551680566</v>
      </c>
      <c r="AY134" s="70"/>
      <c r="AZ134" s="75" t="n">
        <f aca="false">IF(AX134,AX134/AX$219*100,0)</f>
        <v>54.3171146523435</v>
      </c>
      <c r="BA134" s="70"/>
      <c r="BB134" s="79" t="n">
        <v>0</v>
      </c>
      <c r="BC134" s="70"/>
      <c r="BD134" s="75" t="n">
        <f aca="false">(BB134/$BL134)</f>
        <v>0</v>
      </c>
      <c r="BE134" s="70"/>
      <c r="BF134" s="75" t="n">
        <f aca="false">IF(BD134,BD134/BD$219*100,0)</f>
        <v>0</v>
      </c>
      <c r="BG134" s="70"/>
      <c r="BH134" s="79" t="n">
        <f aca="false">(E134+K134+Q134+W134+AC134+AJ134+AP134+AV134+BB134)</f>
        <v>53705477</v>
      </c>
      <c r="BI134" s="70"/>
      <c r="BJ134" s="55" t="n">
        <v>39</v>
      </c>
      <c r="BK134" s="70"/>
      <c r="BL134" s="107" t="n">
        <v>19785</v>
      </c>
      <c r="BM134" s="70"/>
      <c r="BN134" s="107" t="n">
        <f aca="false">IF(E134,BL134,0)</f>
        <v>19785</v>
      </c>
      <c r="BO134" s="70"/>
      <c r="BP134" s="107" t="n">
        <f aca="false">IF(K134,BL134,0)</f>
        <v>19785</v>
      </c>
      <c r="BQ134" s="70"/>
      <c r="BR134" s="107" t="n">
        <f aca="false">IF(Q134,BL134,0)</f>
        <v>19785</v>
      </c>
      <c r="BS134" s="70"/>
      <c r="BT134" s="107" t="n">
        <f aca="false">IF(W134,BL134,0)</f>
        <v>19785</v>
      </c>
      <c r="BU134" s="70"/>
      <c r="BV134" s="107" t="n">
        <f aca="false">IF(AC134,BL134,0)</f>
        <v>19785</v>
      </c>
      <c r="BW134" s="70"/>
      <c r="BX134" s="107" t="n">
        <f aca="false">IF(AJ134,BL134,0)</f>
        <v>19785</v>
      </c>
      <c r="BY134" s="70"/>
      <c r="BZ134" s="107" t="n">
        <f aca="false">IF(AP134,BL134,0)</f>
        <v>19785</v>
      </c>
      <c r="CA134" s="70"/>
      <c r="CB134" s="107" t="n">
        <f aca="false">IF(AV134,BL134,0)</f>
        <v>19785</v>
      </c>
      <c r="CC134" s="70"/>
      <c r="CD134" s="107" t="n">
        <f aca="false">IF(BB134,$BL134,0)</f>
        <v>0</v>
      </c>
    </row>
    <row r="135" customFormat="false" ht="8.25" hidden="false" customHeight="true" outlineLevel="0" collapsed="false">
      <c r="A135" s="55" t="n">
        <v>40</v>
      </c>
      <c r="B135" s="110"/>
      <c r="C135" s="55" t="s">
        <v>175</v>
      </c>
      <c r="D135" s="70"/>
      <c r="E135" s="79" t="n">
        <v>1924212</v>
      </c>
      <c r="F135" s="70"/>
      <c r="G135" s="75" t="n">
        <f aca="false">(E135/$BL135)</f>
        <v>165.523612903226</v>
      </c>
      <c r="H135" s="70"/>
      <c r="I135" s="75" t="n">
        <f aca="false">IF(G135,G135/G$219*100,0)</f>
        <v>144.269959429349</v>
      </c>
      <c r="J135" s="70"/>
      <c r="K135" s="79" t="n">
        <v>1384615</v>
      </c>
      <c r="L135" s="70"/>
      <c r="M135" s="75" t="n">
        <f aca="false">(K135/$BL135)</f>
        <v>119.106666666667</v>
      </c>
      <c r="N135" s="70"/>
      <c r="O135" s="75" t="n">
        <f aca="false">IF(M135,M135/M$219*100,0)</f>
        <v>213.75377815416</v>
      </c>
      <c r="P135" s="70"/>
      <c r="Q135" s="79" t="n">
        <v>4616404</v>
      </c>
      <c r="R135" s="70"/>
      <c r="S135" s="75" t="n">
        <f aca="false">(Q135/$BL135)</f>
        <v>397.110021505376</v>
      </c>
      <c r="T135" s="70"/>
      <c r="U135" s="75" t="n">
        <f aca="false">IF(S135,S135/S$219*100,0)</f>
        <v>78.1942677425613</v>
      </c>
      <c r="V135" s="70"/>
      <c r="W135" s="79" t="n">
        <v>2245376</v>
      </c>
      <c r="X135" s="70"/>
      <c r="Y135" s="75" t="n">
        <f aca="false">(W135/$BL135)</f>
        <v>193.150623655914</v>
      </c>
      <c r="Z135" s="70"/>
      <c r="AA135" s="75" t="n">
        <f aca="false">IF(Y135,Y135/Y$219*100,0)</f>
        <v>138.804932934865</v>
      </c>
      <c r="AB135" s="70"/>
      <c r="AC135" s="79" t="n">
        <v>3052776</v>
      </c>
      <c r="AD135" s="70"/>
      <c r="AE135" s="75" t="n">
        <f aca="false">(AC135/$BL135)</f>
        <v>262.604387096774</v>
      </c>
      <c r="AF135" s="70"/>
      <c r="AG135" s="75" t="n">
        <f aca="false">IF(AE135,AE135/AE$219*100,0)</f>
        <v>72.1815842840398</v>
      </c>
      <c r="AH135" s="111"/>
      <c r="AI135" s="70"/>
      <c r="AJ135" s="79" t="n">
        <v>13950821</v>
      </c>
      <c r="AK135" s="70"/>
      <c r="AL135" s="75" t="n">
        <f aca="false">(AJ135/$BL135)</f>
        <v>1200.07062365591</v>
      </c>
      <c r="AM135" s="70"/>
      <c r="AN135" s="75" t="n">
        <f aca="false">IF(AL135,AL135/AL$219*100,0)</f>
        <v>62.8507895975937</v>
      </c>
      <c r="AO135" s="70"/>
      <c r="AP135" s="79" t="n">
        <v>398943</v>
      </c>
      <c r="AQ135" s="70"/>
      <c r="AR135" s="75" t="n">
        <f aca="false">(AP135/$BL135)</f>
        <v>34.3176774193548</v>
      </c>
      <c r="AS135" s="70"/>
      <c r="AT135" s="75" t="n">
        <f aca="false">IF(AR135,AR135/AR$219*100,0)</f>
        <v>38.3401507006664</v>
      </c>
      <c r="AU135" s="70"/>
      <c r="AV135" s="79" t="n">
        <v>1766452</v>
      </c>
      <c r="AW135" s="70"/>
      <c r="AX135" s="75" t="n">
        <f aca="false">(AV135/$BL135)</f>
        <v>151.952860215054</v>
      </c>
      <c r="AY135" s="70"/>
      <c r="AZ135" s="75" t="n">
        <f aca="false">IF(AX135,AX135/AX$219*100,0)</f>
        <v>107.611987693416</v>
      </c>
      <c r="BA135" s="70"/>
      <c r="BB135" s="79" t="n">
        <v>0</v>
      </c>
      <c r="BC135" s="70"/>
      <c r="BD135" s="75" t="n">
        <f aca="false">(BB135/$BL135)</f>
        <v>0</v>
      </c>
      <c r="BE135" s="70"/>
      <c r="BF135" s="75" t="n">
        <f aca="false">IF(BD135,BD135/BD$219*100,0)</f>
        <v>0</v>
      </c>
      <c r="BG135" s="70"/>
      <c r="BH135" s="79" t="n">
        <f aca="false">(E135+K135+Q135+W135+AC135+AJ135+AP135+AV135+BB135)</f>
        <v>29339599</v>
      </c>
      <c r="BI135" s="70"/>
      <c r="BJ135" s="55" t="n">
        <v>40</v>
      </c>
      <c r="BK135" s="70"/>
      <c r="BL135" s="107" t="n">
        <v>11625</v>
      </c>
      <c r="BM135" s="70"/>
      <c r="BN135" s="107" t="n">
        <f aca="false">IF(E135,BL135,0)</f>
        <v>11625</v>
      </c>
      <c r="BO135" s="70"/>
      <c r="BP135" s="107" t="n">
        <f aca="false">IF(K135,BL135,0)</f>
        <v>11625</v>
      </c>
      <c r="BQ135" s="70"/>
      <c r="BR135" s="107" t="n">
        <f aca="false">IF(Q135,BL135,0)</f>
        <v>11625</v>
      </c>
      <c r="BS135" s="70"/>
      <c r="BT135" s="107" t="n">
        <f aca="false">IF(W135,BL135,0)</f>
        <v>11625</v>
      </c>
      <c r="BU135" s="70"/>
      <c r="BV135" s="107" t="n">
        <f aca="false">IF(AC135,BL135,0)</f>
        <v>11625</v>
      </c>
      <c r="BW135" s="70"/>
      <c r="BX135" s="107" t="n">
        <f aca="false">IF(AJ135,BL135,0)</f>
        <v>11625</v>
      </c>
      <c r="BY135" s="70"/>
      <c r="BZ135" s="107" t="n">
        <f aca="false">IF(AP135,BL135,0)</f>
        <v>11625</v>
      </c>
      <c r="CA135" s="70"/>
      <c r="CB135" s="107" t="n">
        <f aca="false">IF(AV135,BL135,0)</f>
        <v>11625</v>
      </c>
      <c r="CC135" s="70"/>
      <c r="CD135" s="107" t="n">
        <f aca="false">IF(BB135,$BL135,0)</f>
        <v>0</v>
      </c>
    </row>
    <row r="136" customFormat="false" ht="8.25" hidden="false" customHeight="true" outlineLevel="0" collapsed="false">
      <c r="A136" s="81"/>
      <c r="B136" s="70"/>
      <c r="C136" s="55"/>
      <c r="D136" s="70"/>
      <c r="E136" s="104"/>
      <c r="F136" s="70"/>
      <c r="G136" s="103"/>
      <c r="H136" s="70"/>
      <c r="I136" s="103"/>
      <c r="J136" s="70"/>
      <c r="K136" s="104"/>
      <c r="L136" s="70"/>
      <c r="M136" s="103"/>
      <c r="N136" s="70"/>
      <c r="O136" s="103"/>
      <c r="P136" s="70"/>
      <c r="Q136" s="104"/>
      <c r="R136" s="70"/>
      <c r="S136" s="103"/>
      <c r="T136" s="70"/>
      <c r="U136" s="103"/>
      <c r="V136" s="70"/>
      <c r="W136" s="104"/>
      <c r="X136" s="70"/>
      <c r="Y136" s="103"/>
      <c r="Z136" s="70"/>
      <c r="AA136" s="103"/>
      <c r="AB136" s="70"/>
      <c r="AC136" s="104"/>
      <c r="AD136" s="70"/>
      <c r="AE136" s="103"/>
      <c r="AF136" s="70"/>
      <c r="AG136" s="103"/>
      <c r="AH136" s="70"/>
      <c r="AI136" s="70"/>
      <c r="AJ136" s="104"/>
      <c r="AK136" s="70"/>
      <c r="AL136" s="103"/>
      <c r="AM136" s="70"/>
      <c r="AN136" s="103"/>
      <c r="AO136" s="70"/>
      <c r="AP136" s="104"/>
      <c r="AQ136" s="70"/>
      <c r="AR136" s="103"/>
      <c r="AS136" s="70"/>
      <c r="AT136" s="103"/>
      <c r="AU136" s="70"/>
      <c r="AV136" s="104"/>
      <c r="AW136" s="70"/>
      <c r="AX136" s="103"/>
      <c r="AY136" s="70"/>
      <c r="AZ136" s="103"/>
      <c r="BA136" s="70"/>
      <c r="BB136" s="104"/>
      <c r="BC136" s="70"/>
      <c r="BD136" s="103"/>
      <c r="BE136" s="70"/>
      <c r="BF136" s="103"/>
      <c r="BG136" s="70"/>
      <c r="BH136" s="104"/>
      <c r="BI136" s="70"/>
      <c r="BJ136" s="81"/>
      <c r="BK136" s="70"/>
      <c r="BL136" s="104"/>
      <c r="BM136" s="70"/>
      <c r="BN136" s="70"/>
      <c r="BO136" s="70"/>
      <c r="BP136" s="70"/>
      <c r="BQ136" s="70"/>
      <c r="BR136" s="70"/>
      <c r="BS136" s="70"/>
      <c r="BT136" s="70"/>
      <c r="BU136" s="70"/>
      <c r="BV136" s="70"/>
      <c r="BW136" s="70"/>
      <c r="BX136" s="70"/>
      <c r="BY136" s="70"/>
      <c r="BZ136" s="70"/>
      <c r="CA136" s="70"/>
      <c r="CB136" s="70"/>
      <c r="CC136" s="70"/>
      <c r="CD136" s="70"/>
    </row>
    <row r="137" customFormat="false" ht="8.25" hidden="false" customHeight="true" outlineLevel="0" collapsed="false">
      <c r="A137" s="55" t="n">
        <v>41</v>
      </c>
      <c r="B137" s="110"/>
      <c r="C137" s="55" t="s">
        <v>176</v>
      </c>
      <c r="D137" s="70"/>
      <c r="E137" s="79" t="n">
        <v>2316977</v>
      </c>
      <c r="F137" s="70"/>
      <c r="G137" s="75" t="n">
        <f aca="false">(E137/$BL137)</f>
        <v>65.1128878147482</v>
      </c>
      <c r="H137" s="70"/>
      <c r="I137" s="75" t="n">
        <f aca="false">IF(G137,G137/G$219*100,0)</f>
        <v>56.7522271813485</v>
      </c>
      <c r="J137" s="70"/>
      <c r="K137" s="79" t="n">
        <v>1941870</v>
      </c>
      <c r="L137" s="70"/>
      <c r="M137" s="75" t="n">
        <f aca="false">(K137/$BL137)</f>
        <v>54.5714366007194</v>
      </c>
      <c r="N137" s="70"/>
      <c r="O137" s="75" t="n">
        <f aca="false">IF(M137,M137/M$219*100,0)</f>
        <v>97.9361699824023</v>
      </c>
      <c r="P137" s="70"/>
      <c r="Q137" s="79" t="n">
        <v>10471666</v>
      </c>
      <c r="R137" s="70"/>
      <c r="S137" s="75" t="n">
        <f aca="false">(Q137/$BL137)</f>
        <v>294.280182104317</v>
      </c>
      <c r="T137" s="70"/>
      <c r="U137" s="75" t="n">
        <f aca="false">IF(S137,S137/S$219*100,0)</f>
        <v>57.9462166770905</v>
      </c>
      <c r="V137" s="70"/>
      <c r="W137" s="79" t="n">
        <v>3051809</v>
      </c>
      <c r="X137" s="70"/>
      <c r="Y137" s="75" t="n">
        <f aca="false">(W137/$BL137)</f>
        <v>85.7635173111511</v>
      </c>
      <c r="Z137" s="70"/>
      <c r="AA137" s="75" t="n">
        <f aca="false">IF(Y137,Y137/Y$219*100,0)</f>
        <v>61.6327249858607</v>
      </c>
      <c r="AB137" s="70"/>
      <c r="AC137" s="79" t="n">
        <v>12642463</v>
      </c>
      <c r="AD137" s="70"/>
      <c r="AE137" s="75" t="n">
        <f aca="false">(AC137/$BL137)</f>
        <v>355.285043839928</v>
      </c>
      <c r="AF137" s="70"/>
      <c r="AG137" s="75" t="n">
        <f aca="false">IF(AE137,AE137/AE$219*100,0)</f>
        <v>97.656545727623</v>
      </c>
      <c r="AH137" s="111"/>
      <c r="AI137" s="70"/>
      <c r="AJ137" s="79" t="n">
        <v>57381775</v>
      </c>
      <c r="AK137" s="70"/>
      <c r="AL137" s="75" t="n">
        <f aca="false">(AJ137/$BL137)</f>
        <v>1612.57236398381</v>
      </c>
      <c r="AM137" s="70"/>
      <c r="AN137" s="75" t="n">
        <f aca="false">IF(AL137,AL137/AL$219*100,0)</f>
        <v>84.4545682243953</v>
      </c>
      <c r="AO137" s="70"/>
      <c r="AP137" s="79" t="n">
        <v>537204</v>
      </c>
      <c r="AQ137" s="70"/>
      <c r="AR137" s="75" t="n">
        <f aca="false">(AP137/$BL137)</f>
        <v>15.0967850719424</v>
      </c>
      <c r="AS137" s="70"/>
      <c r="AT137" s="75" t="n">
        <f aca="false">IF(AR137,AR137/AR$219*100,0)</f>
        <v>16.8663224984858</v>
      </c>
      <c r="AU137" s="70"/>
      <c r="AV137" s="79" t="n">
        <v>3709019</v>
      </c>
      <c r="AW137" s="70"/>
      <c r="AX137" s="75" t="n">
        <f aca="false">(AV137/$BL137)</f>
        <v>104.232773156475</v>
      </c>
      <c r="AY137" s="70"/>
      <c r="AZ137" s="75" t="n">
        <f aca="false">IF(AX137,AX137/AX$219*100,0)</f>
        <v>73.8169448491496</v>
      </c>
      <c r="BA137" s="70"/>
      <c r="BB137" s="79" t="n">
        <v>0</v>
      </c>
      <c r="BC137" s="70"/>
      <c r="BD137" s="75" t="n">
        <f aca="false">(BB137/$BL137)</f>
        <v>0</v>
      </c>
      <c r="BE137" s="70"/>
      <c r="BF137" s="75" t="n">
        <f aca="false">IF(BD137,BD137/BD$219*100,0)</f>
        <v>0</v>
      </c>
      <c r="BG137" s="70"/>
      <c r="BH137" s="79" t="n">
        <f aca="false">(E137+K137+Q137+W137+AC137+AJ137+AP137+AV137+BB137)</f>
        <v>92052783</v>
      </c>
      <c r="BI137" s="70"/>
      <c r="BJ137" s="55" t="n">
        <v>41</v>
      </c>
      <c r="BK137" s="70"/>
      <c r="BL137" s="107" t="n">
        <v>35584</v>
      </c>
      <c r="BM137" s="70"/>
      <c r="BN137" s="107" t="n">
        <f aca="false">IF(E137,BL137,0)</f>
        <v>35584</v>
      </c>
      <c r="BO137" s="70"/>
      <c r="BP137" s="107" t="n">
        <f aca="false">IF(K137,BL137,0)</f>
        <v>35584</v>
      </c>
      <c r="BQ137" s="70"/>
      <c r="BR137" s="107" t="n">
        <f aca="false">IF(Q137,BL137,0)</f>
        <v>35584</v>
      </c>
      <c r="BS137" s="70"/>
      <c r="BT137" s="107" t="n">
        <f aca="false">IF(W137,BL137,0)</f>
        <v>35584</v>
      </c>
      <c r="BU137" s="70"/>
      <c r="BV137" s="107" t="n">
        <f aca="false">IF(AC137,BL137,0)</f>
        <v>35584</v>
      </c>
      <c r="BW137" s="70"/>
      <c r="BX137" s="107" t="n">
        <f aca="false">IF(AJ137,BL137,0)</f>
        <v>35584</v>
      </c>
      <c r="BY137" s="70"/>
      <c r="BZ137" s="107" t="n">
        <f aca="false">IF(AP137,BL137,0)</f>
        <v>35584</v>
      </c>
      <c r="CA137" s="70"/>
      <c r="CB137" s="107" t="n">
        <f aca="false">IF(AV137,BL137,0)</f>
        <v>35584</v>
      </c>
      <c r="CC137" s="70"/>
      <c r="CD137" s="107" t="n">
        <f aca="false">IF(BB137,$BL137,0)</f>
        <v>0</v>
      </c>
    </row>
    <row r="138" customFormat="false" ht="8.25" hidden="false" customHeight="true" outlineLevel="0" collapsed="false">
      <c r="A138" s="55" t="n">
        <v>42</v>
      </c>
      <c r="B138" s="110"/>
      <c r="C138" s="55" t="s">
        <v>177</v>
      </c>
      <c r="D138" s="70"/>
      <c r="E138" s="79" t="n">
        <v>11714192</v>
      </c>
      <c r="F138" s="70"/>
      <c r="G138" s="75" t="n">
        <f aca="false">(E138/$BL138)</f>
        <v>111.341051230872</v>
      </c>
      <c r="H138" s="70"/>
      <c r="I138" s="75" t="n">
        <f aca="false">IF(G138,G138/G$219*100,0)</f>
        <v>97.0445766749321</v>
      </c>
      <c r="J138" s="70"/>
      <c r="K138" s="79" t="n">
        <v>6127067</v>
      </c>
      <c r="L138" s="70"/>
      <c r="M138" s="75" t="n">
        <f aca="false">(K138/$BL138)</f>
        <v>58.2365459557076</v>
      </c>
      <c r="N138" s="70"/>
      <c r="O138" s="75" t="n">
        <f aca="false">IF(M138,M138/M$219*100,0)</f>
        <v>104.513727678391</v>
      </c>
      <c r="P138" s="70"/>
      <c r="Q138" s="79" t="n">
        <v>63461553</v>
      </c>
      <c r="R138" s="70"/>
      <c r="S138" s="75" t="n">
        <f aca="false">(Q138/$BL138)</f>
        <v>603.189364128885</v>
      </c>
      <c r="T138" s="70"/>
      <c r="U138" s="75" t="n">
        <f aca="false">IF(S138,S138/S$219*100,0)</f>
        <v>118.773005172121</v>
      </c>
      <c r="V138" s="70"/>
      <c r="W138" s="79" t="n">
        <v>13438128</v>
      </c>
      <c r="X138" s="70"/>
      <c r="Y138" s="75" t="n">
        <f aca="false">(W138/$BL138)</f>
        <v>127.726717992586</v>
      </c>
      <c r="Z138" s="70"/>
      <c r="AA138" s="75" t="n">
        <f aca="false">IF(Y138,Y138/Y$219*100,0)</f>
        <v>91.7889789293904</v>
      </c>
      <c r="AB138" s="70"/>
      <c r="AC138" s="79" t="n">
        <v>22884294</v>
      </c>
      <c r="AD138" s="70"/>
      <c r="AE138" s="75" t="n">
        <f aca="false">(AC138/$BL138)</f>
        <v>217.510635871115</v>
      </c>
      <c r="AF138" s="70"/>
      <c r="AG138" s="75" t="n">
        <f aca="false">IF(AE138,AE138/AE$219*100,0)</f>
        <v>59.7867479267212</v>
      </c>
      <c r="AH138" s="111"/>
      <c r="AI138" s="70"/>
      <c r="AJ138" s="79" t="n">
        <v>188134147</v>
      </c>
      <c r="AK138" s="70"/>
      <c r="AL138" s="75" t="n">
        <f aca="false">(AJ138/$BL138)</f>
        <v>1788.17742610018</v>
      </c>
      <c r="AM138" s="70"/>
      <c r="AN138" s="75" t="n">
        <f aca="false">IF(AL138,AL138/AL$219*100,0)</f>
        <v>93.6514576355577</v>
      </c>
      <c r="AO138" s="70"/>
      <c r="AP138" s="79" t="n">
        <v>6301898</v>
      </c>
      <c r="AQ138" s="70"/>
      <c r="AR138" s="75" t="n">
        <f aca="false">(AP138/$BL138)</f>
        <v>59.8982796312138</v>
      </c>
      <c r="AS138" s="70"/>
      <c r="AT138" s="75" t="n">
        <f aca="false">IF(AR138,AR138/AR$219*100,0)</f>
        <v>66.9191285793771</v>
      </c>
      <c r="AU138" s="70"/>
      <c r="AV138" s="79" t="n">
        <v>4281878</v>
      </c>
      <c r="AW138" s="70"/>
      <c r="AX138" s="75" t="n">
        <f aca="false">(AV138/$BL138)</f>
        <v>40.6983936888128</v>
      </c>
      <c r="AY138" s="70"/>
      <c r="AZ138" s="75" t="n">
        <f aca="false">IF(AX138,AX138/AX$219*100,0)</f>
        <v>28.822327099233</v>
      </c>
      <c r="BA138" s="70"/>
      <c r="BB138" s="79" t="n">
        <v>0</v>
      </c>
      <c r="BC138" s="70"/>
      <c r="BD138" s="75" t="n">
        <f aca="false">(BB138/$BL138)</f>
        <v>0</v>
      </c>
      <c r="BE138" s="70"/>
      <c r="BF138" s="75" t="n">
        <f aca="false">IF(BD138,BD138/BD$219*100,0)</f>
        <v>0</v>
      </c>
      <c r="BG138" s="70"/>
      <c r="BH138" s="79" t="n">
        <f aca="false">(E138+K138+Q138+W138+AC138+AJ138+AP138+AV138+BB138)</f>
        <v>316343157</v>
      </c>
      <c r="BI138" s="70"/>
      <c r="BJ138" s="55" t="n">
        <v>42</v>
      </c>
      <c r="BK138" s="70"/>
      <c r="BL138" s="107" t="n">
        <v>105210</v>
      </c>
      <c r="BM138" s="70"/>
      <c r="BN138" s="107" t="n">
        <f aca="false">IF(E138,BL138,0)</f>
        <v>105210</v>
      </c>
      <c r="BO138" s="70"/>
      <c r="BP138" s="107" t="n">
        <f aca="false">IF(K138,BL138,0)</f>
        <v>105210</v>
      </c>
      <c r="BQ138" s="70"/>
      <c r="BR138" s="107" t="n">
        <f aca="false">IF(Q138,BL138,0)</f>
        <v>105210</v>
      </c>
      <c r="BS138" s="70"/>
      <c r="BT138" s="107" t="n">
        <f aca="false">IF(W138,BL138,0)</f>
        <v>105210</v>
      </c>
      <c r="BU138" s="70"/>
      <c r="BV138" s="107" t="n">
        <f aca="false">IF(AC138,BL138,0)</f>
        <v>105210</v>
      </c>
      <c r="BW138" s="70"/>
      <c r="BX138" s="107" t="n">
        <f aca="false">IF(AJ138,BL138,0)</f>
        <v>105210</v>
      </c>
      <c r="BY138" s="70"/>
      <c r="BZ138" s="107" t="n">
        <f aca="false">IF(AP138,BL138,0)</f>
        <v>105210</v>
      </c>
      <c r="CA138" s="70"/>
      <c r="CB138" s="107" t="n">
        <f aca="false">IF(AV138,BL138,0)</f>
        <v>105210</v>
      </c>
      <c r="CC138" s="70"/>
      <c r="CD138" s="107" t="n">
        <f aca="false">IF(BB138,$BL138,0)</f>
        <v>0</v>
      </c>
    </row>
    <row r="139" customFormat="false" ht="8.25" hidden="false" customHeight="true" outlineLevel="0" collapsed="false">
      <c r="A139" s="55" t="n">
        <v>43</v>
      </c>
      <c r="B139" s="110"/>
      <c r="C139" s="55" t="s">
        <v>178</v>
      </c>
      <c r="D139" s="70"/>
      <c r="E139" s="79" t="n">
        <v>55929117</v>
      </c>
      <c r="F139" s="70"/>
      <c r="G139" s="75" t="n">
        <f aca="false">(E139/$BL139)</f>
        <v>174.107632154853</v>
      </c>
      <c r="H139" s="70"/>
      <c r="I139" s="75" t="n">
        <f aca="false">IF(G139,G139/G$219*100,0)</f>
        <v>151.751768746169</v>
      </c>
      <c r="J139" s="70"/>
      <c r="K139" s="79" t="n">
        <v>13140048</v>
      </c>
      <c r="L139" s="70"/>
      <c r="M139" s="75" t="n">
        <f aca="false">(K139/$BL139)</f>
        <v>40.9050377763181</v>
      </c>
      <c r="N139" s="70"/>
      <c r="O139" s="75" t="n">
        <f aca="false">IF(M139,M139/M$219*100,0)</f>
        <v>73.4098822083285</v>
      </c>
      <c r="P139" s="70"/>
      <c r="Q139" s="79" t="n">
        <v>185698770</v>
      </c>
      <c r="R139" s="70"/>
      <c r="S139" s="75" t="n">
        <f aca="false">(Q139/$BL139)</f>
        <v>578.081236983747</v>
      </c>
      <c r="T139" s="70"/>
      <c r="U139" s="75" t="n">
        <f aca="false">IF(S139,S139/S$219*100,0)</f>
        <v>113.829006002676</v>
      </c>
      <c r="V139" s="70"/>
      <c r="W139" s="79" t="n">
        <v>69843564</v>
      </c>
      <c r="X139" s="70"/>
      <c r="Y139" s="75" t="n">
        <f aca="false">(W139/$BL139)</f>
        <v>217.423378046465</v>
      </c>
      <c r="Z139" s="70"/>
      <c r="AA139" s="75" t="n">
        <f aca="false">IF(Y139,Y139/Y$219*100,0)</f>
        <v>156.248200689085</v>
      </c>
      <c r="AB139" s="70"/>
      <c r="AC139" s="79" t="n">
        <v>77822774</v>
      </c>
      <c r="AD139" s="70"/>
      <c r="AE139" s="75" t="n">
        <f aca="false">(AC139/$BL139)</f>
        <v>242.262700282972</v>
      </c>
      <c r="AF139" s="70"/>
      <c r="AG139" s="75" t="n">
        <f aca="false">IF(AE139,AE139/AE$219*100,0)</f>
        <v>66.5903022896194</v>
      </c>
      <c r="AH139" s="111"/>
      <c r="AI139" s="70"/>
      <c r="AJ139" s="79" t="n">
        <v>517592487</v>
      </c>
      <c r="AK139" s="70"/>
      <c r="AL139" s="75" t="n">
        <f aca="false">(AJ139/$BL139)</f>
        <v>1611.26810446</v>
      </c>
      <c r="AM139" s="70"/>
      <c r="AN139" s="75" t="n">
        <f aca="false">IF(AL139,AL139/AL$219*100,0)</f>
        <v>84.386260793736</v>
      </c>
      <c r="AO139" s="70"/>
      <c r="AP139" s="79" t="n">
        <v>36492913</v>
      </c>
      <c r="AQ139" s="70"/>
      <c r="AR139" s="75" t="n">
        <f aca="false">(AP139/$BL139)</f>
        <v>113.602627998991</v>
      </c>
      <c r="AS139" s="70"/>
      <c r="AT139" s="75" t="n">
        <f aca="false">IF(AR139,AR139/AR$219*100,0)</f>
        <v>126.91831746797</v>
      </c>
      <c r="AU139" s="70"/>
      <c r="AV139" s="79" t="n">
        <v>31450969</v>
      </c>
      <c r="AW139" s="70"/>
      <c r="AX139" s="75" t="n">
        <f aca="false">(AV139/$BL139)</f>
        <v>97.9070300996473</v>
      </c>
      <c r="AY139" s="70"/>
      <c r="AZ139" s="75" t="n">
        <f aca="false">IF(AX139,AX139/AX$219*100,0)</f>
        <v>69.3370964078657</v>
      </c>
      <c r="BA139" s="70"/>
      <c r="BB139" s="79" t="n">
        <v>0</v>
      </c>
      <c r="BC139" s="70"/>
      <c r="BD139" s="75" t="n">
        <f aca="false">(BB139/$BL139)</f>
        <v>0</v>
      </c>
      <c r="BE139" s="70"/>
      <c r="BF139" s="75" t="n">
        <f aca="false">IF(BD139,BD139/BD$219*100,0)</f>
        <v>0</v>
      </c>
      <c r="BG139" s="70"/>
      <c r="BH139" s="79" t="n">
        <f aca="false">(E139+K139+Q139+W139+AC139+AJ139+AP139+AV139+BB139)</f>
        <v>987970642</v>
      </c>
      <c r="BI139" s="70"/>
      <c r="BJ139" s="55" t="n">
        <v>43</v>
      </c>
      <c r="BK139" s="70"/>
      <c r="BL139" s="107" t="n">
        <v>321233</v>
      </c>
      <c r="BM139" s="70"/>
      <c r="BN139" s="107" t="n">
        <f aca="false">IF(E139,BL139,0)</f>
        <v>321233</v>
      </c>
      <c r="BO139" s="70"/>
      <c r="BP139" s="107" t="n">
        <f aca="false">IF(K139,BL139,0)</f>
        <v>321233</v>
      </c>
      <c r="BQ139" s="70"/>
      <c r="BR139" s="107" t="n">
        <f aca="false">IF(Q139,BL139,0)</f>
        <v>321233</v>
      </c>
      <c r="BS139" s="70"/>
      <c r="BT139" s="107" t="n">
        <f aca="false">IF(W139,BL139,0)</f>
        <v>321233</v>
      </c>
      <c r="BU139" s="70"/>
      <c r="BV139" s="107" t="n">
        <f aca="false">IF(AC139,BL139,0)</f>
        <v>321233</v>
      </c>
      <c r="BW139" s="70"/>
      <c r="BX139" s="107" t="n">
        <f aca="false">IF(AJ139,BL139,0)</f>
        <v>321233</v>
      </c>
      <c r="BY139" s="70"/>
      <c r="BZ139" s="107" t="n">
        <f aca="false">IF(AP139,BL139,0)</f>
        <v>321233</v>
      </c>
      <c r="CA139" s="70"/>
      <c r="CB139" s="107" t="n">
        <f aca="false">IF(AV139,BL139,0)</f>
        <v>321233</v>
      </c>
      <c r="CC139" s="70"/>
      <c r="CD139" s="107" t="n">
        <f aca="false">IF(BB139,$BL139,0)</f>
        <v>0</v>
      </c>
    </row>
    <row r="140" customFormat="false" ht="8.25" hidden="false" customHeight="true" outlineLevel="0" collapsed="false">
      <c r="A140" s="55" t="n">
        <v>44</v>
      </c>
      <c r="B140" s="110"/>
      <c r="C140" s="55" t="s">
        <v>179</v>
      </c>
      <c r="D140" s="70"/>
      <c r="E140" s="79" t="n">
        <v>2636743</v>
      </c>
      <c r="F140" s="70"/>
      <c r="G140" s="75" t="n">
        <f aca="false">(E140/$BL140)</f>
        <v>50.3656593826406</v>
      </c>
      <c r="H140" s="70"/>
      <c r="I140" s="75" t="n">
        <f aca="false">IF(G140,G140/G$219*100,0)</f>
        <v>43.8985804400862</v>
      </c>
      <c r="J140" s="70"/>
      <c r="K140" s="79" t="n">
        <v>2897813</v>
      </c>
      <c r="L140" s="70"/>
      <c r="M140" s="75" t="n">
        <f aca="false">(K140/$BL140)</f>
        <v>55.3524793704157</v>
      </c>
      <c r="N140" s="70"/>
      <c r="O140" s="75" t="n">
        <f aca="false">IF(M140,M140/M$219*100,0)</f>
        <v>99.3378618237985</v>
      </c>
      <c r="P140" s="70"/>
      <c r="Q140" s="79" t="n">
        <v>13913897</v>
      </c>
      <c r="R140" s="70"/>
      <c r="S140" s="75" t="n">
        <f aca="false">(Q140/$BL140)</f>
        <v>265.775844284841</v>
      </c>
      <c r="T140" s="70"/>
      <c r="U140" s="75" t="n">
        <f aca="false">IF(S140,S140/S$219*100,0)</f>
        <v>52.3334753646674</v>
      </c>
      <c r="V140" s="70"/>
      <c r="W140" s="79" t="n">
        <v>3520494</v>
      </c>
      <c r="X140" s="70"/>
      <c r="Y140" s="75" t="n">
        <f aca="false">(W140/$BL140)</f>
        <v>67.2465999388753</v>
      </c>
      <c r="Z140" s="70"/>
      <c r="AA140" s="75" t="n">
        <f aca="false">IF(Y140,Y140/Y$219*100,0)</f>
        <v>48.3258071754482</v>
      </c>
      <c r="AB140" s="70"/>
      <c r="AC140" s="79" t="n">
        <v>13278872</v>
      </c>
      <c r="AD140" s="70"/>
      <c r="AE140" s="75" t="n">
        <f aca="false">(AC140/$BL140)</f>
        <v>253.645935207824</v>
      </c>
      <c r="AF140" s="70"/>
      <c r="AG140" s="75" t="n">
        <f aca="false">IF(AE140,AE140/AE$219*100,0)</f>
        <v>69.7191911106977</v>
      </c>
      <c r="AH140" s="111"/>
      <c r="AI140" s="70"/>
      <c r="AJ140" s="79" t="n">
        <v>77848719</v>
      </c>
      <c r="AK140" s="70"/>
      <c r="AL140" s="75" t="n">
        <f aca="false">(AJ140/$BL140)</f>
        <v>1487.02473639976</v>
      </c>
      <c r="AM140" s="70"/>
      <c r="AN140" s="75" t="n">
        <f aca="false">IF(AL140,AL140/AL$219*100,0)</f>
        <v>77.8793155932426</v>
      </c>
      <c r="AO140" s="70"/>
      <c r="AP140" s="79" t="n">
        <v>2084024</v>
      </c>
      <c r="AQ140" s="70"/>
      <c r="AR140" s="75" t="n">
        <f aca="false">(AP140/$BL140)</f>
        <v>39.8079156479218</v>
      </c>
      <c r="AS140" s="70"/>
      <c r="AT140" s="75" t="n">
        <f aca="false">IF(AR140,AR140/AR$219*100,0)</f>
        <v>44.4739154800712</v>
      </c>
      <c r="AU140" s="70"/>
      <c r="AV140" s="79" t="n">
        <v>2600689</v>
      </c>
      <c r="AW140" s="70"/>
      <c r="AX140" s="75" t="n">
        <f aca="false">(AV140/$BL140)</f>
        <v>49.676975091687</v>
      </c>
      <c r="AY140" s="70"/>
      <c r="AZ140" s="75" t="n">
        <f aca="false">IF(AX140,AX140/AX$219*100,0)</f>
        <v>35.1808977116124</v>
      </c>
      <c r="BA140" s="70"/>
      <c r="BB140" s="79" t="n">
        <v>0</v>
      </c>
      <c r="BC140" s="70"/>
      <c r="BD140" s="75" t="n">
        <f aca="false">(BB140/$BL140)</f>
        <v>0</v>
      </c>
      <c r="BE140" s="70"/>
      <c r="BF140" s="75" t="n">
        <f aca="false">IF(BD140,BD140/BD$219*100,0)</f>
        <v>0</v>
      </c>
      <c r="BG140" s="70"/>
      <c r="BH140" s="79" t="n">
        <f aca="false">(E140+K140+Q140+W140+AC140+AJ140+AP140+AV140+BB140)</f>
        <v>118781251</v>
      </c>
      <c r="BI140" s="70"/>
      <c r="BJ140" s="55" t="n">
        <v>44</v>
      </c>
      <c r="BK140" s="70"/>
      <c r="BL140" s="107" t="n">
        <v>52352</v>
      </c>
      <c r="BM140" s="70"/>
      <c r="BN140" s="107" t="n">
        <f aca="false">IF(E140,BL140,0)</f>
        <v>52352</v>
      </c>
      <c r="BO140" s="70"/>
      <c r="BP140" s="107" t="n">
        <f aca="false">IF(K140,BL140,0)</f>
        <v>52352</v>
      </c>
      <c r="BQ140" s="70"/>
      <c r="BR140" s="107" t="n">
        <f aca="false">IF(Q140,BL140,0)</f>
        <v>52352</v>
      </c>
      <c r="BS140" s="70"/>
      <c r="BT140" s="107" t="n">
        <f aca="false">IF(W140,BL140,0)</f>
        <v>52352</v>
      </c>
      <c r="BU140" s="70"/>
      <c r="BV140" s="107" t="n">
        <f aca="false">IF(AC140,BL140,0)</f>
        <v>52352</v>
      </c>
      <c r="BW140" s="70"/>
      <c r="BX140" s="107" t="n">
        <f aca="false">IF(AJ140,BL140,0)</f>
        <v>52352</v>
      </c>
      <c r="BY140" s="70"/>
      <c r="BZ140" s="107" t="n">
        <f aca="false">IF(AP140,BL140,0)</f>
        <v>52352</v>
      </c>
      <c r="CA140" s="70"/>
      <c r="CB140" s="107" t="n">
        <f aca="false">IF(AV140,BL140,0)</f>
        <v>52352</v>
      </c>
      <c r="CC140" s="70"/>
      <c r="CD140" s="107" t="n">
        <f aca="false">IF(BB140,$BL140,0)</f>
        <v>0</v>
      </c>
    </row>
    <row r="141" customFormat="false" ht="8.25" hidden="false" customHeight="true" outlineLevel="0" collapsed="false">
      <c r="A141" s="55" t="n">
        <v>45</v>
      </c>
      <c r="B141" s="110"/>
      <c r="C141" s="55" t="s">
        <v>180</v>
      </c>
      <c r="D141" s="70"/>
      <c r="E141" s="79" t="n">
        <v>673431</v>
      </c>
      <c r="F141" s="70"/>
      <c r="G141" s="75" t="n">
        <f aca="false">(E141/$BL141)</f>
        <v>292.796086956522</v>
      </c>
      <c r="H141" s="70"/>
      <c r="I141" s="75" t="n">
        <f aca="false">IF(G141,G141/G$219*100,0)</f>
        <v>255.200323660083</v>
      </c>
      <c r="J141" s="70"/>
      <c r="K141" s="79" t="n">
        <v>421535</v>
      </c>
      <c r="L141" s="70"/>
      <c r="M141" s="75" t="n">
        <f aca="false">(K141/$BL141)</f>
        <v>183.276086956522</v>
      </c>
      <c r="N141" s="70"/>
      <c r="O141" s="75" t="n">
        <f aca="false">IF(M141,M141/M$219*100,0)</f>
        <v>328.914888886155</v>
      </c>
      <c r="P141" s="70"/>
      <c r="Q141" s="79" t="n">
        <v>960847</v>
      </c>
      <c r="R141" s="70"/>
      <c r="S141" s="75" t="n">
        <f aca="false">(Q141/$BL141)</f>
        <v>417.759565217391</v>
      </c>
      <c r="T141" s="70"/>
      <c r="U141" s="75" t="n">
        <f aca="false">IF(S141,S141/S$219*100,0)</f>
        <v>82.2603347324047</v>
      </c>
      <c r="V141" s="70"/>
      <c r="W141" s="79" t="n">
        <v>359941</v>
      </c>
      <c r="X141" s="70"/>
      <c r="Y141" s="75" t="n">
        <f aca="false">(W141/$BL141)</f>
        <v>156.496086956522</v>
      </c>
      <c r="Z141" s="70"/>
      <c r="AA141" s="75" t="n">
        <f aca="false">IF(Y141,Y141/Y$219*100,0)</f>
        <v>112.463674428854</v>
      </c>
      <c r="AB141" s="70"/>
      <c r="AC141" s="79" t="n">
        <v>1102565</v>
      </c>
      <c r="AD141" s="70"/>
      <c r="AE141" s="75" t="n">
        <f aca="false">(AC141/$BL141)</f>
        <v>479.376086956522</v>
      </c>
      <c r="AF141" s="70"/>
      <c r="AG141" s="75" t="n">
        <f aca="false">IF(AE141,AE141/AE$219*100,0)</f>
        <v>131.765222230099</v>
      </c>
      <c r="AH141" s="111"/>
      <c r="AI141" s="70"/>
      <c r="AJ141" s="79" t="n">
        <v>4457963</v>
      </c>
      <c r="AK141" s="70"/>
      <c r="AL141" s="75" t="n">
        <f aca="false">(AJ141/$BL141)</f>
        <v>1938.2447826087</v>
      </c>
      <c r="AM141" s="70"/>
      <c r="AN141" s="75" t="n">
        <f aca="false">IF(AL141,AL141/AL$219*100,0)</f>
        <v>101.510871626253</v>
      </c>
      <c r="AO141" s="70"/>
      <c r="AP141" s="79" t="n">
        <v>118434</v>
      </c>
      <c r="AQ141" s="70"/>
      <c r="AR141" s="75" t="n">
        <f aca="false">(AP141/$BL141)</f>
        <v>51.4930434782609</v>
      </c>
      <c r="AS141" s="70"/>
      <c r="AT141" s="75" t="n">
        <f aca="false">IF(AR141,AR141/AR$219*100,0)</f>
        <v>57.5286906181777</v>
      </c>
      <c r="AU141" s="70"/>
      <c r="AV141" s="79" t="n">
        <v>178323</v>
      </c>
      <c r="AW141" s="70"/>
      <c r="AX141" s="75" t="n">
        <f aca="false">(AV141/$BL141)</f>
        <v>77.5317391304348</v>
      </c>
      <c r="AY141" s="70"/>
      <c r="AZ141" s="75" t="n">
        <f aca="false">IF(AX141,AX141/AX$219*100,0)</f>
        <v>54.9074531755797</v>
      </c>
      <c r="BA141" s="70"/>
      <c r="BB141" s="79" t="n">
        <v>0</v>
      </c>
      <c r="BC141" s="70"/>
      <c r="BD141" s="75" t="n">
        <f aca="false">(BB141/$BL141)</f>
        <v>0</v>
      </c>
      <c r="BE141" s="70"/>
      <c r="BF141" s="75" t="n">
        <f aca="false">IF(BD141,BD141/BD$219*100,0)</f>
        <v>0</v>
      </c>
      <c r="BG141" s="70"/>
      <c r="BH141" s="79" t="n">
        <f aca="false">(E141+K141+Q141+W141+AC141+AJ141+AP141+AV141+BB141)</f>
        <v>8273039</v>
      </c>
      <c r="BI141" s="70"/>
      <c r="BJ141" s="55" t="n">
        <v>45</v>
      </c>
      <c r="BK141" s="70"/>
      <c r="BL141" s="107" t="n">
        <v>2300</v>
      </c>
      <c r="BM141" s="70"/>
      <c r="BN141" s="107" t="n">
        <f aca="false">IF(E141,BL141,0)</f>
        <v>2300</v>
      </c>
      <c r="BO141" s="70"/>
      <c r="BP141" s="107" t="n">
        <f aca="false">IF(K141,BL141,0)</f>
        <v>2300</v>
      </c>
      <c r="BQ141" s="70"/>
      <c r="BR141" s="107" t="n">
        <f aca="false">IF(Q141,BL141,0)</f>
        <v>2300</v>
      </c>
      <c r="BS141" s="70"/>
      <c r="BT141" s="107" t="n">
        <f aca="false">IF(W141,BL141,0)</f>
        <v>2300</v>
      </c>
      <c r="BU141" s="70"/>
      <c r="BV141" s="107" t="n">
        <f aca="false">IF(AC141,BL141,0)</f>
        <v>2300</v>
      </c>
      <c r="BW141" s="70"/>
      <c r="BX141" s="107" t="n">
        <f aca="false">IF(AJ141,BL141,0)</f>
        <v>2300</v>
      </c>
      <c r="BY141" s="70"/>
      <c r="BZ141" s="107" t="n">
        <f aca="false">IF(AP141,BL141,0)</f>
        <v>2300</v>
      </c>
      <c r="CA141" s="70"/>
      <c r="CB141" s="107" t="n">
        <f aca="false">IF(AV141,BL141,0)</f>
        <v>2300</v>
      </c>
      <c r="CC141" s="70"/>
      <c r="CD141" s="107" t="n">
        <f aca="false">IF(BB141,$BL141,0)</f>
        <v>0</v>
      </c>
    </row>
    <row r="142" customFormat="false" ht="8.25" hidden="false" customHeight="true" outlineLevel="0" collapsed="false">
      <c r="A142" s="81"/>
      <c r="B142" s="70"/>
      <c r="C142" s="55"/>
      <c r="D142" s="70"/>
      <c r="E142" s="70"/>
      <c r="F142" s="70"/>
      <c r="G142" s="103"/>
      <c r="H142" s="70"/>
      <c r="I142" s="103"/>
      <c r="J142" s="70"/>
      <c r="K142" s="70"/>
      <c r="L142" s="70"/>
      <c r="M142" s="103"/>
      <c r="N142" s="70"/>
      <c r="O142" s="103"/>
      <c r="P142" s="70"/>
      <c r="Q142" s="70"/>
      <c r="R142" s="70"/>
      <c r="S142" s="103"/>
      <c r="T142" s="70"/>
      <c r="U142" s="103"/>
      <c r="V142" s="70"/>
      <c r="W142" s="70"/>
      <c r="X142" s="70"/>
      <c r="Y142" s="103"/>
      <c r="Z142" s="70"/>
      <c r="AA142" s="103"/>
      <c r="AB142" s="70"/>
      <c r="AC142" s="70"/>
      <c r="AD142" s="70"/>
      <c r="AE142" s="103"/>
      <c r="AF142" s="70"/>
      <c r="AG142" s="103"/>
      <c r="AH142" s="70"/>
      <c r="AI142" s="70"/>
      <c r="AJ142" s="70"/>
      <c r="AK142" s="70"/>
      <c r="AL142" s="103"/>
      <c r="AM142" s="70"/>
      <c r="AN142" s="103"/>
      <c r="AO142" s="70"/>
      <c r="AP142" s="70"/>
      <c r="AQ142" s="70"/>
      <c r="AR142" s="103"/>
      <c r="AS142" s="70"/>
      <c r="AT142" s="103"/>
      <c r="AU142" s="70"/>
      <c r="AV142" s="70"/>
      <c r="AW142" s="70"/>
      <c r="AX142" s="103"/>
      <c r="AY142" s="70"/>
      <c r="AZ142" s="103"/>
      <c r="BA142" s="70"/>
      <c r="BB142" s="70"/>
      <c r="BC142" s="70"/>
      <c r="BD142" s="103"/>
      <c r="BE142" s="70"/>
      <c r="BF142" s="103"/>
      <c r="BG142" s="70"/>
      <c r="BH142" s="70"/>
      <c r="BI142" s="70"/>
      <c r="BJ142" s="81"/>
      <c r="BK142" s="70"/>
      <c r="BL142" s="104"/>
      <c r="BM142" s="70"/>
      <c r="BN142" s="70"/>
      <c r="BO142" s="70"/>
      <c r="BP142" s="70"/>
      <c r="BQ142" s="70"/>
      <c r="BR142" s="70"/>
      <c r="BS142" s="70"/>
      <c r="BT142" s="70"/>
      <c r="BU142" s="70"/>
      <c r="BV142" s="70"/>
      <c r="BW142" s="70"/>
      <c r="BX142" s="70"/>
      <c r="BY142" s="70"/>
      <c r="BZ142" s="70"/>
      <c r="CA142" s="70"/>
      <c r="CB142" s="70"/>
      <c r="CC142" s="70"/>
      <c r="CD142" s="70"/>
    </row>
    <row r="143" customFormat="false" ht="8.25" hidden="false" customHeight="true" outlineLevel="0" collapsed="false">
      <c r="A143" s="55" t="n">
        <v>46</v>
      </c>
      <c r="B143" s="110"/>
      <c r="C143" s="55" t="s">
        <v>181</v>
      </c>
      <c r="D143" s="70"/>
      <c r="E143" s="79" t="n">
        <v>5707417</v>
      </c>
      <c r="F143" s="70"/>
      <c r="G143" s="75" t="n">
        <f aca="false">(E143/$BL143)</f>
        <v>153.946620272968</v>
      </c>
      <c r="H143" s="70"/>
      <c r="I143" s="75" t="n">
        <f aca="false">IF(G143,G143/G$219*100,0)</f>
        <v>134.179482138609</v>
      </c>
      <c r="J143" s="70"/>
      <c r="K143" s="79" t="n">
        <v>2428369</v>
      </c>
      <c r="L143" s="70"/>
      <c r="M143" s="75" t="n">
        <f aca="false">(K143/$BL143)</f>
        <v>65.500593407779</v>
      </c>
      <c r="N143" s="70"/>
      <c r="O143" s="75" t="n">
        <f aca="false">IF(M143,M143/M$219*100,0)</f>
        <v>117.550089378587</v>
      </c>
      <c r="P143" s="70"/>
      <c r="Q143" s="79" t="n">
        <v>13603252</v>
      </c>
      <c r="R143" s="70"/>
      <c r="S143" s="75" t="n">
        <f aca="false">(Q143/$BL143)</f>
        <v>366.921616227005</v>
      </c>
      <c r="T143" s="70"/>
      <c r="U143" s="75" t="n">
        <f aca="false">IF(S143,S143/S$219*100,0)</f>
        <v>72.2499195336961</v>
      </c>
      <c r="V143" s="70"/>
      <c r="W143" s="79" t="n">
        <v>5764490</v>
      </c>
      <c r="X143" s="70"/>
      <c r="Y143" s="75" t="n">
        <f aca="false">(W143/$BL143)</f>
        <v>155.486054917193</v>
      </c>
      <c r="Z143" s="70"/>
      <c r="AA143" s="75" t="n">
        <f aca="false">IF(Y143,Y143/Y$219*100,0)</f>
        <v>111.737829350916</v>
      </c>
      <c r="AB143" s="70"/>
      <c r="AC143" s="79" t="n">
        <v>12471598</v>
      </c>
      <c r="AD143" s="70"/>
      <c r="AE143" s="75" t="n">
        <f aca="false">(AC143/$BL143)</f>
        <v>336.397421373469</v>
      </c>
      <c r="AF143" s="70"/>
      <c r="AG143" s="75" t="n">
        <f aca="false">IF(AE143,AE143/AE$219*100,0)</f>
        <v>92.4649397226349</v>
      </c>
      <c r="AH143" s="111"/>
      <c r="AI143" s="70"/>
      <c r="AJ143" s="79" t="n">
        <v>59197345</v>
      </c>
      <c r="AK143" s="70"/>
      <c r="AL143" s="75" t="n">
        <f aca="false">(AJ143/$BL143)</f>
        <v>1596.73477369585</v>
      </c>
      <c r="AM143" s="70"/>
      <c r="AN143" s="75" t="n">
        <f aca="false">IF(AL143,AL143/AL$219*100,0)</f>
        <v>83.6251128279377</v>
      </c>
      <c r="AO143" s="70"/>
      <c r="AP143" s="79" t="n">
        <v>3161195</v>
      </c>
      <c r="AQ143" s="70"/>
      <c r="AR143" s="75" t="n">
        <f aca="false">(AP143/$BL143)</f>
        <v>85.2671683659708</v>
      </c>
      <c r="AS143" s="70"/>
      <c r="AT143" s="75" t="n">
        <f aca="false">IF(AR143,AR143/AR$219*100,0)</f>
        <v>95.2615774378321</v>
      </c>
      <c r="AU143" s="70"/>
      <c r="AV143" s="79" t="n">
        <v>2926830</v>
      </c>
      <c r="AW143" s="70"/>
      <c r="AX143" s="75" t="n">
        <f aca="false">(AV143/$BL143)</f>
        <v>78.9456222689756</v>
      </c>
      <c r="AY143" s="70"/>
      <c r="AZ143" s="75" t="n">
        <f aca="false">IF(AX143,AX143/AX$219*100,0)</f>
        <v>55.908755649842</v>
      </c>
      <c r="BA143" s="70"/>
      <c r="BB143" s="79" t="n">
        <v>0</v>
      </c>
      <c r="BC143" s="70"/>
      <c r="BD143" s="75" t="n">
        <f aca="false">(BB143/$BL143)</f>
        <v>0</v>
      </c>
      <c r="BE143" s="70"/>
      <c r="BF143" s="75" t="n">
        <f aca="false">IF(BD143,BD143/BD$219*100,0)</f>
        <v>0</v>
      </c>
      <c r="BG143" s="70"/>
      <c r="BH143" s="79" t="n">
        <f aca="false">(E143+K143+Q143+W143+AC143+AJ143+AP143+AV143+BB143)</f>
        <v>105260496</v>
      </c>
      <c r="BI143" s="70"/>
      <c r="BJ143" s="55" t="n">
        <v>46</v>
      </c>
      <c r="BK143" s="70"/>
      <c r="BL143" s="107" t="n">
        <v>37074</v>
      </c>
      <c r="BM143" s="70"/>
      <c r="BN143" s="107" t="n">
        <f aca="false">IF(E143,BL143,0)</f>
        <v>37074</v>
      </c>
      <c r="BO143" s="70"/>
      <c r="BP143" s="107" t="n">
        <f aca="false">IF(K143,BL143,0)</f>
        <v>37074</v>
      </c>
      <c r="BQ143" s="70"/>
      <c r="BR143" s="107" t="n">
        <f aca="false">IF(Q143,BL143,0)</f>
        <v>37074</v>
      </c>
      <c r="BS143" s="70"/>
      <c r="BT143" s="107" t="n">
        <f aca="false">IF(W143,BL143,0)</f>
        <v>37074</v>
      </c>
      <c r="BU143" s="70"/>
      <c r="BV143" s="107" t="n">
        <f aca="false">IF(AC143,BL143,0)</f>
        <v>37074</v>
      </c>
      <c r="BW143" s="70"/>
      <c r="BX143" s="107" t="n">
        <f aca="false">IF(AJ143,BL143,0)</f>
        <v>37074</v>
      </c>
      <c r="BY143" s="70"/>
      <c r="BZ143" s="107" t="n">
        <f aca="false">IF(AP143,BL143,0)</f>
        <v>37074</v>
      </c>
      <c r="CA143" s="70"/>
      <c r="CB143" s="107" t="n">
        <f aca="false">IF(AV143,BL143,0)</f>
        <v>37074</v>
      </c>
      <c r="CC143" s="70"/>
      <c r="CD143" s="107" t="n">
        <f aca="false">IF(BB143,$BL143,0)</f>
        <v>0</v>
      </c>
    </row>
    <row r="144" customFormat="false" ht="8.25" hidden="false" customHeight="true" outlineLevel="0" collapsed="false">
      <c r="A144" s="55" t="n">
        <v>47</v>
      </c>
      <c r="B144" s="110"/>
      <c r="C144" s="55" t="s">
        <v>182</v>
      </c>
      <c r="D144" s="70"/>
      <c r="E144" s="79" t="n">
        <v>7225395</v>
      </c>
      <c r="F144" s="70"/>
      <c r="G144" s="75" t="n">
        <f aca="false">(E144/$BL144)</f>
        <v>98.1511240915574</v>
      </c>
      <c r="H144" s="70"/>
      <c r="I144" s="75" t="n">
        <f aca="false">IF(G144,G144/G$219*100,0)</f>
        <v>85.5482697741308</v>
      </c>
      <c r="J144" s="70"/>
      <c r="K144" s="79" t="n">
        <v>6387211</v>
      </c>
      <c r="L144" s="70"/>
      <c r="M144" s="75" t="n">
        <f aca="false">(K144/$BL144)</f>
        <v>86.7650750526387</v>
      </c>
      <c r="N144" s="70"/>
      <c r="O144" s="75" t="n">
        <f aca="false">IF(M144,M144/M$219*100,0)</f>
        <v>155.71221261892</v>
      </c>
      <c r="P144" s="70"/>
      <c r="Q144" s="79" t="n">
        <v>32511502</v>
      </c>
      <c r="R144" s="70"/>
      <c r="S144" s="75" t="n">
        <f aca="false">(Q144/$BL144)</f>
        <v>441.6423554982</v>
      </c>
      <c r="T144" s="70"/>
      <c r="U144" s="75" t="n">
        <f aca="false">IF(S144,S144/S$219*100,0)</f>
        <v>86.9630548767557</v>
      </c>
      <c r="V144" s="70"/>
      <c r="W144" s="79" t="n">
        <v>8545333</v>
      </c>
      <c r="X144" s="70"/>
      <c r="Y144" s="75" t="n">
        <f aca="false">(W144/$BL144)</f>
        <v>116.081410038715</v>
      </c>
      <c r="Z144" s="70"/>
      <c r="AA144" s="75" t="n">
        <f aca="false">IF(Y144,Y144/Y$219*100,0)</f>
        <v>83.4202449385413</v>
      </c>
      <c r="AB144" s="70"/>
      <c r="AC144" s="79" t="n">
        <v>15150510</v>
      </c>
      <c r="AD144" s="70"/>
      <c r="AE144" s="75" t="n">
        <f aca="false">(AC144/$BL144)</f>
        <v>205.807376214087</v>
      </c>
      <c r="AF144" s="70"/>
      <c r="AG144" s="75" t="n">
        <f aca="false">IF(AE144,AE144/AE$219*100,0)</f>
        <v>56.5698944968489</v>
      </c>
      <c r="AH144" s="111"/>
      <c r="AI144" s="70"/>
      <c r="AJ144" s="79" t="n">
        <v>124146995</v>
      </c>
      <c r="AK144" s="70"/>
      <c r="AL144" s="75" t="n">
        <f aca="false">(AJ144/$BL144)</f>
        <v>1686.43612035591</v>
      </c>
      <c r="AM144" s="70"/>
      <c r="AN144" s="75" t="n">
        <f aca="false">IF(AL144,AL144/AL$219*100,0)</f>
        <v>88.3230033973917</v>
      </c>
      <c r="AO144" s="70"/>
      <c r="AP144" s="79" t="n">
        <v>10943826</v>
      </c>
      <c r="AQ144" s="70"/>
      <c r="AR144" s="75" t="n">
        <f aca="false">(AP144/$BL144)</f>
        <v>148.66298987978</v>
      </c>
      <c r="AS144" s="70"/>
      <c r="AT144" s="75" t="n">
        <f aca="false">IF(AR144,AR144/AR$219*100,0)</f>
        <v>166.088204803388</v>
      </c>
      <c r="AU144" s="70"/>
      <c r="AV144" s="79" t="n">
        <v>11707847</v>
      </c>
      <c r="AW144" s="70"/>
      <c r="AX144" s="75" t="n">
        <f aca="false">(AV144/$BL144)</f>
        <v>159.041594783672</v>
      </c>
      <c r="AY144" s="70"/>
      <c r="AZ144" s="75" t="n">
        <f aca="false">IF(AX144,AX144/AX$219*100,0)</f>
        <v>112.632181561964</v>
      </c>
      <c r="BA144" s="70"/>
      <c r="BB144" s="79" t="n">
        <v>0</v>
      </c>
      <c r="BC144" s="70"/>
      <c r="BD144" s="75" t="n">
        <f aca="false">(BB144/$BL144)</f>
        <v>0</v>
      </c>
      <c r="BE144" s="70"/>
      <c r="BF144" s="75" t="n">
        <f aca="false">IF(BD144,BD144/BD$219*100,0)</f>
        <v>0</v>
      </c>
      <c r="BG144" s="70"/>
      <c r="BH144" s="79" t="n">
        <f aca="false">(E144+K144+Q144+W144+AC144+AJ144+AP144+AV144+BB144)</f>
        <v>216618619</v>
      </c>
      <c r="BI144" s="70"/>
      <c r="BJ144" s="55" t="n">
        <v>47</v>
      </c>
      <c r="BK144" s="70"/>
      <c r="BL144" s="107" t="n">
        <v>73615</v>
      </c>
      <c r="BM144" s="70"/>
      <c r="BN144" s="107" t="n">
        <f aca="false">IF(E144,BL144,0)</f>
        <v>73615</v>
      </c>
      <c r="BO144" s="70"/>
      <c r="BP144" s="107" t="n">
        <f aca="false">IF(K144,BL144,0)</f>
        <v>73615</v>
      </c>
      <c r="BQ144" s="70"/>
      <c r="BR144" s="107" t="n">
        <f aca="false">IF(Q144,BL144,0)</f>
        <v>73615</v>
      </c>
      <c r="BS144" s="70"/>
      <c r="BT144" s="107" t="n">
        <f aca="false">IF(W144,BL144,0)</f>
        <v>73615</v>
      </c>
      <c r="BU144" s="70"/>
      <c r="BV144" s="107" t="n">
        <f aca="false">IF(AC144,BL144,0)</f>
        <v>73615</v>
      </c>
      <c r="BW144" s="70"/>
      <c r="BX144" s="107" t="n">
        <f aca="false">IF(AJ144,BL144,0)</f>
        <v>73615</v>
      </c>
      <c r="BY144" s="70"/>
      <c r="BZ144" s="107" t="n">
        <f aca="false">IF(AP144,BL144,0)</f>
        <v>73615</v>
      </c>
      <c r="CA144" s="70"/>
      <c r="CB144" s="107" t="n">
        <f aca="false">IF(AV144,BL144,0)</f>
        <v>73615</v>
      </c>
      <c r="CC144" s="70"/>
      <c r="CD144" s="107" t="n">
        <f aca="false">IF(BB144,$BL144,0)</f>
        <v>0</v>
      </c>
    </row>
    <row r="145" customFormat="false" ht="8.25" hidden="false" customHeight="true" outlineLevel="0" collapsed="false">
      <c r="A145" s="55" t="n">
        <v>48</v>
      </c>
      <c r="B145" s="110"/>
      <c r="C145" s="55" t="s">
        <v>183</v>
      </c>
      <c r="D145" s="70"/>
      <c r="E145" s="79" t="n">
        <v>1272665</v>
      </c>
      <c r="F145" s="70"/>
      <c r="G145" s="75" t="n">
        <f aca="false">(E145/$BL145)</f>
        <v>177.845863610956</v>
      </c>
      <c r="H145" s="70"/>
      <c r="I145" s="75" t="n">
        <f aca="false">IF(G145,G145/G$219*100,0)</f>
        <v>155.010001762293</v>
      </c>
      <c r="J145" s="70"/>
      <c r="K145" s="79" t="n">
        <v>839007</v>
      </c>
      <c r="L145" s="70"/>
      <c r="M145" s="75" t="n">
        <f aca="false">(K145/$BL145)</f>
        <v>117.245248742314</v>
      </c>
      <c r="N145" s="70"/>
      <c r="O145" s="75" t="n">
        <f aca="false">IF(M145,M145/M$219*100,0)</f>
        <v>210.413200122808</v>
      </c>
      <c r="P145" s="70"/>
      <c r="Q145" s="79" t="n">
        <v>2550283</v>
      </c>
      <c r="R145" s="70"/>
      <c r="S145" s="75" t="n">
        <f aca="false">(Q145/$BL145)</f>
        <v>356.383873672443</v>
      </c>
      <c r="T145" s="70"/>
      <c r="U145" s="75" t="n">
        <f aca="false">IF(S145,S145/S$219*100,0)</f>
        <v>70.1749503360162</v>
      </c>
      <c r="V145" s="70"/>
      <c r="W145" s="79" t="n">
        <v>594708</v>
      </c>
      <c r="X145" s="70"/>
      <c r="Y145" s="75" t="n">
        <f aca="false">(W145/$BL145)</f>
        <v>83.1062045835662</v>
      </c>
      <c r="Z145" s="70"/>
      <c r="AA145" s="75" t="n">
        <f aca="false">IF(Y145,Y145/Y$219*100,0)</f>
        <v>59.7230852034055</v>
      </c>
      <c r="AB145" s="70"/>
      <c r="AC145" s="79" t="n">
        <v>2709735</v>
      </c>
      <c r="AD145" s="70"/>
      <c r="AE145" s="75" t="n">
        <f aca="false">(AC145/$BL145)</f>
        <v>378.666154276132</v>
      </c>
      <c r="AF145" s="70"/>
      <c r="AG145" s="75" t="n">
        <f aca="false">IF(AE145,AE145/AE$219*100,0)</f>
        <v>104.083268495904</v>
      </c>
      <c r="AH145" s="111"/>
      <c r="AI145" s="70"/>
      <c r="AJ145" s="79" t="n">
        <v>10164100</v>
      </c>
      <c r="AK145" s="70"/>
      <c r="AL145" s="75" t="n">
        <f aca="false">(AJ145/$BL145)</f>
        <v>1420.36053661263</v>
      </c>
      <c r="AM145" s="70"/>
      <c r="AN145" s="75" t="n">
        <f aca="false">IF(AL145,AL145/AL$219*100,0)</f>
        <v>74.3879397425878</v>
      </c>
      <c r="AO145" s="70"/>
      <c r="AP145" s="79" t="n">
        <v>166173</v>
      </c>
      <c r="AQ145" s="70"/>
      <c r="AR145" s="75" t="n">
        <f aca="false">(AP145/$BL145)</f>
        <v>23.2214924538848</v>
      </c>
      <c r="AS145" s="70"/>
      <c r="AT145" s="75" t="n">
        <f aca="false">IF(AR145,AR145/AR$219*100,0)</f>
        <v>25.9433501077845</v>
      </c>
      <c r="AU145" s="70"/>
      <c r="AV145" s="79" t="n">
        <v>264375</v>
      </c>
      <c r="AW145" s="70"/>
      <c r="AX145" s="75" t="n">
        <f aca="false">(AV145/$BL145)</f>
        <v>36.944522079374</v>
      </c>
      <c r="AY145" s="70"/>
      <c r="AZ145" s="75" t="n">
        <f aca="false">IF(AX145,AX145/AX$219*100,0)</f>
        <v>26.1638606191294</v>
      </c>
      <c r="BA145" s="70"/>
      <c r="BB145" s="79" t="n">
        <v>0</v>
      </c>
      <c r="BC145" s="70"/>
      <c r="BD145" s="75" t="n">
        <f aca="false">(BB145/$BL145)</f>
        <v>0</v>
      </c>
      <c r="BE145" s="70"/>
      <c r="BF145" s="75" t="n">
        <f aca="false">IF(BD145,BD145/BD$219*100,0)</f>
        <v>0</v>
      </c>
      <c r="BG145" s="70"/>
      <c r="BH145" s="79" t="n">
        <f aca="false">(E145+K145+Q145+W145+AC145+AJ145+AP145+AV145+BB145)</f>
        <v>18561046</v>
      </c>
      <c r="BI145" s="70"/>
      <c r="BJ145" s="55" t="n">
        <v>48</v>
      </c>
      <c r="BK145" s="70"/>
      <c r="BL145" s="107" t="n">
        <v>7156</v>
      </c>
      <c r="BM145" s="70"/>
      <c r="BN145" s="107" t="n">
        <f aca="false">IF(E145,BL145,0)</f>
        <v>7156</v>
      </c>
      <c r="BO145" s="70"/>
      <c r="BP145" s="107" t="n">
        <f aca="false">IF(K145,BL145,0)</f>
        <v>7156</v>
      </c>
      <c r="BQ145" s="70"/>
      <c r="BR145" s="107" t="n">
        <f aca="false">IF(Q145,BL145,0)</f>
        <v>7156</v>
      </c>
      <c r="BS145" s="70"/>
      <c r="BT145" s="107" t="n">
        <f aca="false">IF(W145,BL145,0)</f>
        <v>7156</v>
      </c>
      <c r="BU145" s="70"/>
      <c r="BV145" s="107" t="n">
        <f aca="false">IF(AC145,BL145,0)</f>
        <v>7156</v>
      </c>
      <c r="BW145" s="70"/>
      <c r="BX145" s="107" t="n">
        <f aca="false">IF(AJ145,BL145,0)</f>
        <v>7156</v>
      </c>
      <c r="BY145" s="70"/>
      <c r="BZ145" s="107" t="n">
        <f aca="false">IF(AP145,BL145,0)</f>
        <v>7156</v>
      </c>
      <c r="CA145" s="70"/>
      <c r="CB145" s="107" t="n">
        <f aca="false">IF(AV145,BL145,0)</f>
        <v>7156</v>
      </c>
      <c r="CC145" s="70"/>
      <c r="CD145" s="107" t="n">
        <f aca="false">IF(BB145,$BL145,0)</f>
        <v>0</v>
      </c>
    </row>
    <row r="146" customFormat="false" ht="8.25" hidden="false" customHeight="true" outlineLevel="0" collapsed="false">
      <c r="A146" s="55" t="n">
        <v>49</v>
      </c>
      <c r="B146" s="110"/>
      <c r="C146" s="55" t="s">
        <v>184</v>
      </c>
      <c r="D146" s="70"/>
      <c r="E146" s="79" t="n">
        <v>3173759</v>
      </c>
      <c r="F146" s="70"/>
      <c r="G146" s="75" t="n">
        <f aca="false">(E146/$BL146)</f>
        <v>128.367537615273</v>
      </c>
      <c r="H146" s="70"/>
      <c r="I146" s="75" t="n">
        <f aca="false">IF(G146,G146/G$219*100,0)</f>
        <v>111.884818842302</v>
      </c>
      <c r="J146" s="70"/>
      <c r="K146" s="79" t="n">
        <v>1983043</v>
      </c>
      <c r="L146" s="70"/>
      <c r="M146" s="75" t="n">
        <f aca="false">(K146/$BL146)</f>
        <v>80.2072075715904</v>
      </c>
      <c r="N146" s="70"/>
      <c r="O146" s="75" t="n">
        <f aca="false">IF(M146,M146/M$219*100,0)</f>
        <v>143.943190867758</v>
      </c>
      <c r="P146" s="70"/>
      <c r="Q146" s="79" t="n">
        <v>11810578</v>
      </c>
      <c r="R146" s="70"/>
      <c r="S146" s="75" t="n">
        <f aca="false">(Q146/$BL146)</f>
        <v>477.69689370652</v>
      </c>
      <c r="T146" s="70"/>
      <c r="U146" s="75" t="n">
        <f aca="false">IF(S146,S146/S$219*100,0)</f>
        <v>94.0624934739194</v>
      </c>
      <c r="V146" s="70"/>
      <c r="W146" s="79" t="n">
        <v>1966028</v>
      </c>
      <c r="X146" s="70"/>
      <c r="Y146" s="75" t="n">
        <f aca="false">(W146/$BL146)</f>
        <v>79.5190098689533</v>
      </c>
      <c r="Z146" s="70"/>
      <c r="AA146" s="75" t="n">
        <f aca="false">IF(Y146,Y146/Y$219*100,0)</f>
        <v>57.1451990316622</v>
      </c>
      <c r="AB146" s="70"/>
      <c r="AC146" s="79" t="n">
        <v>8503820</v>
      </c>
      <c r="AD146" s="70"/>
      <c r="AE146" s="75" t="n">
        <f aca="false">(AC146/$BL146)</f>
        <v>343.950008089306</v>
      </c>
      <c r="AF146" s="70"/>
      <c r="AG146" s="75" t="n">
        <f aca="false">IF(AE146,AE146/AE$219*100,0)</f>
        <v>94.5409053248043</v>
      </c>
      <c r="AH146" s="111"/>
      <c r="AI146" s="70"/>
      <c r="AJ146" s="79" t="n">
        <v>43447464</v>
      </c>
      <c r="AK146" s="70"/>
      <c r="AL146" s="75" t="n">
        <f aca="false">(AJ146/$BL146)</f>
        <v>1757.29914253357</v>
      </c>
      <c r="AM146" s="70"/>
      <c r="AN146" s="75" t="n">
        <f aca="false">IF(AL146,AL146/AL$219*100,0)</f>
        <v>92.0342823915979</v>
      </c>
      <c r="AO146" s="70"/>
      <c r="AP146" s="79" t="n">
        <v>1308767</v>
      </c>
      <c r="AQ146" s="70"/>
      <c r="AR146" s="75" t="n">
        <f aca="false">(AP146/$BL146)</f>
        <v>52.9350833198512</v>
      </c>
      <c r="AS146" s="70"/>
      <c r="AT146" s="75" t="n">
        <f aca="false">IF(AR146,AR146/AR$219*100,0)</f>
        <v>59.1397560806602</v>
      </c>
      <c r="AU146" s="70"/>
      <c r="AV146" s="79" t="n">
        <v>1200390</v>
      </c>
      <c r="AW146" s="70"/>
      <c r="AX146" s="75" t="n">
        <f aca="false">(AV146/$BL146)</f>
        <v>48.5516097718816</v>
      </c>
      <c r="AY146" s="70"/>
      <c r="AZ146" s="75" t="n">
        <f aca="false">IF(AX146,AX146/AX$219*100,0)</f>
        <v>34.3839216048507</v>
      </c>
      <c r="BA146" s="70"/>
      <c r="BB146" s="79" t="n">
        <v>0</v>
      </c>
      <c r="BC146" s="70"/>
      <c r="BD146" s="75" t="n">
        <f aca="false">(BB146/$BL146)</f>
        <v>0</v>
      </c>
      <c r="BE146" s="70"/>
      <c r="BF146" s="75" t="n">
        <f aca="false">IF(BD146,BD146/BD$219*100,0)</f>
        <v>0</v>
      </c>
      <c r="BG146" s="70"/>
      <c r="BH146" s="79" t="n">
        <f aca="false">(E146+K146+Q146+W146+AC146+AJ146+AP146+AV146+BB146)</f>
        <v>73393849</v>
      </c>
      <c r="BI146" s="70"/>
      <c r="BJ146" s="55" t="n">
        <v>49</v>
      </c>
      <c r="BK146" s="70"/>
      <c r="BL146" s="107" t="n">
        <v>24724</v>
      </c>
      <c r="BM146" s="70"/>
      <c r="BN146" s="107" t="n">
        <f aca="false">IF(E146,BL146,0)</f>
        <v>24724</v>
      </c>
      <c r="BO146" s="70"/>
      <c r="BP146" s="107" t="n">
        <f aca="false">IF(K146,BL146,0)</f>
        <v>24724</v>
      </c>
      <c r="BQ146" s="70"/>
      <c r="BR146" s="107" t="n">
        <f aca="false">IF(Q146,BL146,0)</f>
        <v>24724</v>
      </c>
      <c r="BS146" s="70"/>
      <c r="BT146" s="107" t="n">
        <f aca="false">IF(W146,BL146,0)</f>
        <v>24724</v>
      </c>
      <c r="BU146" s="70"/>
      <c r="BV146" s="107" t="n">
        <f aca="false">IF(AC146,BL146,0)</f>
        <v>24724</v>
      </c>
      <c r="BW146" s="70"/>
      <c r="BX146" s="107" t="n">
        <f aca="false">IF(AJ146,BL146,0)</f>
        <v>24724</v>
      </c>
      <c r="BY146" s="70"/>
      <c r="BZ146" s="107" t="n">
        <f aca="false">IF(AP146,BL146,0)</f>
        <v>24724</v>
      </c>
      <c r="CA146" s="70"/>
      <c r="CB146" s="107" t="n">
        <f aca="false">IF(AV146,BL146,0)</f>
        <v>24724</v>
      </c>
      <c r="CC146" s="70"/>
      <c r="CD146" s="107" t="n">
        <f aca="false">IF(BB146,$BL146,0)</f>
        <v>0</v>
      </c>
    </row>
    <row r="147" customFormat="false" ht="8.25" hidden="false" customHeight="true" outlineLevel="0" collapsed="false">
      <c r="A147" s="55" t="n">
        <v>50</v>
      </c>
      <c r="B147" s="110"/>
      <c r="C147" s="55" t="s">
        <v>185</v>
      </c>
      <c r="D147" s="70"/>
      <c r="E147" s="79" t="n">
        <v>1464230</v>
      </c>
      <c r="F147" s="70"/>
      <c r="G147" s="75" t="n">
        <f aca="false">(E147/$BL147)</f>
        <v>89.6485642564134</v>
      </c>
      <c r="H147" s="70"/>
      <c r="I147" s="75" t="n">
        <f aca="false">IF(G147,G147/G$219*100,0)</f>
        <v>78.1374602772464</v>
      </c>
      <c r="J147" s="70"/>
      <c r="K147" s="79" t="n">
        <v>1062598</v>
      </c>
      <c r="L147" s="70"/>
      <c r="M147" s="75" t="n">
        <f aca="false">(K147/$BL147)</f>
        <v>65.0583481295537</v>
      </c>
      <c r="N147" s="70"/>
      <c r="O147" s="75" t="n">
        <f aca="false">IF(M147,M147/M$219*100,0)</f>
        <v>116.756417607417</v>
      </c>
      <c r="P147" s="70"/>
      <c r="Q147" s="79" t="n">
        <v>4910312</v>
      </c>
      <c r="R147" s="70"/>
      <c r="S147" s="75" t="n">
        <f aca="false">(Q147/$BL147)</f>
        <v>300.6374823976</v>
      </c>
      <c r="T147" s="70"/>
      <c r="U147" s="75" t="n">
        <f aca="false">IF(S147,S147/S$219*100,0)</f>
        <v>59.1980220064258</v>
      </c>
      <c r="V147" s="70"/>
      <c r="W147" s="79" t="n">
        <v>1778353</v>
      </c>
      <c r="X147" s="70"/>
      <c r="Y147" s="75" t="n">
        <f aca="false">(W147/$BL147)</f>
        <v>108.880977162799</v>
      </c>
      <c r="Z147" s="70"/>
      <c r="AA147" s="75" t="n">
        <f aca="false">IF(Y147,Y147/Y$219*100,0)</f>
        <v>78.2457568446072</v>
      </c>
      <c r="AB147" s="70"/>
      <c r="AC147" s="79" t="n">
        <v>4864680</v>
      </c>
      <c r="AD147" s="70"/>
      <c r="AE147" s="75" t="n">
        <f aca="false">(AC147/$BL147)</f>
        <v>297.843629461826</v>
      </c>
      <c r="AF147" s="70"/>
      <c r="AG147" s="75" t="n">
        <f aca="false">IF(AE147,AE147/AE$219*100,0)</f>
        <v>81.8677299383441</v>
      </c>
      <c r="AH147" s="111"/>
      <c r="AI147" s="70"/>
      <c r="AJ147" s="79" t="n">
        <v>23206148</v>
      </c>
      <c r="AK147" s="70"/>
      <c r="AL147" s="75" t="n">
        <f aca="false">(AJ147/$BL147)</f>
        <v>1420.81356762383</v>
      </c>
      <c r="AM147" s="70"/>
      <c r="AN147" s="75" t="n">
        <f aca="false">IF(AL147,AL147/AL$219*100,0)</f>
        <v>74.4116661435218</v>
      </c>
      <c r="AO147" s="70"/>
      <c r="AP147" s="79" t="n">
        <v>771674</v>
      </c>
      <c r="AQ147" s="70"/>
      <c r="AR147" s="75" t="n">
        <f aca="false">(AP147/$BL147)</f>
        <v>47.2463111492071</v>
      </c>
      <c r="AS147" s="70"/>
      <c r="AT147" s="75" t="n">
        <f aca="false">IF(AR147,AR147/AR$219*100,0)</f>
        <v>52.7841866270806</v>
      </c>
      <c r="AU147" s="70"/>
      <c r="AV147" s="79" t="n">
        <v>377799</v>
      </c>
      <c r="AW147" s="70"/>
      <c r="AX147" s="75" t="n">
        <f aca="false">(AV147/$BL147)</f>
        <v>23.1310230821037</v>
      </c>
      <c r="AY147" s="70"/>
      <c r="AZ147" s="75" t="n">
        <f aca="false">IF(AX147,AX147/AX$219*100,0)</f>
        <v>16.3812340730185</v>
      </c>
      <c r="BA147" s="70"/>
      <c r="BB147" s="79" t="n">
        <v>0</v>
      </c>
      <c r="BC147" s="70"/>
      <c r="BD147" s="75" t="n">
        <f aca="false">(BB147/$BL147)</f>
        <v>0</v>
      </c>
      <c r="BE147" s="70"/>
      <c r="BF147" s="75" t="n">
        <f aca="false">IF(BD147,BD147/BD$219*100,0)</f>
        <v>0</v>
      </c>
      <c r="BG147" s="70"/>
      <c r="BH147" s="79" t="n">
        <f aca="false">(E147+K147+Q147+W147+AC147+AJ147+AP147+AV147+BB147)</f>
        <v>38435794</v>
      </c>
      <c r="BI147" s="70"/>
      <c r="BJ147" s="55" t="n">
        <v>50</v>
      </c>
      <c r="BK147" s="70"/>
      <c r="BL147" s="107" t="n">
        <v>16333</v>
      </c>
      <c r="BM147" s="70"/>
      <c r="BN147" s="107" t="n">
        <f aca="false">IF(E147,BL147,0)</f>
        <v>16333</v>
      </c>
      <c r="BO147" s="70"/>
      <c r="BP147" s="107" t="n">
        <f aca="false">IF(K147,BL147,0)</f>
        <v>16333</v>
      </c>
      <c r="BQ147" s="70"/>
      <c r="BR147" s="107" t="n">
        <f aca="false">IF(Q147,BL147,0)</f>
        <v>16333</v>
      </c>
      <c r="BS147" s="70"/>
      <c r="BT147" s="107" t="n">
        <f aca="false">IF(W147,BL147,0)</f>
        <v>16333</v>
      </c>
      <c r="BU147" s="70"/>
      <c r="BV147" s="107" t="n">
        <f aca="false">IF(AC147,BL147,0)</f>
        <v>16333</v>
      </c>
      <c r="BW147" s="70"/>
      <c r="BX147" s="107" t="n">
        <f aca="false">IF(AJ147,BL147,0)</f>
        <v>16333</v>
      </c>
      <c r="BY147" s="70"/>
      <c r="BZ147" s="107" t="n">
        <f aca="false">IF(AP147,BL147,0)</f>
        <v>16333</v>
      </c>
      <c r="CA147" s="70"/>
      <c r="CB147" s="107" t="n">
        <f aca="false">IF(AV147,BL147,0)</f>
        <v>16333</v>
      </c>
      <c r="CC147" s="70"/>
      <c r="CD147" s="107" t="n">
        <f aca="false">IF(BB147,$BL147,0)</f>
        <v>0</v>
      </c>
    </row>
    <row r="148" customFormat="false" ht="8.25" hidden="false" customHeight="true" outlineLevel="0" collapsed="false">
      <c r="A148" s="70"/>
      <c r="B148" s="110"/>
      <c r="C148" s="55"/>
      <c r="D148" s="70"/>
      <c r="E148" s="79"/>
      <c r="F148" s="70"/>
      <c r="G148" s="75"/>
      <c r="H148" s="70"/>
      <c r="I148" s="75"/>
      <c r="J148" s="70"/>
      <c r="K148" s="79"/>
      <c r="L148" s="70"/>
      <c r="M148" s="75"/>
      <c r="N148" s="70"/>
      <c r="O148" s="75"/>
      <c r="P148" s="70"/>
      <c r="Q148" s="79"/>
      <c r="R148" s="70"/>
      <c r="S148" s="75"/>
      <c r="T148" s="70"/>
      <c r="U148" s="75"/>
      <c r="V148" s="70"/>
      <c r="W148" s="79"/>
      <c r="X148" s="70"/>
      <c r="Y148" s="75"/>
      <c r="Z148" s="70"/>
      <c r="AA148" s="75"/>
      <c r="AB148" s="70"/>
      <c r="AC148" s="79"/>
      <c r="AD148" s="70"/>
      <c r="AE148" s="75"/>
      <c r="AF148" s="70"/>
      <c r="AG148" s="75"/>
      <c r="AH148" s="111"/>
      <c r="AI148" s="70"/>
      <c r="AJ148" s="79"/>
      <c r="AK148" s="70"/>
      <c r="AL148" s="75"/>
      <c r="AM148" s="70"/>
      <c r="AN148" s="75"/>
      <c r="AO148" s="70"/>
      <c r="AP148" s="79"/>
      <c r="AQ148" s="70"/>
      <c r="AR148" s="75"/>
      <c r="AS148" s="70"/>
      <c r="AT148" s="75"/>
      <c r="AU148" s="70"/>
      <c r="AV148" s="79"/>
      <c r="AW148" s="70"/>
      <c r="AX148" s="75"/>
      <c r="AY148" s="70"/>
      <c r="AZ148" s="75"/>
      <c r="BA148" s="70"/>
      <c r="BB148" s="79"/>
      <c r="BC148" s="70"/>
      <c r="BD148" s="75"/>
      <c r="BE148" s="70"/>
      <c r="BF148" s="75"/>
      <c r="BG148" s="70"/>
      <c r="BH148" s="79"/>
      <c r="BI148" s="70"/>
      <c r="BJ148" s="70"/>
      <c r="BK148" s="70"/>
      <c r="BL148" s="107"/>
      <c r="BM148" s="70"/>
      <c r="BN148" s="107"/>
      <c r="BO148" s="70"/>
      <c r="BP148" s="107"/>
      <c r="BQ148" s="70"/>
      <c r="BR148" s="107"/>
      <c r="BS148" s="70"/>
      <c r="BT148" s="107"/>
      <c r="BU148" s="70"/>
      <c r="BV148" s="107"/>
      <c r="BW148" s="70"/>
      <c r="BX148" s="107"/>
      <c r="BY148" s="70"/>
      <c r="BZ148" s="107"/>
      <c r="CA148" s="70"/>
      <c r="CB148" s="107"/>
      <c r="CC148" s="70"/>
      <c r="CD148" s="107"/>
    </row>
    <row r="149" customFormat="false" ht="8.25" hidden="false" customHeight="true" outlineLevel="0" collapsed="false">
      <c r="A149" s="70"/>
      <c r="B149" s="110"/>
      <c r="C149" s="55"/>
      <c r="D149" s="70"/>
      <c r="E149" s="79"/>
      <c r="F149" s="70"/>
      <c r="G149" s="75"/>
      <c r="H149" s="70"/>
      <c r="I149" s="75"/>
      <c r="J149" s="70"/>
      <c r="K149" s="79"/>
      <c r="L149" s="70"/>
      <c r="M149" s="75"/>
      <c r="N149" s="70"/>
      <c r="O149" s="75"/>
      <c r="P149" s="70"/>
      <c r="Q149" s="79"/>
      <c r="R149" s="70"/>
      <c r="S149" s="75"/>
      <c r="T149" s="70"/>
      <c r="U149" s="75"/>
      <c r="V149" s="70"/>
      <c r="W149" s="79"/>
      <c r="X149" s="70"/>
      <c r="Y149" s="75"/>
      <c r="Z149" s="70"/>
      <c r="AA149" s="75"/>
      <c r="AB149" s="70"/>
      <c r="AC149" s="79"/>
      <c r="AD149" s="70"/>
      <c r="AE149" s="75"/>
      <c r="AF149" s="70"/>
      <c r="AG149" s="75"/>
      <c r="AH149" s="111"/>
      <c r="AI149" s="70"/>
      <c r="AJ149" s="79"/>
      <c r="AK149" s="70"/>
      <c r="AL149" s="75"/>
      <c r="AM149" s="70"/>
      <c r="AN149" s="75"/>
      <c r="AO149" s="70"/>
      <c r="AP149" s="79"/>
      <c r="AQ149" s="70"/>
      <c r="AR149" s="75"/>
      <c r="AS149" s="70"/>
      <c r="AT149" s="75"/>
      <c r="AU149" s="70"/>
      <c r="AV149" s="79"/>
      <c r="AW149" s="70"/>
      <c r="AX149" s="75"/>
      <c r="AY149" s="70"/>
      <c r="AZ149" s="75"/>
      <c r="BA149" s="70"/>
      <c r="BB149" s="79"/>
      <c r="BC149" s="70"/>
      <c r="BD149" s="75"/>
      <c r="BE149" s="70"/>
      <c r="BF149" s="75"/>
      <c r="BG149" s="70"/>
      <c r="BH149" s="79"/>
      <c r="BI149" s="70"/>
      <c r="BJ149" s="70"/>
      <c r="BK149" s="70"/>
      <c r="BL149" s="107"/>
      <c r="BM149" s="70"/>
      <c r="BN149" s="107"/>
      <c r="BO149" s="70"/>
      <c r="BP149" s="107"/>
      <c r="BQ149" s="70"/>
      <c r="BR149" s="107"/>
      <c r="BS149" s="70"/>
      <c r="BT149" s="107"/>
      <c r="BU149" s="70"/>
      <c r="BV149" s="107"/>
      <c r="BW149" s="70"/>
      <c r="BX149" s="107"/>
      <c r="BY149" s="70"/>
      <c r="BZ149" s="107"/>
      <c r="CA149" s="70"/>
      <c r="CB149" s="107"/>
      <c r="CC149" s="70"/>
      <c r="CD149" s="107"/>
    </row>
    <row r="150" customFormat="false" ht="8.25" hidden="true" customHeight="true" outlineLevel="0" collapsed="false">
      <c r="A150" s="70"/>
      <c r="B150" s="110"/>
      <c r="C150" s="55"/>
      <c r="D150" s="70"/>
      <c r="E150" s="79"/>
      <c r="F150" s="70"/>
      <c r="G150" s="75"/>
      <c r="H150" s="70"/>
      <c r="I150" s="75"/>
      <c r="J150" s="70"/>
      <c r="K150" s="79"/>
      <c r="L150" s="70"/>
      <c r="M150" s="75"/>
      <c r="N150" s="70"/>
      <c r="O150" s="75"/>
      <c r="P150" s="70"/>
      <c r="Q150" s="79"/>
      <c r="R150" s="70"/>
      <c r="S150" s="75"/>
      <c r="T150" s="70"/>
      <c r="U150" s="75"/>
      <c r="V150" s="70"/>
      <c r="W150" s="79"/>
      <c r="X150" s="70"/>
      <c r="Y150" s="75"/>
      <c r="Z150" s="70"/>
      <c r="AA150" s="75"/>
      <c r="AB150" s="70"/>
      <c r="AC150" s="79"/>
      <c r="AD150" s="70"/>
      <c r="AE150" s="75"/>
      <c r="AF150" s="70"/>
      <c r="AG150" s="75"/>
      <c r="AH150" s="111"/>
      <c r="AI150" s="70"/>
      <c r="AJ150" s="79"/>
      <c r="AK150" s="70"/>
      <c r="AL150" s="75"/>
      <c r="AM150" s="70"/>
      <c r="AN150" s="75"/>
      <c r="AO150" s="70"/>
      <c r="AP150" s="79"/>
      <c r="AQ150" s="70"/>
      <c r="AR150" s="75"/>
      <c r="AS150" s="70"/>
      <c r="AT150" s="75"/>
      <c r="AU150" s="70"/>
      <c r="AV150" s="79"/>
      <c r="AW150" s="70"/>
      <c r="AX150" s="75"/>
      <c r="AY150" s="70"/>
      <c r="AZ150" s="75"/>
      <c r="BA150" s="70"/>
      <c r="BB150" s="79"/>
      <c r="BC150" s="70"/>
      <c r="BD150" s="75"/>
      <c r="BE150" s="70"/>
      <c r="BF150" s="75"/>
      <c r="BG150" s="70"/>
      <c r="BH150" s="79"/>
      <c r="BI150" s="70"/>
      <c r="BJ150" s="70"/>
      <c r="BK150" s="70"/>
      <c r="BL150" s="107"/>
      <c r="BM150" s="70"/>
      <c r="BN150" s="107"/>
      <c r="BO150" s="70"/>
      <c r="BP150" s="107"/>
      <c r="BQ150" s="70"/>
      <c r="BR150" s="107"/>
      <c r="BS150" s="70"/>
      <c r="BT150" s="107"/>
      <c r="BU150" s="70"/>
      <c r="BV150" s="107"/>
      <c r="BW150" s="70"/>
      <c r="BX150" s="107"/>
      <c r="BY150" s="70"/>
      <c r="BZ150" s="107"/>
      <c r="CA150" s="70"/>
      <c r="CB150" s="107"/>
      <c r="CC150" s="70"/>
      <c r="CD150" s="107"/>
    </row>
    <row r="151" s="53" customFormat="true" ht="10.5" hidden="false" customHeight="true" outlineLevel="0" collapsed="false">
      <c r="A151" s="54" t="s">
        <v>394</v>
      </c>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7" t="s">
        <v>395</v>
      </c>
      <c r="BL151" s="54"/>
      <c r="BM151" s="54"/>
      <c r="BN151" s="54"/>
      <c r="BO151" s="54"/>
      <c r="BP151" s="54"/>
      <c r="BQ151" s="54"/>
      <c r="BR151" s="54"/>
      <c r="BS151" s="54"/>
      <c r="BT151" s="54"/>
      <c r="BU151" s="54"/>
      <c r="BV151" s="54"/>
      <c r="BW151" s="54"/>
      <c r="BX151" s="54"/>
      <c r="BY151" s="54"/>
      <c r="BZ151" s="54"/>
      <c r="CA151" s="54"/>
      <c r="CB151" s="54"/>
      <c r="CC151" s="54"/>
      <c r="CD151" s="54"/>
    </row>
    <row r="152" s="53" customFormat="true" ht="10.5" hidden="false" customHeight="true" outlineLevel="0" collapsed="false">
      <c r="A152" s="58"/>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7" t="s">
        <v>52</v>
      </c>
      <c r="AH152" s="54"/>
      <c r="AI152" s="54"/>
      <c r="AJ152" s="58" t="s">
        <v>53</v>
      </c>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7" t="s">
        <v>361</v>
      </c>
      <c r="BK152" s="54"/>
      <c r="BL152" s="117"/>
      <c r="BM152" s="117"/>
      <c r="BN152" s="118"/>
      <c r="BO152" s="117"/>
      <c r="BP152" s="118"/>
      <c r="BQ152" s="117"/>
      <c r="BR152" s="118"/>
      <c r="BS152" s="117"/>
      <c r="BT152" s="118"/>
      <c r="BU152" s="117"/>
      <c r="BV152" s="118"/>
      <c r="BW152" s="117"/>
      <c r="BX152" s="118"/>
      <c r="BY152" s="117"/>
      <c r="BZ152" s="118"/>
      <c r="CA152" s="117"/>
      <c r="CB152" s="118"/>
      <c r="CC152" s="117"/>
      <c r="CD152" s="118"/>
    </row>
    <row r="153" s="53" customFormat="true" ht="10.5" hidden="false" customHeight="true" outlineLevel="0" collapsed="false">
      <c r="A153" s="59"/>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7" t="s">
        <v>362</v>
      </c>
      <c r="AH153" s="54"/>
      <c r="AI153" s="54"/>
      <c r="AJ153" s="58" t="s">
        <v>363</v>
      </c>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7" t="s">
        <v>186</v>
      </c>
      <c r="BK153" s="54"/>
      <c r="BL153" s="54"/>
      <c r="BM153" s="54"/>
      <c r="BN153" s="54"/>
      <c r="BO153" s="54"/>
      <c r="BP153" s="54"/>
      <c r="BQ153" s="54"/>
      <c r="BR153" s="54"/>
      <c r="BS153" s="54"/>
      <c r="BT153" s="54"/>
      <c r="BU153" s="54"/>
      <c r="BV153" s="54"/>
      <c r="BW153" s="54"/>
      <c r="BX153" s="54"/>
      <c r="BY153" s="54"/>
      <c r="BZ153" s="54"/>
      <c r="CA153" s="54"/>
      <c r="CB153" s="54"/>
      <c r="CC153" s="54"/>
      <c r="CD153" s="54"/>
    </row>
    <row r="154" s="53" customFormat="true" ht="10.5" hidden="false" customHeight="true" outlineLevel="0" collapsed="false">
      <c r="A154" s="60"/>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7" t="s">
        <v>58</v>
      </c>
      <c r="AH154" s="54"/>
      <c r="AI154" s="54"/>
      <c r="AJ154" s="58" t="s">
        <v>59</v>
      </c>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60"/>
      <c r="BK154" s="54"/>
      <c r="BL154" s="54"/>
      <c r="BM154" s="54"/>
      <c r="BN154" s="54"/>
      <c r="BO154" s="54"/>
      <c r="BP154" s="54"/>
      <c r="BQ154" s="54"/>
      <c r="BR154" s="54"/>
      <c r="BS154" s="54"/>
      <c r="BT154" s="54"/>
      <c r="BU154" s="54"/>
      <c r="BV154" s="54"/>
      <c r="BW154" s="54"/>
      <c r="BX154" s="54"/>
      <c r="BY154" s="54"/>
      <c r="BZ154" s="54"/>
      <c r="CA154" s="54"/>
      <c r="CB154" s="54"/>
      <c r="CC154" s="54"/>
      <c r="CD154" s="54"/>
    </row>
    <row r="155" customFormat="false" ht="9" hidden="false" customHeight="true" outlineLevel="0" collapsed="false">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row>
    <row r="156" customFormat="false" ht="9" hidden="false" customHeight="true" outlineLevel="0" collapsed="false">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73" t="s">
        <v>364</v>
      </c>
      <c r="AH156" s="55"/>
      <c r="AI156" s="55"/>
      <c r="AJ156" s="115" t="s">
        <v>365</v>
      </c>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row>
    <row r="157" customFormat="false" ht="9" hidden="false" customHeight="true" outlineLevel="0" collapsed="false">
      <c r="A157" s="55"/>
      <c r="B157" s="55"/>
      <c r="C157" s="55"/>
      <c r="D157" s="55"/>
      <c r="E157" s="61" t="s">
        <v>15</v>
      </c>
      <c r="F157" s="61"/>
      <c r="G157" s="61"/>
      <c r="H157" s="61"/>
      <c r="I157" s="61"/>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row>
    <row r="158" customFormat="false" ht="9" hidden="false" customHeight="true" outlineLevel="0" collapsed="false">
      <c r="A158" s="55"/>
      <c r="B158" s="55"/>
      <c r="C158" s="55"/>
      <c r="D158" s="55"/>
      <c r="E158" s="62" t="s">
        <v>366</v>
      </c>
      <c r="F158" s="62"/>
      <c r="G158" s="62"/>
      <c r="H158" s="62"/>
      <c r="I158" s="62"/>
      <c r="J158" s="55"/>
      <c r="K158" s="62" t="s">
        <v>367</v>
      </c>
      <c r="L158" s="62"/>
      <c r="M158" s="62"/>
      <c r="N158" s="62"/>
      <c r="O158" s="62"/>
      <c r="P158" s="55"/>
      <c r="Q158" s="62" t="s">
        <v>368</v>
      </c>
      <c r="R158" s="62"/>
      <c r="S158" s="62"/>
      <c r="T158" s="62"/>
      <c r="U158" s="62"/>
      <c r="V158" s="55"/>
      <c r="W158" s="62" t="s">
        <v>369</v>
      </c>
      <c r="X158" s="62"/>
      <c r="Y158" s="62"/>
      <c r="Z158" s="62"/>
      <c r="AA158" s="62"/>
      <c r="AB158" s="55"/>
      <c r="AC158" s="62" t="s">
        <v>370</v>
      </c>
      <c r="AD158" s="62"/>
      <c r="AE158" s="62"/>
      <c r="AF158" s="62"/>
      <c r="AG158" s="62"/>
      <c r="AH158" s="62"/>
      <c r="AI158" s="55"/>
      <c r="AJ158" s="62" t="s">
        <v>371</v>
      </c>
      <c r="AK158" s="62"/>
      <c r="AL158" s="62"/>
      <c r="AM158" s="62"/>
      <c r="AN158" s="62"/>
      <c r="AO158" s="55"/>
      <c r="AP158" s="62" t="s">
        <v>372</v>
      </c>
      <c r="AQ158" s="62"/>
      <c r="AR158" s="62"/>
      <c r="AS158" s="62"/>
      <c r="AT158" s="62"/>
      <c r="AU158" s="55"/>
      <c r="AV158" s="62" t="s">
        <v>373</v>
      </c>
      <c r="AW158" s="62"/>
      <c r="AX158" s="62"/>
      <c r="AY158" s="62"/>
      <c r="AZ158" s="62"/>
      <c r="BA158" s="55"/>
      <c r="BB158" s="62" t="s">
        <v>374</v>
      </c>
      <c r="BC158" s="62"/>
      <c r="BD158" s="62"/>
      <c r="BE158" s="62"/>
      <c r="BF158" s="62"/>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row>
    <row r="159" customFormat="false" ht="9" hidden="false" customHeight="true" outlineLevel="0" collapsed="false">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row>
    <row r="160" customFormat="false" ht="9" hidden="false" customHeight="true" outlineLevel="0" collapsed="false">
      <c r="A160" s="55"/>
      <c r="B160" s="55"/>
      <c r="C160" s="55"/>
      <c r="D160" s="55"/>
      <c r="E160" s="55"/>
      <c r="F160" s="55"/>
      <c r="G160" s="55"/>
      <c r="H160" s="55"/>
      <c r="I160" s="63" t="s">
        <v>74</v>
      </c>
      <c r="J160" s="55"/>
      <c r="K160" s="55"/>
      <c r="L160" s="55"/>
      <c r="M160" s="55"/>
      <c r="N160" s="55"/>
      <c r="O160" s="63" t="s">
        <v>74</v>
      </c>
      <c r="P160" s="55"/>
      <c r="Q160" s="55"/>
      <c r="R160" s="55"/>
      <c r="S160" s="55"/>
      <c r="T160" s="55"/>
      <c r="U160" s="63" t="s">
        <v>74</v>
      </c>
      <c r="V160" s="55"/>
      <c r="W160" s="55"/>
      <c r="X160" s="55"/>
      <c r="Y160" s="55"/>
      <c r="Z160" s="55"/>
      <c r="AA160" s="63" t="s">
        <v>74</v>
      </c>
      <c r="AB160" s="55"/>
      <c r="AC160" s="55"/>
      <c r="AD160" s="55"/>
      <c r="AE160" s="55"/>
      <c r="AF160" s="55"/>
      <c r="AG160" s="63" t="s">
        <v>74</v>
      </c>
      <c r="AH160" s="63"/>
      <c r="AI160" s="55"/>
      <c r="AJ160" s="55"/>
      <c r="AK160" s="55"/>
      <c r="AL160" s="55"/>
      <c r="AM160" s="55"/>
      <c r="AN160" s="63" t="s">
        <v>74</v>
      </c>
      <c r="AO160" s="55"/>
      <c r="AP160" s="55"/>
      <c r="AQ160" s="55"/>
      <c r="AR160" s="55"/>
      <c r="AS160" s="55"/>
      <c r="AT160" s="63" t="s">
        <v>74</v>
      </c>
      <c r="AU160" s="55"/>
      <c r="AV160" s="55"/>
      <c r="AW160" s="55"/>
      <c r="AX160" s="55"/>
      <c r="AY160" s="55"/>
      <c r="AZ160" s="63" t="s">
        <v>74</v>
      </c>
      <c r="BA160" s="55"/>
      <c r="BB160" s="55"/>
      <c r="BC160" s="55"/>
      <c r="BD160" s="55"/>
      <c r="BE160" s="55"/>
      <c r="BF160" s="63" t="s">
        <v>74</v>
      </c>
      <c r="BG160" s="55"/>
      <c r="BH160" s="55"/>
      <c r="BI160" s="55"/>
      <c r="BJ160" s="55"/>
      <c r="BK160" s="55"/>
      <c r="BL160" s="55"/>
      <c r="BM160" s="55"/>
      <c r="BN160" s="63" t="s">
        <v>71</v>
      </c>
      <c r="BO160" s="55"/>
      <c r="BP160" s="55"/>
      <c r="BQ160" s="55"/>
      <c r="BR160" s="55"/>
      <c r="BS160" s="55"/>
      <c r="BT160" s="55"/>
      <c r="BU160" s="55"/>
      <c r="BV160" s="63" t="s">
        <v>375</v>
      </c>
      <c r="BW160" s="55"/>
      <c r="BX160" s="55"/>
      <c r="BY160" s="55"/>
      <c r="BZ160" s="63" t="s">
        <v>376</v>
      </c>
      <c r="CA160" s="55"/>
      <c r="CB160" s="55"/>
      <c r="CC160" s="55"/>
      <c r="CD160" s="55"/>
    </row>
    <row r="161" customFormat="false" ht="9" hidden="false" customHeight="true" outlineLevel="0" collapsed="false">
      <c r="A161" s="55"/>
      <c r="B161" s="55"/>
      <c r="C161" s="55"/>
      <c r="D161" s="55"/>
      <c r="E161" s="55"/>
      <c r="F161" s="55"/>
      <c r="G161" s="63" t="s">
        <v>73</v>
      </c>
      <c r="H161" s="55"/>
      <c r="I161" s="63" t="s">
        <v>377</v>
      </c>
      <c r="J161" s="55"/>
      <c r="K161" s="55"/>
      <c r="L161" s="55"/>
      <c r="M161" s="63" t="s">
        <v>73</v>
      </c>
      <c r="N161" s="55"/>
      <c r="O161" s="63" t="s">
        <v>377</v>
      </c>
      <c r="P161" s="55"/>
      <c r="Q161" s="55"/>
      <c r="R161" s="55"/>
      <c r="S161" s="63" t="s">
        <v>73</v>
      </c>
      <c r="T161" s="55"/>
      <c r="U161" s="63" t="s">
        <v>377</v>
      </c>
      <c r="V161" s="55"/>
      <c r="W161" s="55"/>
      <c r="X161" s="55"/>
      <c r="Y161" s="63" t="s">
        <v>73</v>
      </c>
      <c r="Z161" s="55"/>
      <c r="AA161" s="63" t="s">
        <v>377</v>
      </c>
      <c r="AB161" s="55"/>
      <c r="AC161" s="55"/>
      <c r="AD161" s="55"/>
      <c r="AE161" s="63" t="s">
        <v>73</v>
      </c>
      <c r="AF161" s="55"/>
      <c r="AG161" s="63" t="s">
        <v>377</v>
      </c>
      <c r="AH161" s="63"/>
      <c r="AI161" s="55"/>
      <c r="AJ161" s="55"/>
      <c r="AK161" s="55"/>
      <c r="AL161" s="63" t="s">
        <v>73</v>
      </c>
      <c r="AM161" s="55"/>
      <c r="AN161" s="63" t="s">
        <v>377</v>
      </c>
      <c r="AO161" s="55"/>
      <c r="AP161" s="55"/>
      <c r="AQ161" s="55"/>
      <c r="AR161" s="63" t="s">
        <v>73</v>
      </c>
      <c r="AS161" s="55"/>
      <c r="AT161" s="63" t="s">
        <v>377</v>
      </c>
      <c r="AU161" s="55"/>
      <c r="AV161" s="55"/>
      <c r="AW161" s="55"/>
      <c r="AX161" s="63" t="s">
        <v>73</v>
      </c>
      <c r="AY161" s="55"/>
      <c r="AZ161" s="63" t="s">
        <v>377</v>
      </c>
      <c r="BA161" s="55"/>
      <c r="BB161" s="55"/>
      <c r="BC161" s="55"/>
      <c r="BD161" s="63" t="s">
        <v>73</v>
      </c>
      <c r="BE161" s="55"/>
      <c r="BF161" s="63" t="s">
        <v>377</v>
      </c>
      <c r="BG161" s="55"/>
      <c r="BH161" s="63" t="s">
        <v>75</v>
      </c>
      <c r="BI161" s="55"/>
      <c r="BJ161" s="55"/>
      <c r="BK161" s="55"/>
      <c r="BL161" s="55"/>
      <c r="BM161" s="55"/>
      <c r="BN161" s="63" t="s">
        <v>378</v>
      </c>
      <c r="BO161" s="55"/>
      <c r="BP161" s="63" t="s">
        <v>379</v>
      </c>
      <c r="BQ161" s="55"/>
      <c r="BR161" s="63" t="s">
        <v>277</v>
      </c>
      <c r="BS161" s="55"/>
      <c r="BT161" s="63" t="s">
        <v>277</v>
      </c>
      <c r="BU161" s="55"/>
      <c r="BV161" s="63" t="s">
        <v>283</v>
      </c>
      <c r="BW161" s="55"/>
      <c r="BX161" s="55"/>
      <c r="BY161" s="55"/>
      <c r="BZ161" s="63" t="s">
        <v>380</v>
      </c>
      <c r="CA161" s="55"/>
      <c r="CB161" s="63" t="s">
        <v>381</v>
      </c>
      <c r="CC161" s="55"/>
      <c r="CD161" s="55"/>
    </row>
    <row r="162" customFormat="false" ht="9" hidden="false" customHeight="true" outlineLevel="0" collapsed="false">
      <c r="A162" s="62" t="s">
        <v>81</v>
      </c>
      <c r="B162" s="55"/>
      <c r="C162" s="62" t="s">
        <v>83</v>
      </c>
      <c r="D162" s="55"/>
      <c r="E162" s="62" t="s">
        <v>84</v>
      </c>
      <c r="F162" s="55"/>
      <c r="G162" s="62" t="s">
        <v>85</v>
      </c>
      <c r="H162" s="55"/>
      <c r="I162" s="62" t="s">
        <v>382</v>
      </c>
      <c r="J162" s="55"/>
      <c r="K162" s="62" t="s">
        <v>84</v>
      </c>
      <c r="L162" s="55"/>
      <c r="M162" s="62" t="s">
        <v>85</v>
      </c>
      <c r="N162" s="55"/>
      <c r="O162" s="62" t="s">
        <v>382</v>
      </c>
      <c r="P162" s="55"/>
      <c r="Q162" s="62" t="s">
        <v>84</v>
      </c>
      <c r="R162" s="55"/>
      <c r="S162" s="62" t="s">
        <v>85</v>
      </c>
      <c r="T162" s="55"/>
      <c r="U162" s="62" t="s">
        <v>382</v>
      </c>
      <c r="V162" s="55"/>
      <c r="W162" s="62" t="s">
        <v>84</v>
      </c>
      <c r="X162" s="55"/>
      <c r="Y162" s="62" t="s">
        <v>85</v>
      </c>
      <c r="Z162" s="55"/>
      <c r="AA162" s="62" t="s">
        <v>382</v>
      </c>
      <c r="AB162" s="55"/>
      <c r="AC162" s="62" t="s">
        <v>84</v>
      </c>
      <c r="AD162" s="55"/>
      <c r="AE162" s="62" t="s">
        <v>85</v>
      </c>
      <c r="AF162" s="55"/>
      <c r="AG162" s="62" t="s">
        <v>382</v>
      </c>
      <c r="AH162" s="61"/>
      <c r="AI162" s="55"/>
      <c r="AJ162" s="62" t="s">
        <v>84</v>
      </c>
      <c r="AK162" s="55"/>
      <c r="AL162" s="62" t="s">
        <v>85</v>
      </c>
      <c r="AM162" s="55"/>
      <c r="AN162" s="62" t="s">
        <v>382</v>
      </c>
      <c r="AO162" s="55"/>
      <c r="AP162" s="62" t="s">
        <v>84</v>
      </c>
      <c r="AQ162" s="55"/>
      <c r="AR162" s="62" t="s">
        <v>85</v>
      </c>
      <c r="AS162" s="55"/>
      <c r="AT162" s="62" t="s">
        <v>382</v>
      </c>
      <c r="AU162" s="55"/>
      <c r="AV162" s="62" t="s">
        <v>84</v>
      </c>
      <c r="AW162" s="55"/>
      <c r="AX162" s="62" t="s">
        <v>85</v>
      </c>
      <c r="AY162" s="55"/>
      <c r="AZ162" s="62" t="s">
        <v>382</v>
      </c>
      <c r="BA162" s="55"/>
      <c r="BB162" s="62" t="s">
        <v>84</v>
      </c>
      <c r="BC162" s="55"/>
      <c r="BD162" s="62" t="s">
        <v>85</v>
      </c>
      <c r="BE162" s="55"/>
      <c r="BF162" s="62" t="s">
        <v>382</v>
      </c>
      <c r="BG162" s="55"/>
      <c r="BH162" s="62" t="s">
        <v>383</v>
      </c>
      <c r="BI162" s="55"/>
      <c r="BJ162" s="62" t="s">
        <v>81</v>
      </c>
      <c r="BK162" s="55"/>
      <c r="BL162" s="55"/>
      <c r="BM162" s="55"/>
      <c r="BN162" s="62" t="s">
        <v>384</v>
      </c>
      <c r="BO162" s="55"/>
      <c r="BP162" s="62" t="s">
        <v>384</v>
      </c>
      <c r="BQ162" s="55"/>
      <c r="BR162" s="62" t="s">
        <v>385</v>
      </c>
      <c r="BS162" s="55"/>
      <c r="BT162" s="62" t="s">
        <v>386</v>
      </c>
      <c r="BU162" s="55"/>
      <c r="BV162" s="62" t="s">
        <v>387</v>
      </c>
      <c r="BW162" s="55"/>
      <c r="BX162" s="62" t="s">
        <v>388</v>
      </c>
      <c r="BY162" s="55"/>
      <c r="BZ162" s="62" t="s">
        <v>389</v>
      </c>
      <c r="CA162" s="55"/>
      <c r="CB162" s="62" t="s">
        <v>390</v>
      </c>
      <c r="CC162" s="55"/>
      <c r="CD162" s="62" t="s">
        <v>374</v>
      </c>
    </row>
    <row r="163" customFormat="false" ht="8.25" hidden="false" customHeight="true" outlineLevel="0" collapsed="false">
      <c r="A163" s="55"/>
      <c r="B163" s="55"/>
      <c r="C163" s="55"/>
      <c r="D163" s="55"/>
      <c r="E163" s="76"/>
      <c r="F163" s="55"/>
      <c r="G163" s="55"/>
      <c r="H163" s="55"/>
      <c r="I163" s="55"/>
      <c r="J163" s="55"/>
      <c r="K163" s="76"/>
      <c r="L163" s="55"/>
      <c r="M163" s="55"/>
      <c r="N163" s="55"/>
      <c r="O163" s="55"/>
      <c r="P163" s="55"/>
      <c r="Q163" s="76"/>
      <c r="R163" s="55"/>
      <c r="S163" s="55"/>
      <c r="T163" s="55"/>
      <c r="U163" s="55"/>
      <c r="V163" s="55"/>
      <c r="W163" s="55"/>
      <c r="X163" s="76"/>
      <c r="Y163" s="55"/>
      <c r="Z163" s="55"/>
      <c r="AA163" s="55"/>
      <c r="AB163" s="55"/>
      <c r="AC163" s="55"/>
      <c r="AD163" s="76"/>
      <c r="AE163" s="55"/>
      <c r="AF163" s="55"/>
      <c r="AG163" s="55"/>
      <c r="AH163" s="55"/>
      <c r="AI163" s="55"/>
      <c r="AJ163" s="76"/>
      <c r="AK163" s="55"/>
      <c r="AL163" s="55"/>
      <c r="AM163" s="55"/>
      <c r="AN163" s="55"/>
      <c r="AO163" s="55"/>
      <c r="AP163" s="76"/>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63"/>
      <c r="BO163" s="55"/>
      <c r="BP163" s="55"/>
      <c r="BQ163" s="55"/>
      <c r="BR163" s="55"/>
      <c r="BS163" s="55"/>
      <c r="BT163" s="55"/>
      <c r="BU163" s="55"/>
      <c r="BV163" s="63"/>
      <c r="BW163" s="55"/>
      <c r="BX163" s="55"/>
      <c r="BY163" s="55"/>
      <c r="BZ163" s="63"/>
      <c r="CA163" s="55"/>
      <c r="CB163" s="55"/>
      <c r="CC163" s="55"/>
      <c r="CD163" s="55"/>
    </row>
    <row r="164" customFormat="false" ht="8.25" hidden="false" customHeight="true" outlineLevel="0" collapsed="false">
      <c r="A164" s="55"/>
      <c r="B164" s="55" t="s">
        <v>137</v>
      </c>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row>
    <row r="165" customFormat="false" ht="8.25" hidden="false" customHeight="true" outlineLevel="0" collapsed="false">
      <c r="A165" s="55" t="n">
        <v>51</v>
      </c>
      <c r="B165" s="110"/>
      <c r="C165" s="55" t="s">
        <v>187</v>
      </c>
      <c r="D165" s="70"/>
      <c r="E165" s="72" t="n">
        <v>1586908</v>
      </c>
      <c r="F165" s="70"/>
      <c r="G165" s="74" t="n">
        <f aca="false">(E165/$BL165)</f>
        <v>141.234247063012</v>
      </c>
      <c r="H165" s="70"/>
      <c r="I165" s="75" t="n">
        <f aca="false">IF(G165,G165/G$219*100,0)</f>
        <v>123.09941002634</v>
      </c>
      <c r="J165" s="70"/>
      <c r="K165" s="72" t="n">
        <v>801862</v>
      </c>
      <c r="L165" s="70"/>
      <c r="M165" s="74" t="n">
        <f aca="false">(K165/$BL165)</f>
        <v>71.3654325382698</v>
      </c>
      <c r="N165" s="70"/>
      <c r="O165" s="75" t="n">
        <f aca="false">IF(M165,M165/M$219*100,0)</f>
        <v>128.075373625834</v>
      </c>
      <c r="P165" s="70"/>
      <c r="Q165" s="72" t="n">
        <v>5145137</v>
      </c>
      <c r="R165" s="70"/>
      <c r="S165" s="74" t="n">
        <f aca="false">(Q165/$BL165)</f>
        <v>457.915361338555</v>
      </c>
      <c r="T165" s="70"/>
      <c r="U165" s="75" t="n">
        <f aca="false">IF(S165,S165/S$219*100,0)</f>
        <v>90.167345140782</v>
      </c>
      <c r="V165" s="70"/>
      <c r="W165" s="72" t="n">
        <v>1445692</v>
      </c>
      <c r="X165" s="70"/>
      <c r="Y165" s="74" t="n">
        <f aca="false">(W165/$BL165)</f>
        <v>128.666073335707</v>
      </c>
      <c r="Z165" s="70"/>
      <c r="AA165" s="75" t="n">
        <f aca="false">IF(Y165,Y165/Y$219*100,0)</f>
        <v>92.4640332105307</v>
      </c>
      <c r="AB165" s="70"/>
      <c r="AC165" s="72" t="n">
        <v>4582789</v>
      </c>
      <c r="AD165" s="70"/>
      <c r="AE165" s="74" t="n">
        <f aca="false">(AC165/$BL165)</f>
        <v>407.866589533642</v>
      </c>
      <c r="AF165" s="70"/>
      <c r="AG165" s="75" t="n">
        <f aca="false">IF(AE165,AE165/AE$219*100,0)</f>
        <v>112.109538361281</v>
      </c>
      <c r="AH165" s="111"/>
      <c r="AI165" s="70"/>
      <c r="AJ165" s="72" t="n">
        <v>16008281</v>
      </c>
      <c r="AK165" s="70"/>
      <c r="AL165" s="74" t="n">
        <f aca="false">(AJ165/$BL165)</f>
        <v>1424.73131007476</v>
      </c>
      <c r="AM165" s="70"/>
      <c r="AN165" s="75" t="n">
        <f aca="false">IF(AL165,AL165/AL$219*100,0)</f>
        <v>74.6168484066546</v>
      </c>
      <c r="AO165" s="70"/>
      <c r="AP165" s="72" t="n">
        <v>192816</v>
      </c>
      <c r="AQ165" s="70"/>
      <c r="AR165" s="74" t="n">
        <f aca="false">(AP165/$BL165)</f>
        <v>17.1605553577786</v>
      </c>
      <c r="AS165" s="70"/>
      <c r="AT165" s="75" t="n">
        <f aca="false">IF(AR165,AR165/AR$219*100,0)</f>
        <v>19.171993211676</v>
      </c>
      <c r="AU165" s="70"/>
      <c r="AV165" s="72" t="n">
        <v>482994</v>
      </c>
      <c r="AW165" s="70"/>
      <c r="AX165" s="74" t="n">
        <f aca="false">(AV165/$BL165)</f>
        <v>42.9862940548238</v>
      </c>
      <c r="AY165" s="70"/>
      <c r="AZ165" s="75" t="n">
        <f aca="false">IF(AX165,AX165/AX$219*100,0)</f>
        <v>30.4426026615521</v>
      </c>
      <c r="BA165" s="70"/>
      <c r="BB165" s="72" t="n">
        <v>0</v>
      </c>
      <c r="BC165" s="70"/>
      <c r="BD165" s="74" t="n">
        <f aca="false">(BB165/$BL165)</f>
        <v>0</v>
      </c>
      <c r="BE165" s="70"/>
      <c r="BF165" s="75" t="n">
        <f aca="false">IF(BD165,BD165/BD$219*100,0)</f>
        <v>0</v>
      </c>
      <c r="BG165" s="70"/>
      <c r="BH165" s="72" t="n">
        <f aca="false">(E165+K165+Q165+W165+AC165+AJ165+AP165+AV165+BB165)</f>
        <v>30246479</v>
      </c>
      <c r="BI165" s="70"/>
      <c r="BJ165" s="55" t="n">
        <v>51</v>
      </c>
      <c r="BK165" s="70"/>
      <c r="BL165" s="107" t="n">
        <v>11236</v>
      </c>
      <c r="BM165" s="70"/>
      <c r="BN165" s="107" t="n">
        <f aca="false">IF(E165,BL165,0)</f>
        <v>11236</v>
      </c>
      <c r="BO165" s="70"/>
      <c r="BP165" s="107" t="n">
        <f aca="false">IF(K165,BL165,0)</f>
        <v>11236</v>
      </c>
      <c r="BQ165" s="70"/>
      <c r="BR165" s="107" t="n">
        <f aca="false">IF(Q165,BL165,0)</f>
        <v>11236</v>
      </c>
      <c r="BS165" s="70"/>
      <c r="BT165" s="107" t="n">
        <f aca="false">IF(W165,BL165,0)</f>
        <v>11236</v>
      </c>
      <c r="BU165" s="70"/>
      <c r="BV165" s="107" t="n">
        <f aca="false">IF(AC165,BL165,0)</f>
        <v>11236</v>
      </c>
      <c r="BW165" s="70"/>
      <c r="BX165" s="107" t="n">
        <f aca="false">IF(AJ165,BL165,0)</f>
        <v>11236</v>
      </c>
      <c r="BY165" s="70"/>
      <c r="BZ165" s="107" t="n">
        <f aca="false">IF(AP165,BL165,0)</f>
        <v>11236</v>
      </c>
      <c r="CA165" s="70"/>
      <c r="CB165" s="107" t="n">
        <f aca="false">IF(AV165,BL165,0)</f>
        <v>11236</v>
      </c>
      <c r="CC165" s="70"/>
      <c r="CD165" s="107" t="n">
        <f aca="false">IF(BB165,$BL165,0)</f>
        <v>0</v>
      </c>
    </row>
    <row r="166" customFormat="false" ht="8.25" hidden="false" customHeight="true" outlineLevel="0" collapsed="false">
      <c r="A166" s="55" t="n">
        <v>52</v>
      </c>
      <c r="B166" s="110"/>
      <c r="C166" s="55" t="s">
        <v>188</v>
      </c>
      <c r="D166" s="70"/>
      <c r="E166" s="79" t="n">
        <v>1278894</v>
      </c>
      <c r="F166" s="70"/>
      <c r="G166" s="75" t="n">
        <f aca="false">(E166/$BL166)</f>
        <v>51.8757960491624</v>
      </c>
      <c r="H166" s="70"/>
      <c r="I166" s="75" t="n">
        <f aca="false">IF(G166,G166/G$219*100,0)</f>
        <v>45.2148117124138</v>
      </c>
      <c r="J166" s="70"/>
      <c r="K166" s="79" t="n">
        <v>1645338</v>
      </c>
      <c r="L166" s="70"/>
      <c r="M166" s="75" t="n">
        <f aca="false">(K166/$BL166)</f>
        <v>66.7398693870929</v>
      </c>
      <c r="N166" s="70"/>
      <c r="O166" s="75" t="n">
        <f aca="false">IF(M166,M166/M$219*100,0)</f>
        <v>119.774145597836</v>
      </c>
      <c r="P166" s="70"/>
      <c r="Q166" s="79" t="n">
        <v>6922735</v>
      </c>
      <c r="R166" s="70"/>
      <c r="S166" s="75" t="n">
        <f aca="false">(Q166/$BL166)</f>
        <v>280.807001176327</v>
      </c>
      <c r="T166" s="70"/>
      <c r="U166" s="75" t="n">
        <f aca="false">IF(S166,S166/S$219*100,0)</f>
        <v>55.2932352367496</v>
      </c>
      <c r="V166" s="70"/>
      <c r="W166" s="79" t="n">
        <v>1669848</v>
      </c>
      <c r="X166" s="70"/>
      <c r="Y166" s="75" t="n">
        <f aca="false">(W166/$BL166)</f>
        <v>67.7340688759989</v>
      </c>
      <c r="Z166" s="70"/>
      <c r="AA166" s="75" t="n">
        <f aca="false">IF(Y166,Y166/Y$219*100,0)</f>
        <v>48.6761197545357</v>
      </c>
      <c r="AB166" s="70"/>
      <c r="AC166" s="79" t="n">
        <v>10712440</v>
      </c>
      <c r="AD166" s="70"/>
      <c r="AE166" s="75" t="n">
        <f aca="false">(AC166/$BL166)</f>
        <v>434.528860584919</v>
      </c>
      <c r="AF166" s="70"/>
      <c r="AG166" s="75" t="n">
        <f aca="false">IF(AE166,AE166/AE$219*100,0)</f>
        <v>119.438147705429</v>
      </c>
      <c r="AH166" s="111"/>
      <c r="AI166" s="70"/>
      <c r="AJ166" s="79" t="n">
        <v>38582918</v>
      </c>
      <c r="AK166" s="70"/>
      <c r="AL166" s="75" t="n">
        <f aca="false">(AJ166/$BL166)</f>
        <v>1565.03946781325</v>
      </c>
      <c r="AM166" s="70"/>
      <c r="AN166" s="75" t="n">
        <f aca="false">IF(AL166,AL166/AL$219*100,0)</f>
        <v>81.9651480208748</v>
      </c>
      <c r="AO166" s="70"/>
      <c r="AP166" s="79" t="n">
        <v>477988</v>
      </c>
      <c r="AQ166" s="70"/>
      <c r="AR166" s="75" t="n">
        <f aca="false">(AP166/$BL166)</f>
        <v>19.388634243297</v>
      </c>
      <c r="AS166" s="70"/>
      <c r="AT166" s="75" t="n">
        <f aca="false">IF(AR166,AR166/AR$219*100,0)</f>
        <v>21.6612316062175</v>
      </c>
      <c r="AU166" s="70"/>
      <c r="AV166" s="79" t="n">
        <v>1612668</v>
      </c>
      <c r="AW166" s="70"/>
      <c r="AX166" s="75" t="n">
        <f aca="false">(AV166/$BL166)</f>
        <v>65.4146756986979</v>
      </c>
      <c r="AY166" s="70"/>
      <c r="AZ166" s="75" t="n">
        <f aca="false">IF(AX166,AX166/AX$219*100,0)</f>
        <v>46.3262308211536</v>
      </c>
      <c r="BA166" s="70"/>
      <c r="BB166" s="79" t="n">
        <v>0</v>
      </c>
      <c r="BC166" s="70"/>
      <c r="BD166" s="75" t="n">
        <f aca="false">(BB166/$BL166)</f>
        <v>0</v>
      </c>
      <c r="BE166" s="70"/>
      <c r="BF166" s="75" t="n">
        <f aca="false">IF(BD166,BD166/BD$219*100,0)</f>
        <v>0</v>
      </c>
      <c r="BG166" s="70"/>
      <c r="BH166" s="79" t="n">
        <f aca="false">(E166+K166+Q166+W166+AC166+AJ166+AP166+AV166+BB166)</f>
        <v>62902829</v>
      </c>
      <c r="BI166" s="70"/>
      <c r="BJ166" s="55" t="n">
        <v>52</v>
      </c>
      <c r="BK166" s="70"/>
      <c r="BL166" s="107" t="n">
        <v>24653</v>
      </c>
      <c r="BM166" s="70"/>
      <c r="BN166" s="107" t="n">
        <f aca="false">IF(E166,BL166,0)</f>
        <v>24653</v>
      </c>
      <c r="BO166" s="70"/>
      <c r="BP166" s="107" t="n">
        <f aca="false">IF(K166,BL166,0)</f>
        <v>24653</v>
      </c>
      <c r="BQ166" s="70"/>
      <c r="BR166" s="107" t="n">
        <f aca="false">IF(Q166,BL166,0)</f>
        <v>24653</v>
      </c>
      <c r="BS166" s="70"/>
      <c r="BT166" s="107" t="n">
        <f aca="false">IF(W166,BL166,0)</f>
        <v>24653</v>
      </c>
      <c r="BU166" s="70"/>
      <c r="BV166" s="107" t="n">
        <f aca="false">IF(AC166,BL166,0)</f>
        <v>24653</v>
      </c>
      <c r="BW166" s="70"/>
      <c r="BX166" s="107" t="n">
        <f aca="false">IF(AJ166,BL166,0)</f>
        <v>24653</v>
      </c>
      <c r="BY166" s="70"/>
      <c r="BZ166" s="107" t="n">
        <f aca="false">IF(AP166,BL166,0)</f>
        <v>24653</v>
      </c>
      <c r="CA166" s="70"/>
      <c r="CB166" s="107" t="n">
        <f aca="false">IF(AV166,BL166,0)</f>
        <v>24653</v>
      </c>
      <c r="CC166" s="70"/>
      <c r="CD166" s="107" t="n">
        <f aca="false">IF(BB166,$BL166,0)</f>
        <v>0</v>
      </c>
    </row>
    <row r="167" customFormat="false" ht="8.25" hidden="false" customHeight="true" outlineLevel="0" collapsed="false">
      <c r="A167" s="55" t="n">
        <v>53</v>
      </c>
      <c r="B167" s="110"/>
      <c r="C167" s="55" t="s">
        <v>189</v>
      </c>
      <c r="D167" s="70"/>
      <c r="E167" s="79" t="n">
        <v>48597151</v>
      </c>
      <c r="F167" s="70"/>
      <c r="G167" s="75" t="n">
        <f aca="false">(E167/$BL167)</f>
        <v>126.119246769627</v>
      </c>
      <c r="H167" s="70"/>
      <c r="I167" s="75" t="n">
        <f aca="false">IF(G167,G167/G$219*100,0)</f>
        <v>109.925214267477</v>
      </c>
      <c r="J167" s="70"/>
      <c r="K167" s="79" t="n">
        <v>14513557</v>
      </c>
      <c r="L167" s="70"/>
      <c r="M167" s="75" t="n">
        <f aca="false">(K167/$BL167)</f>
        <v>37.6655593820314</v>
      </c>
      <c r="N167" s="70"/>
      <c r="O167" s="75" t="n">
        <f aca="false">IF(M167,M167/M$219*100,0)</f>
        <v>67.5961795382213</v>
      </c>
      <c r="P167" s="70"/>
      <c r="Q167" s="79" t="n">
        <v>182383965</v>
      </c>
      <c r="R167" s="70"/>
      <c r="S167" s="75" t="n">
        <f aca="false">(Q167/$BL167)</f>
        <v>473.322567585453</v>
      </c>
      <c r="T167" s="70"/>
      <c r="U167" s="75" t="n">
        <f aca="false">IF(S167,S167/S$219*100,0)</f>
        <v>93.201152260199</v>
      </c>
      <c r="V167" s="70"/>
      <c r="W167" s="79" t="n">
        <v>34345177</v>
      </c>
      <c r="X167" s="70"/>
      <c r="Y167" s="75" t="n">
        <f aca="false">(W167/$BL167)</f>
        <v>89.1325471612423</v>
      </c>
      <c r="Z167" s="70"/>
      <c r="AA167" s="75" t="n">
        <f aca="false">IF(Y167,Y167/Y$219*100,0)</f>
        <v>64.0538300982653</v>
      </c>
      <c r="AB167" s="70"/>
      <c r="AC167" s="79" t="n">
        <v>96291562</v>
      </c>
      <c r="AD167" s="70"/>
      <c r="AE167" s="75" t="n">
        <f aca="false">(AC167/$BL167)</f>
        <v>249.895704168148</v>
      </c>
      <c r="AF167" s="70"/>
      <c r="AG167" s="75" t="n">
        <f aca="false">IF(AE167,AE167/AE$219*100,0)</f>
        <v>68.6883720110334</v>
      </c>
      <c r="AH167" s="111"/>
      <c r="AI167" s="70"/>
      <c r="AJ167" s="79" t="n">
        <v>1068717099</v>
      </c>
      <c r="AK167" s="70"/>
      <c r="AL167" s="75" t="n">
        <f aca="false">(AJ167/$BL167)</f>
        <v>2773.53286688968</v>
      </c>
      <c r="AM167" s="70"/>
      <c r="AN167" s="75" t="n">
        <f aca="false">IF(AL167,AL167/AL$219*100,0)</f>
        <v>145.257060061888</v>
      </c>
      <c r="AO167" s="70"/>
      <c r="AP167" s="79" t="n">
        <v>53643993</v>
      </c>
      <c r="AQ167" s="70"/>
      <c r="AR167" s="75" t="n">
        <f aca="false">(AP167/$BL167)</f>
        <v>139.216802871327</v>
      </c>
      <c r="AS167" s="70"/>
      <c r="AT167" s="75" t="n">
        <f aca="false">IF(AR167,AR167/AR$219*100,0)</f>
        <v>155.534803154869</v>
      </c>
      <c r="AU167" s="70"/>
      <c r="AV167" s="79" t="n">
        <v>36386241</v>
      </c>
      <c r="AW167" s="70"/>
      <c r="AX167" s="75" t="n">
        <f aca="false">(AV167/$BL167)</f>
        <v>94.4295131148349</v>
      </c>
      <c r="AY167" s="70"/>
      <c r="AZ167" s="75" t="n">
        <f aca="false">IF(AX167,AX167/AX$219*100,0)</f>
        <v>66.8743424034748</v>
      </c>
      <c r="BA167" s="70"/>
      <c r="BB167" s="79" t="n">
        <v>0</v>
      </c>
      <c r="BC167" s="70"/>
      <c r="BD167" s="75" t="n">
        <f aca="false">(BB167/$BL167)</f>
        <v>0</v>
      </c>
      <c r="BE167" s="70"/>
      <c r="BF167" s="75" t="n">
        <f aca="false">IF(BD167,BD167/BD$219*100,0)</f>
        <v>0</v>
      </c>
      <c r="BG167" s="70"/>
      <c r="BH167" s="79" t="n">
        <f aca="false">(E167+K167+Q167+W167+AC167+AJ167+AP167+AV167+BB167)</f>
        <v>1534878745</v>
      </c>
      <c r="BI167" s="70"/>
      <c r="BJ167" s="55" t="n">
        <v>53</v>
      </c>
      <c r="BK167" s="70"/>
      <c r="BL167" s="107" t="n">
        <v>385327</v>
      </c>
      <c r="BM167" s="70"/>
      <c r="BN167" s="107" t="n">
        <f aca="false">IF(E167,BL167,0)</f>
        <v>385327</v>
      </c>
      <c r="BO167" s="70"/>
      <c r="BP167" s="107" t="n">
        <f aca="false">IF(K167,BL167,0)</f>
        <v>385327</v>
      </c>
      <c r="BQ167" s="70"/>
      <c r="BR167" s="107" t="n">
        <f aca="false">IF(Q167,BL167,0)</f>
        <v>385327</v>
      </c>
      <c r="BS167" s="70"/>
      <c r="BT167" s="107" t="n">
        <f aca="false">IF(W167,BL167,0)</f>
        <v>385327</v>
      </c>
      <c r="BU167" s="70"/>
      <c r="BV167" s="107" t="n">
        <f aca="false">IF(AC167,BL167,0)</f>
        <v>385327</v>
      </c>
      <c r="BW167" s="70"/>
      <c r="BX167" s="107" t="n">
        <f aca="false">IF(AJ167,BL167,0)</f>
        <v>385327</v>
      </c>
      <c r="BY167" s="70"/>
      <c r="BZ167" s="107" t="n">
        <f aca="false">IF(AP167,BL167,0)</f>
        <v>385327</v>
      </c>
      <c r="CA167" s="70"/>
      <c r="CB167" s="107" t="n">
        <f aca="false">IF(AV167,BL167,0)</f>
        <v>385327</v>
      </c>
      <c r="CC167" s="70"/>
      <c r="CD167" s="107" t="n">
        <f aca="false">IF(BB167,$BL167,0)</f>
        <v>0</v>
      </c>
    </row>
    <row r="168" customFormat="false" ht="8.25" hidden="false" customHeight="true" outlineLevel="0" collapsed="false">
      <c r="A168" s="55" t="n">
        <v>54</v>
      </c>
      <c r="B168" s="110"/>
      <c r="C168" s="55" t="s">
        <v>190</v>
      </c>
      <c r="D168" s="70"/>
      <c r="E168" s="79" t="n">
        <v>3238103</v>
      </c>
      <c r="F168" s="70"/>
      <c r="G168" s="75" t="n">
        <f aca="false">(E168/$BL168)</f>
        <v>94.3613183354703</v>
      </c>
      <c r="H168" s="70"/>
      <c r="I168" s="75" t="n">
        <f aca="false">IF(G168,G168/G$219*100,0)</f>
        <v>82.2450847294964</v>
      </c>
      <c r="J168" s="70"/>
      <c r="K168" s="79" t="n">
        <v>1828369</v>
      </c>
      <c r="L168" s="70"/>
      <c r="M168" s="75" t="n">
        <f aca="false">(K168/$BL168)</f>
        <v>53.2803648443875</v>
      </c>
      <c r="N168" s="70"/>
      <c r="O168" s="75" t="n">
        <f aca="false">IF(M168,M168/M$219*100,0)</f>
        <v>95.6191589073092</v>
      </c>
      <c r="P168" s="70"/>
      <c r="Q168" s="79" t="n">
        <v>15915295</v>
      </c>
      <c r="R168" s="70"/>
      <c r="S168" s="75" t="n">
        <f aca="false">(Q168/$BL168)</f>
        <v>463.786426156895</v>
      </c>
      <c r="T168" s="70"/>
      <c r="U168" s="75" t="n">
        <f aca="false">IF(S168,S168/S$219*100,0)</f>
        <v>91.3234066589449</v>
      </c>
      <c r="V168" s="70"/>
      <c r="W168" s="79" t="n">
        <v>3089009</v>
      </c>
      <c r="X168" s="70"/>
      <c r="Y168" s="75" t="n">
        <f aca="false">(W168/$BL168)</f>
        <v>90.0165811866185</v>
      </c>
      <c r="Z168" s="70"/>
      <c r="AA168" s="75" t="n">
        <f aca="false">IF(Y168,Y168/Y$219*100,0)</f>
        <v>64.6891285057045</v>
      </c>
      <c r="AB168" s="70"/>
      <c r="AC168" s="79" t="n">
        <v>11474504</v>
      </c>
      <c r="AD168" s="70"/>
      <c r="AE168" s="75" t="n">
        <f aca="false">(AC168/$BL168)</f>
        <v>334.377666394685</v>
      </c>
      <c r="AF168" s="70"/>
      <c r="AG168" s="75" t="n">
        <f aca="false">IF(AE168,AE168/AE$219*100,0)</f>
        <v>91.9097733910819</v>
      </c>
      <c r="AH168" s="111"/>
      <c r="AI168" s="70"/>
      <c r="AJ168" s="79" t="n">
        <v>55079849</v>
      </c>
      <c r="AK168" s="70"/>
      <c r="AL168" s="75" t="n">
        <f aca="false">(AJ168/$BL168)</f>
        <v>1605.0777771302</v>
      </c>
      <c r="AM168" s="70"/>
      <c r="AN168" s="75" t="n">
        <f aca="false">IF(AL168,AL168/AL$219*100,0)</f>
        <v>84.0620574069717</v>
      </c>
      <c r="AO168" s="70"/>
      <c r="AP168" s="79" t="n">
        <v>1522130</v>
      </c>
      <c r="AQ168" s="70"/>
      <c r="AR168" s="75" t="n">
        <f aca="false">(AP168/$BL168)</f>
        <v>44.3562769553561</v>
      </c>
      <c r="AS168" s="70"/>
      <c r="AT168" s="75" t="n">
        <f aca="false">IF(AR168,AR168/AR$219*100,0)</f>
        <v>49.5554032461915</v>
      </c>
      <c r="AU168" s="70"/>
      <c r="AV168" s="79" t="n">
        <v>321044</v>
      </c>
      <c r="AW168" s="70"/>
      <c r="AX168" s="75" t="n">
        <f aca="false">(AV168/$BL168)</f>
        <v>9.35551929129269</v>
      </c>
      <c r="AY168" s="70"/>
      <c r="AZ168" s="75" t="n">
        <f aca="false">IF(AX168,AX168/AX$219*100,0)</f>
        <v>6.62551547509708</v>
      </c>
      <c r="BA168" s="70"/>
      <c r="BB168" s="79" t="n">
        <v>0</v>
      </c>
      <c r="BC168" s="70"/>
      <c r="BD168" s="75" t="n">
        <f aca="false">(BB168/$BL168)</f>
        <v>0</v>
      </c>
      <c r="BE168" s="70"/>
      <c r="BF168" s="75" t="n">
        <f aca="false">IF(BD168,BD168/BD$219*100,0)</f>
        <v>0</v>
      </c>
      <c r="BG168" s="70"/>
      <c r="BH168" s="79" t="n">
        <f aca="false">(E168+K168+Q168+W168+AC168+AJ168+AP168+AV168+BB168)</f>
        <v>92468303</v>
      </c>
      <c r="BI168" s="70"/>
      <c r="BJ168" s="55" t="n">
        <v>54</v>
      </c>
      <c r="BK168" s="70"/>
      <c r="BL168" s="107" t="n">
        <v>34316</v>
      </c>
      <c r="BM168" s="70"/>
      <c r="BN168" s="107" t="n">
        <f aca="false">IF(E168,BL168,0)</f>
        <v>34316</v>
      </c>
      <c r="BO168" s="70"/>
      <c r="BP168" s="107" t="n">
        <f aca="false">IF(K168,BL168,0)</f>
        <v>34316</v>
      </c>
      <c r="BQ168" s="70"/>
      <c r="BR168" s="107" t="n">
        <f aca="false">IF(Q168,BL168,0)</f>
        <v>34316</v>
      </c>
      <c r="BS168" s="70"/>
      <c r="BT168" s="107" t="n">
        <f aca="false">IF(W168,BL168,0)</f>
        <v>34316</v>
      </c>
      <c r="BU168" s="70"/>
      <c r="BV168" s="107" t="n">
        <f aca="false">IF(AC168,BL168,0)</f>
        <v>34316</v>
      </c>
      <c r="BW168" s="70"/>
      <c r="BX168" s="107" t="n">
        <f aca="false">IF(AJ168,BL168,0)</f>
        <v>34316</v>
      </c>
      <c r="BY168" s="70"/>
      <c r="BZ168" s="107" t="n">
        <f aca="false">IF(AP168,BL168,0)</f>
        <v>34316</v>
      </c>
      <c r="CA168" s="70"/>
      <c r="CB168" s="107" t="n">
        <f aca="false">IF(AV168,BL168,0)</f>
        <v>34316</v>
      </c>
      <c r="CC168" s="70"/>
      <c r="CD168" s="107" t="n">
        <f aca="false">IF(BB168,$BL168,0)</f>
        <v>0</v>
      </c>
    </row>
    <row r="169" customFormat="false" ht="8.25" hidden="false" customHeight="true" outlineLevel="0" collapsed="false">
      <c r="A169" s="55" t="n">
        <v>55</v>
      </c>
      <c r="B169" s="110"/>
      <c r="C169" s="55" t="s">
        <v>191</v>
      </c>
      <c r="D169" s="70"/>
      <c r="E169" s="79" t="n">
        <v>1063393</v>
      </c>
      <c r="F169" s="70"/>
      <c r="G169" s="75" t="n">
        <f aca="false">(E169/$BL169)</f>
        <v>86.0002426202992</v>
      </c>
      <c r="H169" s="70"/>
      <c r="I169" s="75" t="n">
        <f aca="false">IF(G169,G169/G$219*100,0)</f>
        <v>74.9575924312302</v>
      </c>
      <c r="J169" s="70"/>
      <c r="K169" s="79" t="n">
        <v>947588</v>
      </c>
      <c r="L169" s="70"/>
      <c r="M169" s="75" t="n">
        <f aca="false">(K169/$BL169)</f>
        <v>76.6346947027901</v>
      </c>
      <c r="N169" s="70"/>
      <c r="O169" s="75" t="n">
        <f aca="false">IF(M169,M169/M$219*100,0)</f>
        <v>137.531810677365</v>
      </c>
      <c r="P169" s="70"/>
      <c r="Q169" s="79" t="n">
        <v>3221147</v>
      </c>
      <c r="R169" s="70"/>
      <c r="S169" s="75" t="n">
        <f aca="false">(Q169/$BL169)</f>
        <v>260.505216336433</v>
      </c>
      <c r="T169" s="70"/>
      <c r="U169" s="75" t="n">
        <f aca="false">IF(S169,S169/S$219*100,0)</f>
        <v>51.2956448626647</v>
      </c>
      <c r="V169" s="70"/>
      <c r="W169" s="79" t="n">
        <v>360273</v>
      </c>
      <c r="X169" s="70"/>
      <c r="Y169" s="75" t="n">
        <f aca="false">(W169/$BL169)</f>
        <v>29.1365143550344</v>
      </c>
      <c r="Z169" s="70"/>
      <c r="AA169" s="75" t="n">
        <f aca="false">IF(Y169,Y169/Y$219*100,0)</f>
        <v>20.9385392832638</v>
      </c>
      <c r="AB169" s="70"/>
      <c r="AC169" s="79" t="n">
        <v>4828932</v>
      </c>
      <c r="AD169" s="70"/>
      <c r="AE169" s="75" t="n">
        <f aca="false">(AC169/$BL169)</f>
        <v>390.532308936514</v>
      </c>
      <c r="AF169" s="70"/>
      <c r="AG169" s="75" t="n">
        <f aca="false">IF(AE169,AE169/AE$219*100,0)</f>
        <v>107.34489657537</v>
      </c>
      <c r="AH169" s="111"/>
      <c r="AI169" s="70"/>
      <c r="AJ169" s="79" t="n">
        <v>15703099</v>
      </c>
      <c r="AK169" s="70"/>
      <c r="AL169" s="75" t="n">
        <f aca="false">(AJ169/$BL169)</f>
        <v>1269.96352608168</v>
      </c>
      <c r="AM169" s="70"/>
      <c r="AN169" s="75" t="n">
        <f aca="false">IF(AL169,AL169/AL$219*100,0)</f>
        <v>66.5112609216436</v>
      </c>
      <c r="AO169" s="70"/>
      <c r="AP169" s="79" t="n">
        <v>0</v>
      </c>
      <c r="AQ169" s="70"/>
      <c r="AR169" s="75" t="n">
        <f aca="false">(AP169/$BL169)</f>
        <v>0</v>
      </c>
      <c r="AS169" s="70"/>
      <c r="AT169" s="75" t="n">
        <f aca="false">IF(AR169,AR169/AR$219*100,0)</f>
        <v>0</v>
      </c>
      <c r="AU169" s="70"/>
      <c r="AV169" s="79" t="n">
        <v>571879</v>
      </c>
      <c r="AW169" s="70"/>
      <c r="AX169" s="75" t="n">
        <f aca="false">(AV169/$BL169)</f>
        <v>46.2498180347756</v>
      </c>
      <c r="AY169" s="70"/>
      <c r="AZ169" s="75" t="n">
        <f aca="false">IF(AX169,AX169/AX$219*100,0)</f>
        <v>32.7538082674927</v>
      </c>
      <c r="BA169" s="70"/>
      <c r="BB169" s="79" t="n">
        <v>0</v>
      </c>
      <c r="BC169" s="70"/>
      <c r="BD169" s="75" t="n">
        <f aca="false">(BB169/$BL169)</f>
        <v>0</v>
      </c>
      <c r="BE169" s="70"/>
      <c r="BF169" s="75" t="n">
        <f aca="false">IF(BD169,BD169/BD$219*100,0)</f>
        <v>0</v>
      </c>
      <c r="BG169" s="70"/>
      <c r="BH169" s="79" t="n">
        <f aca="false">(E169+K169+Q169+W169+AC169+AJ169+AP169+AV169+BB169)</f>
        <v>26696311</v>
      </c>
      <c r="BI169" s="70"/>
      <c r="BJ169" s="55" t="n">
        <v>55</v>
      </c>
      <c r="BK169" s="70"/>
      <c r="BL169" s="107" t="n">
        <v>12365</v>
      </c>
      <c r="BM169" s="70"/>
      <c r="BN169" s="107" t="n">
        <f aca="false">IF(E169,BL169,0)</f>
        <v>12365</v>
      </c>
      <c r="BO169" s="70"/>
      <c r="BP169" s="107" t="n">
        <f aca="false">IF(K169,BL169,0)</f>
        <v>12365</v>
      </c>
      <c r="BQ169" s="70"/>
      <c r="BR169" s="107" t="n">
        <f aca="false">IF(Q169,BL169,0)</f>
        <v>12365</v>
      </c>
      <c r="BS169" s="70"/>
      <c r="BT169" s="107" t="n">
        <f aca="false">IF(W169,BL169,0)</f>
        <v>12365</v>
      </c>
      <c r="BU169" s="70"/>
      <c r="BV169" s="107" t="n">
        <f aca="false">IF(AC169,BL169,0)</f>
        <v>12365</v>
      </c>
      <c r="BW169" s="70"/>
      <c r="BX169" s="107" t="n">
        <f aca="false">IF(AJ169,BL169,0)</f>
        <v>12365</v>
      </c>
      <c r="BY169" s="70"/>
      <c r="BZ169" s="107" t="n">
        <f aca="false">IF(AP169,BL169,0)</f>
        <v>0</v>
      </c>
      <c r="CA169" s="70"/>
      <c r="CB169" s="107" t="n">
        <f aca="false">IF(AV169,BL169,0)</f>
        <v>12365</v>
      </c>
      <c r="CC169" s="70"/>
      <c r="CD169" s="107" t="n">
        <f aca="false">IF(BB169,$BL169,0)</f>
        <v>0</v>
      </c>
    </row>
    <row r="170" customFormat="false" ht="8.25" hidden="false" customHeight="true" outlineLevel="0" collapsed="false">
      <c r="A170" s="81"/>
      <c r="B170" s="70"/>
      <c r="C170" s="55"/>
      <c r="D170" s="70"/>
      <c r="E170" s="70"/>
      <c r="F170" s="70"/>
      <c r="G170" s="103"/>
      <c r="H170" s="70"/>
      <c r="I170" s="103"/>
      <c r="J170" s="70"/>
      <c r="K170" s="70"/>
      <c r="L170" s="70"/>
      <c r="M170" s="103"/>
      <c r="N170" s="70"/>
      <c r="O170" s="103"/>
      <c r="P170" s="70"/>
      <c r="Q170" s="70"/>
      <c r="R170" s="70"/>
      <c r="S170" s="103"/>
      <c r="T170" s="70"/>
      <c r="U170" s="103"/>
      <c r="V170" s="70"/>
      <c r="W170" s="70"/>
      <c r="X170" s="70"/>
      <c r="Y170" s="103"/>
      <c r="Z170" s="70"/>
      <c r="AA170" s="103"/>
      <c r="AB170" s="70"/>
      <c r="AC170" s="70"/>
      <c r="AD170" s="70"/>
      <c r="AE170" s="103"/>
      <c r="AF170" s="70"/>
      <c r="AG170" s="103"/>
      <c r="AH170" s="70"/>
      <c r="AI170" s="70"/>
      <c r="AJ170" s="70"/>
      <c r="AK170" s="70"/>
      <c r="AL170" s="103"/>
      <c r="AM170" s="70"/>
      <c r="AN170" s="103"/>
      <c r="AO170" s="70"/>
      <c r="AP170" s="70"/>
      <c r="AQ170" s="70"/>
      <c r="AR170" s="103"/>
      <c r="AS170" s="70"/>
      <c r="AT170" s="103"/>
      <c r="AU170" s="70"/>
      <c r="AV170" s="70"/>
      <c r="AW170" s="70"/>
      <c r="AX170" s="103"/>
      <c r="AY170" s="70"/>
      <c r="AZ170" s="103"/>
      <c r="BA170" s="70"/>
      <c r="BB170" s="70"/>
      <c r="BC170" s="70"/>
      <c r="BD170" s="103"/>
      <c r="BE170" s="70"/>
      <c r="BF170" s="103"/>
      <c r="BG170" s="70"/>
      <c r="BH170" s="70"/>
      <c r="BI170" s="70"/>
      <c r="BJ170" s="81"/>
      <c r="BK170" s="70"/>
      <c r="BL170" s="104"/>
      <c r="BM170" s="70"/>
      <c r="BN170" s="70"/>
      <c r="BO170" s="70"/>
      <c r="BP170" s="70"/>
      <c r="BQ170" s="70"/>
      <c r="BR170" s="70"/>
      <c r="BS170" s="70"/>
      <c r="BT170" s="70"/>
      <c r="BU170" s="70"/>
      <c r="BV170" s="70"/>
      <c r="BW170" s="70"/>
      <c r="BX170" s="70"/>
      <c r="BY170" s="70"/>
      <c r="BZ170" s="70"/>
      <c r="CA170" s="70"/>
      <c r="CB170" s="70"/>
      <c r="CC170" s="70"/>
      <c r="CD170" s="70"/>
    </row>
    <row r="171" customFormat="false" ht="8.25" hidden="false" customHeight="true" outlineLevel="0" collapsed="false">
      <c r="A171" s="55" t="n">
        <v>56</v>
      </c>
      <c r="B171" s="110"/>
      <c r="C171" s="55" t="s">
        <v>192</v>
      </c>
      <c r="D171" s="70"/>
      <c r="E171" s="79" t="n">
        <v>1416806</v>
      </c>
      <c r="F171" s="70"/>
      <c r="G171" s="75" t="n">
        <f aca="false">(E171/$BL171)</f>
        <v>108.161386365371</v>
      </c>
      <c r="H171" s="70"/>
      <c r="I171" s="75" t="n">
        <f aca="false">IF(G171,G171/G$219*100,0)</f>
        <v>94.2731888765469</v>
      </c>
      <c r="J171" s="70"/>
      <c r="K171" s="79" t="n">
        <v>1642286</v>
      </c>
      <c r="L171" s="70"/>
      <c r="M171" s="75" t="n">
        <f aca="false">(K171/$BL171)</f>
        <v>125.374914115581</v>
      </c>
      <c r="N171" s="70"/>
      <c r="O171" s="75" t="n">
        <f aca="false">IF(M171,M171/M$219*100,0)</f>
        <v>225.003035749123</v>
      </c>
      <c r="P171" s="70"/>
      <c r="Q171" s="79" t="n">
        <v>5587449</v>
      </c>
      <c r="R171" s="70"/>
      <c r="S171" s="75" t="n">
        <f aca="false">(Q171/$BL171)</f>
        <v>426.555385907321</v>
      </c>
      <c r="T171" s="70"/>
      <c r="U171" s="75" t="n">
        <f aca="false">IF(S171,S171/S$219*100,0)</f>
        <v>83.9923050197237</v>
      </c>
      <c r="V171" s="70"/>
      <c r="W171" s="79" t="n">
        <v>946045</v>
      </c>
      <c r="X171" s="70"/>
      <c r="Y171" s="75" t="n">
        <f aca="false">(W171/$BL171)</f>
        <v>72.2226887548668</v>
      </c>
      <c r="Z171" s="70"/>
      <c r="AA171" s="75" t="n">
        <f aca="false">IF(Y171,Y171/Y$219*100,0)</f>
        <v>51.9018022269168</v>
      </c>
      <c r="AB171" s="70"/>
      <c r="AC171" s="79" t="n">
        <v>7301046</v>
      </c>
      <c r="AD171" s="70"/>
      <c r="AE171" s="75" t="n">
        <f aca="false">(AC171/$BL171)</f>
        <v>557.374303381938</v>
      </c>
      <c r="AF171" s="70"/>
      <c r="AG171" s="75" t="n">
        <f aca="false">IF(AE171,AE171/AE$219*100,0)</f>
        <v>153.204448341889</v>
      </c>
      <c r="AH171" s="111"/>
      <c r="AI171" s="70"/>
      <c r="AJ171" s="79" t="n">
        <v>20132718</v>
      </c>
      <c r="AK171" s="70"/>
      <c r="AL171" s="75" t="n">
        <f aca="false">(AJ171/$BL171)</f>
        <v>1536.96602794106</v>
      </c>
      <c r="AM171" s="70"/>
      <c r="AN171" s="75" t="n">
        <f aca="false">IF(AL171,AL171/AL$219*100,0)</f>
        <v>80.4948696656626</v>
      </c>
      <c r="AO171" s="70"/>
      <c r="AP171" s="79" t="n">
        <v>485152</v>
      </c>
      <c r="AQ171" s="70"/>
      <c r="AR171" s="75" t="n">
        <f aca="false">(AP171/$BL171)</f>
        <v>37.0373310939766</v>
      </c>
      <c r="AS171" s="70"/>
      <c r="AT171" s="75" t="n">
        <f aca="false">IF(AR171,AR171/AR$219*100,0)</f>
        <v>41.3785827735727</v>
      </c>
      <c r="AU171" s="70"/>
      <c r="AV171" s="79" t="n">
        <v>544945</v>
      </c>
      <c r="AW171" s="70"/>
      <c r="AX171" s="75" t="n">
        <f aca="false">(AV171/$BL171)</f>
        <v>41.6020306893656</v>
      </c>
      <c r="AY171" s="70"/>
      <c r="AZ171" s="75" t="n">
        <f aca="false">IF(AX171,AX171/AX$219*100,0)</f>
        <v>29.4622767102188</v>
      </c>
      <c r="BA171" s="70"/>
      <c r="BB171" s="79" t="n">
        <v>0</v>
      </c>
      <c r="BC171" s="70"/>
      <c r="BD171" s="75" t="n">
        <f aca="false">(BB171/$BL171)</f>
        <v>0</v>
      </c>
      <c r="BE171" s="70"/>
      <c r="BF171" s="75" t="n">
        <f aca="false">IF(BD171,BD171/BD$219*100,0)</f>
        <v>0</v>
      </c>
      <c r="BG171" s="70"/>
      <c r="BH171" s="79" t="n">
        <f aca="false">(E171+K171+Q171+W171+AC171+AJ171+AP171+AV171+BB171)</f>
        <v>38056447</v>
      </c>
      <c r="BI171" s="70"/>
      <c r="BJ171" s="55" t="n">
        <v>56</v>
      </c>
      <c r="BK171" s="70"/>
      <c r="BL171" s="107" t="n">
        <v>13099</v>
      </c>
      <c r="BM171" s="70"/>
      <c r="BN171" s="107" t="n">
        <f aca="false">IF(E171,BL171,0)</f>
        <v>13099</v>
      </c>
      <c r="BO171" s="70"/>
      <c r="BP171" s="107" t="n">
        <f aca="false">IF(K171,BL171,0)</f>
        <v>13099</v>
      </c>
      <c r="BQ171" s="70"/>
      <c r="BR171" s="107" t="n">
        <f aca="false">IF(Q171,BL171,0)</f>
        <v>13099</v>
      </c>
      <c r="BS171" s="70"/>
      <c r="BT171" s="107" t="n">
        <f aca="false">IF(W171,BL171,0)</f>
        <v>13099</v>
      </c>
      <c r="BU171" s="70"/>
      <c r="BV171" s="107" t="n">
        <f aca="false">IF(AC171,BL171,0)</f>
        <v>13099</v>
      </c>
      <c r="BW171" s="70"/>
      <c r="BX171" s="107" t="n">
        <f aca="false">IF(AJ171,BL171,0)</f>
        <v>13099</v>
      </c>
      <c r="BY171" s="70"/>
      <c r="BZ171" s="107" t="n">
        <f aca="false">IF(AP171,BL171,0)</f>
        <v>13099</v>
      </c>
      <c r="CA171" s="70"/>
      <c r="CB171" s="107" t="n">
        <f aca="false">IF(AV171,BL171,0)</f>
        <v>13099</v>
      </c>
      <c r="CC171" s="70"/>
      <c r="CD171" s="107" t="n">
        <f aca="false">IF(BB171,$BL171,0)</f>
        <v>0</v>
      </c>
    </row>
    <row r="172" customFormat="false" ht="8.25" hidden="false" customHeight="true" outlineLevel="0" collapsed="false">
      <c r="A172" s="55" t="n">
        <v>57</v>
      </c>
      <c r="B172" s="110"/>
      <c r="C172" s="55" t="s">
        <v>193</v>
      </c>
      <c r="D172" s="70"/>
      <c r="E172" s="79" t="n">
        <v>1380397</v>
      </c>
      <c r="F172" s="70"/>
      <c r="G172" s="75" t="n">
        <f aca="false">(E172/$BL172)</f>
        <v>159.638834277784</v>
      </c>
      <c r="H172" s="70"/>
      <c r="I172" s="75" t="n">
        <f aca="false">IF(G172,G172/G$219*100,0)</f>
        <v>139.140801367535</v>
      </c>
      <c r="J172" s="70"/>
      <c r="K172" s="79" t="n">
        <v>820091</v>
      </c>
      <c r="L172" s="70"/>
      <c r="M172" s="75" t="n">
        <f aca="false">(K172/$BL172)</f>
        <v>94.8411009598705</v>
      </c>
      <c r="N172" s="70"/>
      <c r="O172" s="75" t="n">
        <f aca="false">IF(M172,M172/M$219*100,0)</f>
        <v>170.205784628393</v>
      </c>
      <c r="P172" s="70"/>
      <c r="Q172" s="79" t="n">
        <v>2510297</v>
      </c>
      <c r="R172" s="70"/>
      <c r="S172" s="75" t="n">
        <f aca="false">(Q172/$BL172)</f>
        <v>290.308430669596</v>
      </c>
      <c r="T172" s="70"/>
      <c r="U172" s="75" t="n">
        <f aca="false">IF(S172,S172/S$219*100,0)</f>
        <v>57.1641457690935</v>
      </c>
      <c r="V172" s="70"/>
      <c r="W172" s="79" t="n">
        <v>1213573</v>
      </c>
      <c r="X172" s="70"/>
      <c r="Y172" s="75" t="n">
        <f aca="false">(W172/$BL172)</f>
        <v>140.346131606337</v>
      </c>
      <c r="Z172" s="70"/>
      <c r="AA172" s="75" t="n">
        <f aca="false">IF(Y172,Y172/Y$219*100,0)</f>
        <v>100.857740019463</v>
      </c>
      <c r="AB172" s="70"/>
      <c r="AC172" s="79" t="n">
        <v>3326102</v>
      </c>
      <c r="AD172" s="70"/>
      <c r="AE172" s="75" t="n">
        <f aca="false">(AC172/$BL172)</f>
        <v>384.653868393663</v>
      </c>
      <c r="AF172" s="70"/>
      <c r="AG172" s="75" t="n">
        <f aca="false">IF(AE172,AE172/AE$219*100,0)</f>
        <v>105.729100448757</v>
      </c>
      <c r="AH172" s="111"/>
      <c r="AI172" s="70"/>
      <c r="AJ172" s="79" t="n">
        <v>13204316</v>
      </c>
      <c r="AK172" s="70"/>
      <c r="AL172" s="75" t="n">
        <f aca="false">(AJ172/$BL172)</f>
        <v>1527.04012952469</v>
      </c>
      <c r="AM172" s="70"/>
      <c r="AN172" s="75" t="n">
        <f aca="false">IF(AL172,AL172/AL$219*100,0)</f>
        <v>79.9750247993379</v>
      </c>
      <c r="AO172" s="70"/>
      <c r="AP172" s="79" t="n">
        <v>433791</v>
      </c>
      <c r="AQ172" s="70"/>
      <c r="AR172" s="75" t="n">
        <f aca="false">(AP172/$BL172)</f>
        <v>50.1666473921591</v>
      </c>
      <c r="AS172" s="70"/>
      <c r="AT172" s="75" t="n">
        <f aca="false">IF(AR172,AR172/AR$219*100,0)</f>
        <v>56.0468238470531</v>
      </c>
      <c r="AU172" s="70"/>
      <c r="AV172" s="79" t="n">
        <v>2238228</v>
      </c>
      <c r="AW172" s="70"/>
      <c r="AX172" s="75" t="n">
        <f aca="false">(AV172/$BL172)</f>
        <v>258.844454724182</v>
      </c>
      <c r="AY172" s="70"/>
      <c r="AZ172" s="75" t="n">
        <f aca="false">IF(AX172,AX172/AX$219*100,0)</f>
        <v>183.311891838466</v>
      </c>
      <c r="BA172" s="70"/>
      <c r="BB172" s="79" t="n">
        <v>110095</v>
      </c>
      <c r="BC172" s="70"/>
      <c r="BD172" s="75" t="n">
        <f aca="false">(BB172/$BL172)</f>
        <v>12.7321614432751</v>
      </c>
      <c r="BE172" s="70"/>
      <c r="BF172" s="75" t="n">
        <f aca="false">IF(BD172,BD172/BD$219*100,0)</f>
        <v>41.7672768312822</v>
      </c>
      <c r="BG172" s="70"/>
      <c r="BH172" s="79" t="n">
        <f aca="false">(E172+K172+Q172+W172+AC172+AJ172+AP172+AV172+BB172)</f>
        <v>25236890</v>
      </c>
      <c r="BI172" s="70"/>
      <c r="BJ172" s="55" t="n">
        <v>57</v>
      </c>
      <c r="BK172" s="70"/>
      <c r="BL172" s="107" t="n">
        <v>8647</v>
      </c>
      <c r="BM172" s="70"/>
      <c r="BN172" s="107" t="n">
        <f aca="false">IF(E172,BL172,0)</f>
        <v>8647</v>
      </c>
      <c r="BO172" s="70"/>
      <c r="BP172" s="107" t="n">
        <f aca="false">IF(K172,BL172,0)</f>
        <v>8647</v>
      </c>
      <c r="BQ172" s="70"/>
      <c r="BR172" s="107" t="n">
        <f aca="false">IF(Q172,BL172,0)</f>
        <v>8647</v>
      </c>
      <c r="BS172" s="70"/>
      <c r="BT172" s="107" t="n">
        <f aca="false">IF(W172,BL172,0)</f>
        <v>8647</v>
      </c>
      <c r="BU172" s="70"/>
      <c r="BV172" s="107" t="n">
        <f aca="false">IF(AC172,BL172,0)</f>
        <v>8647</v>
      </c>
      <c r="BW172" s="70"/>
      <c r="BX172" s="107" t="n">
        <f aca="false">IF(AJ172,BL172,0)</f>
        <v>8647</v>
      </c>
      <c r="BY172" s="70"/>
      <c r="BZ172" s="107" t="n">
        <f aca="false">IF(AP172,BL172,0)</f>
        <v>8647</v>
      </c>
      <c r="CA172" s="70"/>
      <c r="CB172" s="107" t="n">
        <f aca="false">IF(AV172,BL172,0)</f>
        <v>8647</v>
      </c>
      <c r="CC172" s="70"/>
      <c r="CD172" s="107" t="n">
        <f aca="false">IF(BB172,$BL172,0)</f>
        <v>8647</v>
      </c>
    </row>
    <row r="173" customFormat="false" ht="8.25" hidden="false" customHeight="true" outlineLevel="0" collapsed="false">
      <c r="A173" s="55" t="n">
        <v>58</v>
      </c>
      <c r="B173" s="110"/>
      <c r="C173" s="55" t="s">
        <v>194</v>
      </c>
      <c r="D173" s="70"/>
      <c r="E173" s="79" t="n">
        <v>3461190</v>
      </c>
      <c r="F173" s="70"/>
      <c r="G173" s="75" t="n">
        <f aca="false">(E173/$BL173)</f>
        <v>110.415350751268</v>
      </c>
      <c r="H173" s="70"/>
      <c r="I173" s="75" t="n">
        <f aca="false">IF(G173,G173/G$219*100,0)</f>
        <v>96.2377384946043</v>
      </c>
      <c r="J173" s="70"/>
      <c r="K173" s="79" t="n">
        <v>2208308</v>
      </c>
      <c r="L173" s="70"/>
      <c r="M173" s="75" t="n">
        <f aca="false">(K173/$BL173)</f>
        <v>70.4471879286694</v>
      </c>
      <c r="N173" s="70"/>
      <c r="O173" s="75" t="n">
        <f aca="false">IF(M173,M173/M$219*100,0)</f>
        <v>126.427453655736</v>
      </c>
      <c r="P173" s="70"/>
      <c r="Q173" s="79" t="n">
        <v>14548900</v>
      </c>
      <c r="R173" s="70"/>
      <c r="S173" s="75" t="n">
        <f aca="false">(Q173/$BL173)</f>
        <v>464.124158611669</v>
      </c>
      <c r="T173" s="70"/>
      <c r="U173" s="75" t="n">
        <f aca="false">IF(S173,S173/S$219*100,0)</f>
        <v>91.3899089896942</v>
      </c>
      <c r="V173" s="70"/>
      <c r="W173" s="79" t="n">
        <v>2717985</v>
      </c>
      <c r="X173" s="70"/>
      <c r="Y173" s="75" t="n">
        <f aca="false">(W173/$BL173)</f>
        <v>86.7063833859699</v>
      </c>
      <c r="Z173" s="70"/>
      <c r="AA173" s="75" t="n">
        <f aca="false">IF(Y173,Y173/Y$219*100,0)</f>
        <v>62.3103022041198</v>
      </c>
      <c r="AB173" s="70"/>
      <c r="AC173" s="79" t="n">
        <v>10570670</v>
      </c>
      <c r="AD173" s="70"/>
      <c r="AE173" s="75" t="n">
        <f aca="false">(AC173/$BL173)</f>
        <v>337.214725492073</v>
      </c>
      <c r="AF173" s="70"/>
      <c r="AG173" s="75" t="n">
        <f aca="false">IF(AE173,AE173/AE$219*100,0)</f>
        <v>92.6895906006148</v>
      </c>
      <c r="AH173" s="111"/>
      <c r="AI173" s="70"/>
      <c r="AJ173" s="79" t="n">
        <v>44074052</v>
      </c>
      <c r="AK173" s="70"/>
      <c r="AL173" s="75" t="n">
        <f aca="false">(AJ173/$BL173)</f>
        <v>1406.00542316649</v>
      </c>
      <c r="AM173" s="70"/>
      <c r="AN173" s="75" t="n">
        <f aca="false">IF(AL173,AL173/AL$219*100,0)</f>
        <v>73.6361254767703</v>
      </c>
      <c r="AO173" s="70"/>
      <c r="AP173" s="79" t="n">
        <v>700149</v>
      </c>
      <c r="AQ173" s="70"/>
      <c r="AR173" s="75" t="n">
        <f aca="false">(AP173/$BL173)</f>
        <v>22.3354387979711</v>
      </c>
      <c r="AS173" s="70"/>
      <c r="AT173" s="75" t="n">
        <f aca="false">IF(AR173,AR173/AR$219*100,0)</f>
        <v>24.9534395645538</v>
      </c>
      <c r="AU173" s="70"/>
      <c r="AV173" s="79" t="n">
        <v>21749319</v>
      </c>
      <c r="AW173" s="70"/>
      <c r="AX173" s="75" t="n">
        <f aca="false">(AV173/$BL173)</f>
        <v>693.824576514499</v>
      </c>
      <c r="AY173" s="70"/>
      <c r="AZ173" s="75" t="n">
        <f aca="false">IF(AX173,AX173/AX$219*100,0)</f>
        <v>491.361871593588</v>
      </c>
      <c r="BA173" s="70"/>
      <c r="BB173" s="79" t="n">
        <v>0</v>
      </c>
      <c r="BC173" s="70"/>
      <c r="BD173" s="75" t="n">
        <f aca="false">(BB173/$BL173)</f>
        <v>0</v>
      </c>
      <c r="BE173" s="70"/>
      <c r="BF173" s="75" t="n">
        <f aca="false">IF(BD173,BD173/BD$219*100,0)</f>
        <v>0</v>
      </c>
      <c r="BG173" s="70"/>
      <c r="BH173" s="79" t="n">
        <f aca="false">(E173+K173+Q173+W173+AC173+AJ173+AP173+AV173+BB173)</f>
        <v>100030573</v>
      </c>
      <c r="BI173" s="70"/>
      <c r="BJ173" s="55" t="n">
        <v>58</v>
      </c>
      <c r="BK173" s="70"/>
      <c r="BL173" s="107" t="n">
        <v>31347</v>
      </c>
      <c r="BM173" s="70"/>
      <c r="BN173" s="107" t="n">
        <f aca="false">IF(E173,BL173,0)</f>
        <v>31347</v>
      </c>
      <c r="BO173" s="70"/>
      <c r="BP173" s="107" t="n">
        <f aca="false">IF(K173,BL173,0)</f>
        <v>31347</v>
      </c>
      <c r="BQ173" s="70"/>
      <c r="BR173" s="107" t="n">
        <f aca="false">IF(Q173,BL173,0)</f>
        <v>31347</v>
      </c>
      <c r="BS173" s="70"/>
      <c r="BT173" s="107" t="n">
        <f aca="false">IF(W173,BL173,0)</f>
        <v>31347</v>
      </c>
      <c r="BU173" s="70"/>
      <c r="BV173" s="107" t="n">
        <f aca="false">IF(AC173,BL173,0)</f>
        <v>31347</v>
      </c>
      <c r="BW173" s="70"/>
      <c r="BX173" s="107" t="n">
        <f aca="false">IF(AJ173,BL173,0)</f>
        <v>31347</v>
      </c>
      <c r="BY173" s="70"/>
      <c r="BZ173" s="107" t="n">
        <f aca="false">IF(AP173,BL173,0)</f>
        <v>31347</v>
      </c>
      <c r="CA173" s="70"/>
      <c r="CB173" s="107" t="n">
        <f aca="false">IF(AV173,BL173,0)</f>
        <v>31347</v>
      </c>
      <c r="CC173" s="70"/>
      <c r="CD173" s="107" t="n">
        <f aca="false">IF(BB173,$BL173,0)</f>
        <v>0</v>
      </c>
    </row>
    <row r="174" customFormat="false" ht="8.25" hidden="false" customHeight="true" outlineLevel="0" collapsed="false">
      <c r="A174" s="55" t="n">
        <v>59</v>
      </c>
      <c r="B174" s="110"/>
      <c r="C174" s="55" t="s">
        <v>195</v>
      </c>
      <c r="D174" s="70"/>
      <c r="E174" s="79" t="n">
        <v>1642283</v>
      </c>
      <c r="F174" s="70"/>
      <c r="G174" s="75" t="n">
        <f aca="false">(E174/$BL174)</f>
        <v>148.63634718074</v>
      </c>
      <c r="H174" s="70"/>
      <c r="I174" s="75" t="n">
        <f aca="false">IF(G174,G174/G$219*100,0)</f>
        <v>129.551061636319</v>
      </c>
      <c r="J174" s="70"/>
      <c r="K174" s="79" t="n">
        <v>763391</v>
      </c>
      <c r="L174" s="70"/>
      <c r="M174" s="75" t="n">
        <f aca="false">(K174/$BL174)</f>
        <v>69.0914109874197</v>
      </c>
      <c r="N174" s="70"/>
      <c r="O174" s="75" t="n">
        <f aca="false">IF(M174,M174/M$219*100,0)</f>
        <v>123.994319964425</v>
      </c>
      <c r="P174" s="70"/>
      <c r="Q174" s="79" t="n">
        <v>3745343</v>
      </c>
      <c r="R174" s="70"/>
      <c r="S174" s="75" t="n">
        <f aca="false">(Q174/$BL174)</f>
        <v>338.975744411259</v>
      </c>
      <c r="T174" s="70"/>
      <c r="U174" s="75" t="n">
        <f aca="false">IF(S174,S174/S$219*100,0)</f>
        <v>66.7471448246217</v>
      </c>
      <c r="V174" s="70"/>
      <c r="W174" s="79" t="n">
        <v>1400138</v>
      </c>
      <c r="X174" s="70"/>
      <c r="Y174" s="75" t="n">
        <f aca="false">(W174/$BL174)</f>
        <v>126.720789211693</v>
      </c>
      <c r="Z174" s="70"/>
      <c r="AA174" s="75" t="n">
        <f aca="false">IF(Y174,Y174/Y$219*100,0)</f>
        <v>91.0660825994369</v>
      </c>
      <c r="AB174" s="70"/>
      <c r="AC174" s="79" t="n">
        <v>3974945</v>
      </c>
      <c r="AD174" s="70"/>
      <c r="AE174" s="75" t="n">
        <f aca="false">(AC174/$BL174)</f>
        <v>359.756086523667</v>
      </c>
      <c r="AF174" s="70"/>
      <c r="AG174" s="75" t="n">
        <f aca="false">IF(AE174,AE174/AE$219*100,0)</f>
        <v>98.8854929964854</v>
      </c>
      <c r="AH174" s="111"/>
      <c r="AI174" s="70"/>
      <c r="AJ174" s="79" t="n">
        <v>13968848</v>
      </c>
      <c r="AK174" s="70"/>
      <c r="AL174" s="75" t="n">
        <f aca="false">(AJ174/$BL174)</f>
        <v>1264.26355326274</v>
      </c>
      <c r="AM174" s="70"/>
      <c r="AN174" s="75" t="n">
        <f aca="false">IF(AL174,AL174/AL$219*100,0)</f>
        <v>66.2127386636251</v>
      </c>
      <c r="AO174" s="70"/>
      <c r="AP174" s="79" t="n">
        <v>235035</v>
      </c>
      <c r="AQ174" s="70"/>
      <c r="AR174" s="75" t="n">
        <f aca="false">(AP174/$BL174)</f>
        <v>21.2720608199837</v>
      </c>
      <c r="AS174" s="70"/>
      <c r="AT174" s="75" t="n">
        <f aca="false">IF(AR174,AR174/AR$219*100,0)</f>
        <v>23.7654200074723</v>
      </c>
      <c r="AU174" s="70"/>
      <c r="AV174" s="79" t="n">
        <v>283650</v>
      </c>
      <c r="AW174" s="70"/>
      <c r="AX174" s="75" t="n">
        <f aca="false">(AV174/$BL174)</f>
        <v>25.6720065164268</v>
      </c>
      <c r="AY174" s="70"/>
      <c r="AZ174" s="75" t="n">
        <f aca="false">IF(AX174,AX174/AX$219*100,0)</f>
        <v>18.1807413522929</v>
      </c>
      <c r="BA174" s="70"/>
      <c r="BB174" s="79" t="n">
        <v>0</v>
      </c>
      <c r="BC174" s="70"/>
      <c r="BD174" s="75" t="n">
        <f aca="false">(BB174/$BL174)</f>
        <v>0</v>
      </c>
      <c r="BE174" s="70"/>
      <c r="BF174" s="75" t="n">
        <f aca="false">IF(BD174,BD174/BD$219*100,0)</f>
        <v>0</v>
      </c>
      <c r="BG174" s="70"/>
      <c r="BH174" s="79" t="n">
        <f aca="false">(E174+K174+Q174+W174+AC174+AJ174+AP174+AV174+BB174)</f>
        <v>26013633</v>
      </c>
      <c r="BI174" s="70"/>
      <c r="BJ174" s="55" t="n">
        <v>59</v>
      </c>
      <c r="BK174" s="70"/>
      <c r="BL174" s="107" t="n">
        <v>11049</v>
      </c>
      <c r="BM174" s="70"/>
      <c r="BN174" s="107" t="n">
        <f aca="false">IF(E174,BL174,0)</f>
        <v>11049</v>
      </c>
      <c r="BO174" s="70"/>
      <c r="BP174" s="107" t="n">
        <f aca="false">IF(K174,BL174,0)</f>
        <v>11049</v>
      </c>
      <c r="BQ174" s="70"/>
      <c r="BR174" s="107" t="n">
        <f aca="false">IF(Q174,BL174,0)</f>
        <v>11049</v>
      </c>
      <c r="BS174" s="70"/>
      <c r="BT174" s="107" t="n">
        <f aca="false">IF(W174,BL174,0)</f>
        <v>11049</v>
      </c>
      <c r="BU174" s="70"/>
      <c r="BV174" s="107" t="n">
        <f aca="false">IF(AC174,BL174,0)</f>
        <v>11049</v>
      </c>
      <c r="BW174" s="70"/>
      <c r="BX174" s="107" t="n">
        <f aca="false">IF(AJ174,BL174,0)</f>
        <v>11049</v>
      </c>
      <c r="BY174" s="70"/>
      <c r="BZ174" s="107" t="n">
        <f aca="false">IF(AP174,BL174,0)</f>
        <v>11049</v>
      </c>
      <c r="CA174" s="70"/>
      <c r="CB174" s="107" t="n">
        <f aca="false">IF(AV174,BL174,0)</f>
        <v>11049</v>
      </c>
      <c r="CC174" s="70"/>
      <c r="CD174" s="107" t="n">
        <f aca="false">IF(BB174,$BL174,0)</f>
        <v>0</v>
      </c>
    </row>
    <row r="175" customFormat="false" ht="8.25" hidden="false" customHeight="true" outlineLevel="0" collapsed="false">
      <c r="A175" s="55" t="n">
        <v>60</v>
      </c>
      <c r="B175" s="110"/>
      <c r="C175" s="55" t="s">
        <v>196</v>
      </c>
      <c r="D175" s="70"/>
      <c r="E175" s="79" t="n">
        <v>6772188</v>
      </c>
      <c r="F175" s="70"/>
      <c r="G175" s="75" t="n">
        <f aca="false">(E175/$BL175)</f>
        <v>68.7468962226802</v>
      </c>
      <c r="H175" s="70"/>
      <c r="I175" s="75" t="n">
        <f aca="false">IF(G175,G175/G$219*100,0)</f>
        <v>59.9196196541359</v>
      </c>
      <c r="J175" s="70"/>
      <c r="K175" s="79" t="n">
        <v>3196437</v>
      </c>
      <c r="L175" s="70"/>
      <c r="M175" s="75" t="n">
        <f aca="false">(K175/$BL175)</f>
        <v>32.448172248221</v>
      </c>
      <c r="N175" s="70"/>
      <c r="O175" s="75" t="n">
        <f aca="false">IF(M175,M175/M$219*100,0)</f>
        <v>58.2328395745064</v>
      </c>
      <c r="P175" s="70"/>
      <c r="Q175" s="79" t="n">
        <v>21593458</v>
      </c>
      <c r="R175" s="70"/>
      <c r="S175" s="75" t="n">
        <f aca="false">(Q175/$BL175)</f>
        <v>219.202895166939</v>
      </c>
      <c r="T175" s="70"/>
      <c r="U175" s="75" t="n">
        <f aca="false">IF(S175,S175/S$219*100,0)</f>
        <v>43.1628741315866</v>
      </c>
      <c r="V175" s="70"/>
      <c r="W175" s="79" t="n">
        <v>5609527</v>
      </c>
      <c r="X175" s="70"/>
      <c r="Y175" s="75" t="n">
        <f aca="false">(W175/$BL175)</f>
        <v>56.9443096569857</v>
      </c>
      <c r="Z175" s="70"/>
      <c r="AA175" s="75" t="n">
        <f aca="false">IF(Y175,Y175/Y$219*100,0)</f>
        <v>40.922213624538</v>
      </c>
      <c r="AB175" s="70"/>
      <c r="AC175" s="79" t="n">
        <v>24100361</v>
      </c>
      <c r="AD175" s="70"/>
      <c r="AE175" s="75" t="n">
        <f aca="false">(AC175/$BL175)</f>
        <v>244.651361804505</v>
      </c>
      <c r="AF175" s="70"/>
      <c r="AG175" s="75" t="n">
        <f aca="false">IF(AE175,AE175/AE$219*100,0)</f>
        <v>67.2468692832205</v>
      </c>
      <c r="AH175" s="111"/>
      <c r="AI175" s="70"/>
      <c r="AJ175" s="79" t="n">
        <v>109550026</v>
      </c>
      <c r="AK175" s="70"/>
      <c r="AL175" s="75" t="n">
        <f aca="false">(AJ175/$BL175)</f>
        <v>1112.08139357825</v>
      </c>
      <c r="AM175" s="70"/>
      <c r="AN175" s="75" t="n">
        <f aca="false">IF(AL175,AL175/AL$219*100,0)</f>
        <v>58.2425669834795</v>
      </c>
      <c r="AO175" s="70"/>
      <c r="AP175" s="79" t="n">
        <v>3558871</v>
      </c>
      <c r="AQ175" s="70"/>
      <c r="AR175" s="75" t="n">
        <f aca="false">(AP175/$BL175)</f>
        <v>36.1273690728766</v>
      </c>
      <c r="AS175" s="70"/>
      <c r="AT175" s="75" t="n">
        <f aca="false">IF(AR175,AR175/AR$219*100,0)</f>
        <v>40.3619614971811</v>
      </c>
      <c r="AU175" s="70"/>
      <c r="AV175" s="79" t="n">
        <v>3377703</v>
      </c>
      <c r="AW175" s="70"/>
      <c r="AX175" s="75" t="n">
        <f aca="false">(AV175/$BL175)</f>
        <v>34.2882680770285</v>
      </c>
      <c r="AY175" s="70"/>
      <c r="AZ175" s="75" t="n">
        <f aca="false">IF(AX175,AX175/AX$219*100,0)</f>
        <v>24.2827195033489</v>
      </c>
      <c r="BA175" s="70"/>
      <c r="BB175" s="79" t="n">
        <v>0</v>
      </c>
      <c r="BC175" s="70"/>
      <c r="BD175" s="75" t="n">
        <f aca="false">(BB175/$BL175)</f>
        <v>0</v>
      </c>
      <c r="BE175" s="70"/>
      <c r="BF175" s="75" t="n">
        <f aca="false">IF(BD175,BD175/BD$219*100,0)</f>
        <v>0</v>
      </c>
      <c r="BG175" s="70"/>
      <c r="BH175" s="79" t="n">
        <f aca="false">(E175+K175+Q175+W175+AC175+AJ175+AP175+AV175+BB175)</f>
        <v>177758571</v>
      </c>
      <c r="BI175" s="70"/>
      <c r="BJ175" s="55" t="n">
        <v>60</v>
      </c>
      <c r="BK175" s="70"/>
      <c r="BL175" s="107" t="n">
        <v>98509</v>
      </c>
      <c r="BM175" s="70"/>
      <c r="BN175" s="107" t="n">
        <f aca="false">IF(E175,BL175,0)</f>
        <v>98509</v>
      </c>
      <c r="BO175" s="70"/>
      <c r="BP175" s="107" t="n">
        <f aca="false">IF(K175,BL175,0)</f>
        <v>98509</v>
      </c>
      <c r="BQ175" s="70"/>
      <c r="BR175" s="107" t="n">
        <f aca="false">IF(Q175,BL175,0)</f>
        <v>98509</v>
      </c>
      <c r="BS175" s="70"/>
      <c r="BT175" s="107" t="n">
        <f aca="false">IF(W175,BL175,0)</f>
        <v>98509</v>
      </c>
      <c r="BU175" s="70"/>
      <c r="BV175" s="107" t="n">
        <f aca="false">IF(AC175,BL175,0)</f>
        <v>98509</v>
      </c>
      <c r="BW175" s="70"/>
      <c r="BX175" s="107" t="n">
        <f aca="false">IF(AJ175,BL175,0)</f>
        <v>98509</v>
      </c>
      <c r="BY175" s="70"/>
      <c r="BZ175" s="107" t="n">
        <f aca="false">IF(AP175,BL175,0)</f>
        <v>98509</v>
      </c>
      <c r="CA175" s="70"/>
      <c r="CB175" s="107" t="n">
        <f aca="false">IF(AV175,BL175,0)</f>
        <v>98509</v>
      </c>
      <c r="CC175" s="70"/>
      <c r="CD175" s="107" t="n">
        <f aca="false">IF(BB175,$BL175,0)</f>
        <v>0</v>
      </c>
    </row>
    <row r="176" customFormat="false" ht="8.25" hidden="false" customHeight="true" outlineLevel="0" collapsed="false">
      <c r="A176" s="81"/>
      <c r="B176" s="70"/>
      <c r="C176" s="55"/>
      <c r="D176" s="70"/>
      <c r="E176" s="70"/>
      <c r="F176" s="70"/>
      <c r="G176" s="103"/>
      <c r="H176" s="70"/>
      <c r="I176" s="103"/>
      <c r="J176" s="70"/>
      <c r="K176" s="70"/>
      <c r="L176" s="70"/>
      <c r="M176" s="103"/>
      <c r="N176" s="70"/>
      <c r="O176" s="103"/>
      <c r="P176" s="70"/>
      <c r="Q176" s="70"/>
      <c r="R176" s="70"/>
      <c r="S176" s="103"/>
      <c r="T176" s="70"/>
      <c r="U176" s="103"/>
      <c r="V176" s="70"/>
      <c r="W176" s="70"/>
      <c r="X176" s="70"/>
      <c r="Y176" s="103"/>
      <c r="Z176" s="70"/>
      <c r="AA176" s="103"/>
      <c r="AB176" s="70"/>
      <c r="AC176" s="70"/>
      <c r="AD176" s="70"/>
      <c r="AE176" s="103"/>
      <c r="AF176" s="70"/>
      <c r="AG176" s="103"/>
      <c r="AH176" s="70"/>
      <c r="AI176" s="70"/>
      <c r="AJ176" s="70"/>
      <c r="AK176" s="70"/>
      <c r="AL176" s="103"/>
      <c r="AM176" s="70"/>
      <c r="AN176" s="103"/>
      <c r="AO176" s="70"/>
      <c r="AP176" s="70"/>
      <c r="AQ176" s="70"/>
      <c r="AR176" s="103"/>
      <c r="AS176" s="70"/>
      <c r="AT176" s="103"/>
      <c r="AU176" s="70"/>
      <c r="AV176" s="70"/>
      <c r="AW176" s="70"/>
      <c r="AX176" s="103"/>
      <c r="AY176" s="70"/>
      <c r="AZ176" s="103"/>
      <c r="BA176" s="70"/>
      <c r="BB176" s="70"/>
      <c r="BC176" s="70"/>
      <c r="BD176" s="103"/>
      <c r="BE176" s="70"/>
      <c r="BF176" s="103"/>
      <c r="BG176" s="70"/>
      <c r="BH176" s="70"/>
      <c r="BI176" s="70"/>
      <c r="BJ176" s="81"/>
      <c r="BK176" s="70"/>
      <c r="BL176" s="104"/>
      <c r="BM176" s="70"/>
      <c r="BN176" s="70"/>
      <c r="BO176" s="70"/>
      <c r="BP176" s="70"/>
      <c r="BQ176" s="70"/>
      <c r="BR176" s="70"/>
      <c r="BS176" s="70"/>
      <c r="BT176" s="70"/>
      <c r="BU176" s="70"/>
      <c r="BV176" s="70"/>
      <c r="BW176" s="70"/>
      <c r="BX176" s="70"/>
      <c r="BY176" s="70"/>
      <c r="BZ176" s="70"/>
      <c r="CA176" s="70"/>
      <c r="CB176" s="70"/>
      <c r="CC176" s="70"/>
      <c r="CD176" s="70"/>
    </row>
    <row r="177" customFormat="false" ht="8.25" hidden="false" customHeight="true" outlineLevel="0" collapsed="false">
      <c r="A177" s="55" t="n">
        <v>61</v>
      </c>
      <c r="B177" s="110"/>
      <c r="C177" s="55" t="s">
        <v>197</v>
      </c>
      <c r="D177" s="70"/>
      <c r="E177" s="79" t="n">
        <v>1860444</v>
      </c>
      <c r="F177" s="70"/>
      <c r="G177" s="75" t="n">
        <f aca="false">(E177/$BL177)</f>
        <v>125.409100101112</v>
      </c>
      <c r="H177" s="70"/>
      <c r="I177" s="75" t="n">
        <f aca="false">IF(G177,G177/G$219*100,0)</f>
        <v>109.306252239894</v>
      </c>
      <c r="J177" s="70"/>
      <c r="K177" s="79" t="n">
        <v>1055415</v>
      </c>
      <c r="L177" s="70"/>
      <c r="M177" s="75" t="n">
        <f aca="false">(K177/$BL177)</f>
        <v>71.1435793731041</v>
      </c>
      <c r="N177" s="70"/>
      <c r="O177" s="75" t="n">
        <f aca="false">IF(M177,M177/M$219*100,0)</f>
        <v>127.677226707809</v>
      </c>
      <c r="P177" s="70"/>
      <c r="Q177" s="79" t="n">
        <v>4585985</v>
      </c>
      <c r="R177" s="70"/>
      <c r="S177" s="75" t="n">
        <f aca="false">(Q177/$BL177)</f>
        <v>309.132794068082</v>
      </c>
      <c r="T177" s="70"/>
      <c r="U177" s="75" t="n">
        <f aca="false">IF(S177,S177/S$219*100,0)</f>
        <v>60.8708195671622</v>
      </c>
      <c r="V177" s="70"/>
      <c r="W177" s="79" t="n">
        <v>2731349</v>
      </c>
      <c r="X177" s="70"/>
      <c r="Y177" s="75" t="n">
        <f aca="false">(W177/$BL177)</f>
        <v>184.115200539265</v>
      </c>
      <c r="Z177" s="70"/>
      <c r="AA177" s="75" t="n">
        <f aca="false">IF(Y177,Y177/Y$219*100,0)</f>
        <v>132.311755351453</v>
      </c>
      <c r="AB177" s="70"/>
      <c r="AC177" s="79" t="n">
        <v>4751324</v>
      </c>
      <c r="AD177" s="70"/>
      <c r="AE177" s="75" t="n">
        <f aca="false">(AC177/$BL177)</f>
        <v>320.27799123694</v>
      </c>
      <c r="AF177" s="70"/>
      <c r="AG177" s="75" t="n">
        <f aca="false">IF(AE177,AE177/AE$219*100,0)</f>
        <v>88.0342216456295</v>
      </c>
      <c r="AH177" s="111"/>
      <c r="AI177" s="70"/>
      <c r="AJ177" s="79" t="n">
        <v>26357167</v>
      </c>
      <c r="AK177" s="70"/>
      <c r="AL177" s="75" t="n">
        <f aca="false">(AJ177/$BL177)</f>
        <v>1776.68803505224</v>
      </c>
      <c r="AM177" s="70"/>
      <c r="AN177" s="75" t="n">
        <f aca="false">IF(AL177,AL177/AL$219*100,0)</f>
        <v>93.0497286330107</v>
      </c>
      <c r="AO177" s="70"/>
      <c r="AP177" s="79" t="n">
        <v>489449</v>
      </c>
      <c r="AQ177" s="70"/>
      <c r="AR177" s="75" t="n">
        <f aca="false">(AP177/$BL177)</f>
        <v>32.992854735423</v>
      </c>
      <c r="AS177" s="70"/>
      <c r="AT177" s="75" t="n">
        <f aca="false">IF(AR177,AR177/AR$219*100,0)</f>
        <v>36.8600417546874</v>
      </c>
      <c r="AU177" s="70"/>
      <c r="AV177" s="79" t="n">
        <v>587363</v>
      </c>
      <c r="AW177" s="70"/>
      <c r="AX177" s="75" t="n">
        <f aca="false">(AV177/$BL177)</f>
        <v>39.5930569598921</v>
      </c>
      <c r="AY177" s="70"/>
      <c r="AZ177" s="75" t="n">
        <f aca="false">IF(AX177,AX177/AX$219*100,0)</f>
        <v>28.0395351050491</v>
      </c>
      <c r="BA177" s="70"/>
      <c r="BB177" s="79" t="n">
        <v>0</v>
      </c>
      <c r="BC177" s="70"/>
      <c r="BD177" s="75" t="n">
        <f aca="false">(BB177/$BL177)</f>
        <v>0</v>
      </c>
      <c r="BE177" s="70"/>
      <c r="BF177" s="75" t="n">
        <f aca="false">IF(BD177,BD177/BD$219*100,0)</f>
        <v>0</v>
      </c>
      <c r="BG177" s="70"/>
      <c r="BH177" s="79" t="n">
        <f aca="false">(E177+K177+Q177+W177+AC177+AJ177+AP177+AV177+BB177)</f>
        <v>42418496</v>
      </c>
      <c r="BI177" s="70"/>
      <c r="BJ177" s="55" t="n">
        <v>61</v>
      </c>
      <c r="BK177" s="70"/>
      <c r="BL177" s="107" t="n">
        <v>14835</v>
      </c>
      <c r="BM177" s="70"/>
      <c r="BN177" s="107" t="n">
        <f aca="false">IF(E177,BL177,0)</f>
        <v>14835</v>
      </c>
      <c r="BO177" s="70"/>
      <c r="BP177" s="107" t="n">
        <f aca="false">IF(K177,BL177,0)</f>
        <v>14835</v>
      </c>
      <c r="BQ177" s="70"/>
      <c r="BR177" s="107" t="n">
        <f aca="false">IF(Q177,BL177,0)</f>
        <v>14835</v>
      </c>
      <c r="BS177" s="70"/>
      <c r="BT177" s="107" t="n">
        <f aca="false">IF(W177,BL177,0)</f>
        <v>14835</v>
      </c>
      <c r="BU177" s="70"/>
      <c r="BV177" s="107" t="n">
        <f aca="false">IF(AC177,BL177,0)</f>
        <v>14835</v>
      </c>
      <c r="BW177" s="70"/>
      <c r="BX177" s="107" t="n">
        <f aca="false">IF(AJ177,BL177,0)</f>
        <v>14835</v>
      </c>
      <c r="BY177" s="70"/>
      <c r="BZ177" s="107" t="n">
        <f aca="false">IF(AP177,BL177,0)</f>
        <v>14835</v>
      </c>
      <c r="CA177" s="70"/>
      <c r="CB177" s="107" t="n">
        <f aca="false">IF(AV177,BL177,0)</f>
        <v>14835</v>
      </c>
      <c r="CC177" s="70"/>
      <c r="CD177" s="107" t="n">
        <f aca="false">IF(BB177,$BL177,0)</f>
        <v>0</v>
      </c>
    </row>
    <row r="178" customFormat="false" ht="8.25" hidden="false" customHeight="true" outlineLevel="0" collapsed="false">
      <c r="A178" s="55" t="n">
        <v>62</v>
      </c>
      <c r="B178" s="110"/>
      <c r="C178" s="55" t="s">
        <v>198</v>
      </c>
      <c r="D178" s="70"/>
      <c r="E178" s="79" t="n">
        <v>3510891</v>
      </c>
      <c r="F178" s="70"/>
      <c r="G178" s="75" t="n">
        <f aca="false">(E178/$BL178)</f>
        <v>168.025412778177</v>
      </c>
      <c r="H178" s="70"/>
      <c r="I178" s="75" t="n">
        <f aca="false">IF(G178,G178/G$219*100,0)</f>
        <v>146.450521828446</v>
      </c>
      <c r="J178" s="70"/>
      <c r="K178" s="79" t="n">
        <v>1459437</v>
      </c>
      <c r="L178" s="70"/>
      <c r="M178" s="75" t="n">
        <f aca="false">(K178/$BL178)</f>
        <v>69.8462311557789</v>
      </c>
      <c r="N178" s="70"/>
      <c r="O178" s="75" t="n">
        <f aca="false">IF(M178,M178/M$219*100,0)</f>
        <v>125.348951634752</v>
      </c>
      <c r="P178" s="70"/>
      <c r="Q178" s="79" t="n">
        <v>7905666</v>
      </c>
      <c r="R178" s="70"/>
      <c r="S178" s="75" t="n">
        <f aca="false">(Q178/$BL178)</f>
        <v>378.352045944006</v>
      </c>
      <c r="T178" s="70"/>
      <c r="U178" s="75" t="n">
        <f aca="false">IF(S178,S178/S$219*100,0)</f>
        <v>74.5006662620598</v>
      </c>
      <c r="V178" s="70"/>
      <c r="W178" s="79" t="n">
        <v>1529029</v>
      </c>
      <c r="X178" s="70"/>
      <c r="Y178" s="75" t="n">
        <f aca="false">(W178/$BL178)</f>
        <v>73.1767887054319</v>
      </c>
      <c r="Z178" s="70"/>
      <c r="AA178" s="75" t="n">
        <f aca="false">IF(Y178,Y178/Y$219*100,0)</f>
        <v>52.5874525092958</v>
      </c>
      <c r="AB178" s="70"/>
      <c r="AC178" s="79" t="n">
        <v>3299138</v>
      </c>
      <c r="AD178" s="70"/>
      <c r="AE178" s="75" t="n">
        <f aca="false">(AC178/$BL178)</f>
        <v>157.891265853075</v>
      </c>
      <c r="AF178" s="70"/>
      <c r="AG178" s="75" t="n">
        <f aca="false">IF(AE178,AE178/AE$219*100,0)</f>
        <v>43.3992814814915</v>
      </c>
      <c r="AH178" s="111"/>
      <c r="AI178" s="70"/>
      <c r="AJ178" s="79" t="n">
        <v>29765831</v>
      </c>
      <c r="AK178" s="70"/>
      <c r="AL178" s="75" t="n">
        <f aca="false">(AJ178/$BL178)</f>
        <v>1424.54324000957</v>
      </c>
      <c r="AM178" s="70"/>
      <c r="AN178" s="75" t="n">
        <f aca="false">IF(AL178,AL178/AL$219*100,0)</f>
        <v>74.6069986929263</v>
      </c>
      <c r="AO178" s="70"/>
      <c r="AP178" s="79" t="n">
        <v>733558</v>
      </c>
      <c r="AQ178" s="70"/>
      <c r="AR178" s="75" t="n">
        <f aca="false">(AP178/$BL178)</f>
        <v>35.1068676716918</v>
      </c>
      <c r="AS178" s="70"/>
      <c r="AT178" s="75" t="n">
        <f aca="false">IF(AR178,AR178/AR$219*100,0)</f>
        <v>39.2218442032993</v>
      </c>
      <c r="AU178" s="70"/>
      <c r="AV178" s="79" t="n">
        <v>1020826</v>
      </c>
      <c r="AW178" s="70"/>
      <c r="AX178" s="75" t="n">
        <f aca="false">(AV178/$BL178)</f>
        <v>48.855037090213</v>
      </c>
      <c r="AY178" s="70"/>
      <c r="AZ178" s="75" t="n">
        <f aca="false">IF(AX178,AX178/AX$219*100,0)</f>
        <v>34.5988067791074</v>
      </c>
      <c r="BA178" s="70"/>
      <c r="BB178" s="79" t="n">
        <v>0</v>
      </c>
      <c r="BC178" s="70"/>
      <c r="BD178" s="75" t="n">
        <f aca="false">(BB178/$BL178)</f>
        <v>0</v>
      </c>
      <c r="BE178" s="70"/>
      <c r="BF178" s="75" t="n">
        <f aca="false">IF(BD178,BD178/BD$219*100,0)</f>
        <v>0</v>
      </c>
      <c r="BG178" s="70"/>
      <c r="BH178" s="79" t="n">
        <f aca="false">(E178+K178+Q178+W178+AC178+AJ178+AP178+AV178+BB178)</f>
        <v>49224376</v>
      </c>
      <c r="BI178" s="70"/>
      <c r="BJ178" s="55" t="n">
        <v>62</v>
      </c>
      <c r="BK178" s="70"/>
      <c r="BL178" s="107" t="n">
        <v>20895</v>
      </c>
      <c r="BM178" s="70"/>
      <c r="BN178" s="107" t="n">
        <f aca="false">IF(E178,BL178,0)</f>
        <v>20895</v>
      </c>
      <c r="BO178" s="70"/>
      <c r="BP178" s="107" t="n">
        <f aca="false">IF(K178,BL178,0)</f>
        <v>20895</v>
      </c>
      <c r="BQ178" s="70"/>
      <c r="BR178" s="107" t="n">
        <f aca="false">IF(Q178,BL178,0)</f>
        <v>20895</v>
      </c>
      <c r="BS178" s="70"/>
      <c r="BT178" s="107" t="n">
        <f aca="false">IF(W178,BL178,0)</f>
        <v>20895</v>
      </c>
      <c r="BU178" s="70"/>
      <c r="BV178" s="107" t="n">
        <f aca="false">IF(AC178,BL178,0)</f>
        <v>20895</v>
      </c>
      <c r="BW178" s="70"/>
      <c r="BX178" s="107" t="n">
        <f aca="false">IF(AJ178,BL178,0)</f>
        <v>20895</v>
      </c>
      <c r="BY178" s="70"/>
      <c r="BZ178" s="107" t="n">
        <f aca="false">IF(AP178,BL178,0)</f>
        <v>20895</v>
      </c>
      <c r="CA178" s="70"/>
      <c r="CB178" s="107" t="n">
        <f aca="false">IF(AV178,BL178,0)</f>
        <v>20895</v>
      </c>
      <c r="CC178" s="70"/>
      <c r="CD178" s="107" t="n">
        <f aca="false">IF(BB178,$BL178,0)</f>
        <v>0</v>
      </c>
    </row>
    <row r="179" customFormat="false" ht="8.25" hidden="false" customHeight="true" outlineLevel="0" collapsed="false">
      <c r="A179" s="55" t="n">
        <v>63</v>
      </c>
      <c r="B179" s="110"/>
      <c r="C179" s="55" t="s">
        <v>199</v>
      </c>
      <c r="D179" s="70"/>
      <c r="E179" s="79" t="n">
        <v>1795937</v>
      </c>
      <c r="F179" s="70"/>
      <c r="G179" s="75" t="n">
        <f aca="false">(E179/$BL179)</f>
        <v>147.947689266002</v>
      </c>
      <c r="H179" s="70"/>
      <c r="I179" s="75" t="n">
        <f aca="false">IF(G179,G179/G$219*100,0)</f>
        <v>128.950829151797</v>
      </c>
      <c r="J179" s="70"/>
      <c r="K179" s="79" t="n">
        <v>1185706</v>
      </c>
      <c r="L179" s="70"/>
      <c r="M179" s="75" t="n">
        <f aca="false">(K179/$BL179)</f>
        <v>97.6774034104951</v>
      </c>
      <c r="N179" s="70"/>
      <c r="O179" s="75" t="n">
        <f aca="false">IF(M179,M179/M$219*100,0)</f>
        <v>175.295930980197</v>
      </c>
      <c r="P179" s="70"/>
      <c r="Q179" s="79" t="n">
        <v>8504845</v>
      </c>
      <c r="R179" s="70"/>
      <c r="S179" s="75" t="n">
        <f aca="false">(Q179/$BL179)</f>
        <v>700.621550374825</v>
      </c>
      <c r="T179" s="70"/>
      <c r="U179" s="75" t="n">
        <f aca="false">IF(S179,S179/S$219*100,0)</f>
        <v>137.958213415361</v>
      </c>
      <c r="V179" s="70"/>
      <c r="W179" s="79" t="n">
        <v>2261024</v>
      </c>
      <c r="X179" s="70"/>
      <c r="Y179" s="75" t="n">
        <f aca="false">(W179/$BL179)</f>
        <v>186.261141774446</v>
      </c>
      <c r="Z179" s="70"/>
      <c r="AA179" s="75" t="n">
        <f aca="false">IF(Y179,Y179/Y$219*100,0)</f>
        <v>133.853905325362</v>
      </c>
      <c r="AB179" s="70"/>
      <c r="AC179" s="79" t="n">
        <v>5563382</v>
      </c>
      <c r="AD179" s="70"/>
      <c r="AE179" s="75" t="n">
        <f aca="false">(AC179/$BL179)</f>
        <v>458.306450284208</v>
      </c>
      <c r="AF179" s="70"/>
      <c r="AG179" s="75" t="n">
        <f aca="false">IF(AE179,AE179/AE$219*100,0)</f>
        <v>125.97384999862</v>
      </c>
      <c r="AH179" s="111"/>
      <c r="AI179" s="70"/>
      <c r="AJ179" s="79" t="n">
        <v>19587841</v>
      </c>
      <c r="AK179" s="70"/>
      <c r="AL179" s="75" t="n">
        <f aca="false">(AJ179/$BL179)</f>
        <v>1613.6288821155</v>
      </c>
      <c r="AM179" s="70"/>
      <c r="AN179" s="75" t="n">
        <f aca="false">IF(AL179,AL179/AL$219*100,0)</f>
        <v>84.5099008002383</v>
      </c>
      <c r="AO179" s="70"/>
      <c r="AP179" s="79" t="n">
        <v>445695</v>
      </c>
      <c r="AQ179" s="70"/>
      <c r="AR179" s="75" t="n">
        <f aca="false">(AP179/$BL179)</f>
        <v>36.7159568333471</v>
      </c>
      <c r="AS179" s="70"/>
      <c r="AT179" s="75" t="n">
        <f aca="false">IF(AR179,AR179/AR$219*100,0)</f>
        <v>41.0195393152032</v>
      </c>
      <c r="AU179" s="70"/>
      <c r="AV179" s="79" t="n">
        <v>860136</v>
      </c>
      <c r="AW179" s="70"/>
      <c r="AX179" s="75" t="n">
        <f aca="false">(AV179/$BL179)</f>
        <v>70.8572370046956</v>
      </c>
      <c r="AY179" s="70"/>
      <c r="AZ179" s="75" t="n">
        <f aca="false">IF(AX179,AX179/AX$219*100,0)</f>
        <v>50.1806159209324</v>
      </c>
      <c r="BA179" s="70"/>
      <c r="BB179" s="79" t="n">
        <v>0</v>
      </c>
      <c r="BC179" s="70"/>
      <c r="BD179" s="75" t="n">
        <f aca="false">(BB179/$BL179)</f>
        <v>0</v>
      </c>
      <c r="BE179" s="70"/>
      <c r="BF179" s="75" t="n">
        <f aca="false">IF(BD179,BD179/BD$219*100,0)</f>
        <v>0</v>
      </c>
      <c r="BG179" s="70"/>
      <c r="BH179" s="79" t="n">
        <f aca="false">(E179+K179+Q179+W179+AC179+AJ179+AP179+AV179+BB179)</f>
        <v>40204566</v>
      </c>
      <c r="BI179" s="70"/>
      <c r="BJ179" s="55" t="n">
        <v>63</v>
      </c>
      <c r="BK179" s="70"/>
      <c r="BL179" s="107" t="n">
        <v>12139</v>
      </c>
      <c r="BM179" s="70"/>
      <c r="BN179" s="107" t="n">
        <f aca="false">IF(E179,BL179,0)</f>
        <v>12139</v>
      </c>
      <c r="BO179" s="70"/>
      <c r="BP179" s="107" t="n">
        <f aca="false">IF(K179,BL179,0)</f>
        <v>12139</v>
      </c>
      <c r="BQ179" s="70"/>
      <c r="BR179" s="107" t="n">
        <f aca="false">IF(Q179,BL179,0)</f>
        <v>12139</v>
      </c>
      <c r="BS179" s="70"/>
      <c r="BT179" s="107" t="n">
        <f aca="false">IF(W179,BL179,0)</f>
        <v>12139</v>
      </c>
      <c r="BU179" s="70"/>
      <c r="BV179" s="107" t="n">
        <f aca="false">IF(AC179,BL179,0)</f>
        <v>12139</v>
      </c>
      <c r="BW179" s="70"/>
      <c r="BX179" s="107" t="n">
        <f aca="false">IF(AJ179,BL179,0)</f>
        <v>12139</v>
      </c>
      <c r="BY179" s="70"/>
      <c r="BZ179" s="107" t="n">
        <f aca="false">IF(AP179,BL179,0)</f>
        <v>12139</v>
      </c>
      <c r="CA179" s="70"/>
      <c r="CB179" s="107" t="n">
        <f aca="false">IF(AV179,BL179,0)</f>
        <v>12139</v>
      </c>
      <c r="CC179" s="70"/>
      <c r="CD179" s="107" t="n">
        <f aca="false">IF(BB179,$BL179,0)</f>
        <v>0</v>
      </c>
    </row>
    <row r="180" customFormat="false" ht="8.25" hidden="false" customHeight="true" outlineLevel="0" collapsed="false">
      <c r="A180" s="55" t="n">
        <v>64</v>
      </c>
      <c r="B180" s="110"/>
      <c r="C180" s="55" t="s">
        <v>200</v>
      </c>
      <c r="D180" s="70"/>
      <c r="E180" s="79" t="n">
        <v>1509210</v>
      </c>
      <c r="F180" s="70"/>
      <c r="G180" s="75" t="n">
        <f aca="false">(E180/$BL180)</f>
        <v>124.84159152949</v>
      </c>
      <c r="H180" s="70"/>
      <c r="I180" s="75" t="n">
        <f aca="false">IF(G180,G180/G$219*100,0)</f>
        <v>108.811613214273</v>
      </c>
      <c r="J180" s="70"/>
      <c r="K180" s="79" t="n">
        <v>1241956</v>
      </c>
      <c r="L180" s="70"/>
      <c r="M180" s="75" t="n">
        <f aca="false">(K180/$BL180)</f>
        <v>102.734386632476</v>
      </c>
      <c r="N180" s="70"/>
      <c r="O180" s="75" t="n">
        <f aca="false">IF(M180,M180/M$219*100,0)</f>
        <v>184.37140341186</v>
      </c>
      <c r="P180" s="70"/>
      <c r="Q180" s="79" t="n">
        <v>5608492</v>
      </c>
      <c r="R180" s="70"/>
      <c r="S180" s="75" t="n">
        <f aca="false">(Q180/$BL180)</f>
        <v>463.933493258334</v>
      </c>
      <c r="T180" s="70"/>
      <c r="U180" s="75" t="n">
        <f aca="false">IF(S180,S180/S$219*100,0)</f>
        <v>91.3523653950213</v>
      </c>
      <c r="V180" s="70"/>
      <c r="W180" s="79" t="n">
        <v>1487091</v>
      </c>
      <c r="X180" s="70"/>
      <c r="Y180" s="75" t="n">
        <f aca="false">(W180/$BL180)</f>
        <v>123.011911655224</v>
      </c>
      <c r="Z180" s="70"/>
      <c r="AA180" s="75" t="n">
        <f aca="false">IF(Y180,Y180/Y$219*100,0)</f>
        <v>88.4007507939</v>
      </c>
      <c r="AB180" s="70"/>
      <c r="AC180" s="79" t="n">
        <v>4653875</v>
      </c>
      <c r="AD180" s="70"/>
      <c r="AE180" s="75" t="n">
        <f aca="false">(AC180/$BL180)</f>
        <v>384.967739267102</v>
      </c>
      <c r="AF180" s="70"/>
      <c r="AG180" s="75" t="n">
        <f aca="false">IF(AE180,AE180/AE$219*100,0)</f>
        <v>105.815373557733</v>
      </c>
      <c r="AH180" s="111"/>
      <c r="AI180" s="70"/>
      <c r="AJ180" s="79" t="n">
        <v>16507102</v>
      </c>
      <c r="AK180" s="70"/>
      <c r="AL180" s="75" t="n">
        <f aca="false">(AJ180/$BL180)</f>
        <v>1365.46463727355</v>
      </c>
      <c r="AM180" s="70"/>
      <c r="AN180" s="75" t="n">
        <f aca="false">IF(AL180,AL180/AL$219*100,0)</f>
        <v>71.5129000981541</v>
      </c>
      <c r="AO180" s="70"/>
      <c r="AP180" s="79" t="n">
        <v>193263</v>
      </c>
      <c r="AQ180" s="70"/>
      <c r="AR180" s="75" t="n">
        <f aca="false">(AP180/$BL180)</f>
        <v>15.9866821077012</v>
      </c>
      <c r="AS180" s="70"/>
      <c r="AT180" s="75" t="n">
        <f aca="false">IF(AR180,AR180/AR$219*100,0)</f>
        <v>17.8605269151235</v>
      </c>
      <c r="AU180" s="70"/>
      <c r="AV180" s="79" t="n">
        <v>367975</v>
      </c>
      <c r="AW180" s="70"/>
      <c r="AX180" s="75" t="n">
        <f aca="false">(AV180/$BL180)</f>
        <v>30.4388286872363</v>
      </c>
      <c r="AY180" s="70"/>
      <c r="AZ180" s="75" t="n">
        <f aca="false">IF(AX180,AX180/AX$219*100,0)</f>
        <v>21.5565725676834</v>
      </c>
      <c r="BA180" s="70"/>
      <c r="BB180" s="79" t="n">
        <v>0</v>
      </c>
      <c r="BC180" s="70"/>
      <c r="BD180" s="75" t="n">
        <f aca="false">(BB180/$BL180)</f>
        <v>0</v>
      </c>
      <c r="BE180" s="70"/>
      <c r="BF180" s="75" t="n">
        <f aca="false">IF(BD180,BD180/BD$219*100,0)</f>
        <v>0</v>
      </c>
      <c r="BG180" s="70"/>
      <c r="BH180" s="79" t="n">
        <f aca="false">(E180+K180+Q180+W180+AC180+AJ180+AP180+AV180+BB180)</f>
        <v>31568964</v>
      </c>
      <c r="BI180" s="70"/>
      <c r="BJ180" s="55" t="n">
        <v>64</v>
      </c>
      <c r="BK180" s="70"/>
      <c r="BL180" s="107" t="n">
        <v>12089</v>
      </c>
      <c r="BM180" s="70"/>
      <c r="BN180" s="107" t="n">
        <f aca="false">IF(E180,BL180,0)</f>
        <v>12089</v>
      </c>
      <c r="BO180" s="70"/>
      <c r="BP180" s="107" t="n">
        <f aca="false">IF(K180,BL180,0)</f>
        <v>12089</v>
      </c>
      <c r="BQ180" s="70"/>
      <c r="BR180" s="107" t="n">
        <f aca="false">IF(Q180,BL180,0)</f>
        <v>12089</v>
      </c>
      <c r="BS180" s="70"/>
      <c r="BT180" s="107" t="n">
        <f aca="false">IF(W180,BL180,0)</f>
        <v>12089</v>
      </c>
      <c r="BU180" s="70"/>
      <c r="BV180" s="107" t="n">
        <f aca="false">IF(AC180,BL180,0)</f>
        <v>12089</v>
      </c>
      <c r="BW180" s="70"/>
      <c r="BX180" s="107" t="n">
        <f aca="false">IF(AJ180,BL180,0)</f>
        <v>12089</v>
      </c>
      <c r="BY180" s="70"/>
      <c r="BZ180" s="107" t="n">
        <f aca="false">IF(AP180,BL180,0)</f>
        <v>12089</v>
      </c>
      <c r="CA180" s="70"/>
      <c r="CB180" s="107" t="n">
        <f aca="false">IF(AV180,BL180,0)</f>
        <v>12089</v>
      </c>
      <c r="CC180" s="70"/>
      <c r="CD180" s="107" t="n">
        <f aca="false">IF(BB180,$BL180,0)</f>
        <v>0</v>
      </c>
    </row>
    <row r="181" customFormat="false" ht="8.25" hidden="false" customHeight="true" outlineLevel="0" collapsed="false">
      <c r="A181" s="55" t="n">
        <v>65</v>
      </c>
      <c r="B181" s="110"/>
      <c r="C181" s="55" t="s">
        <v>201</v>
      </c>
      <c r="D181" s="70"/>
      <c r="E181" s="79" t="n">
        <v>1141839</v>
      </c>
      <c r="F181" s="70"/>
      <c r="G181" s="75" t="n">
        <f aca="false">(E181/$BL181)</f>
        <v>70.8952564261766</v>
      </c>
      <c r="H181" s="70"/>
      <c r="I181" s="75" t="n">
        <f aca="false">IF(G181,G181/G$219*100,0)</f>
        <v>61.7921249357797</v>
      </c>
      <c r="J181" s="70"/>
      <c r="K181" s="79" t="n">
        <v>749325</v>
      </c>
      <c r="L181" s="70"/>
      <c r="M181" s="75" t="n">
        <f aca="false">(K181/$BL181)</f>
        <v>46.5245871103936</v>
      </c>
      <c r="N181" s="70"/>
      <c r="O181" s="75" t="n">
        <f aca="false">IF(M181,M181/M$219*100,0)</f>
        <v>83.49495918428</v>
      </c>
      <c r="P181" s="70"/>
      <c r="Q181" s="79" t="n">
        <v>4203937</v>
      </c>
      <c r="R181" s="70"/>
      <c r="S181" s="75" t="n">
        <f aca="false">(Q181/$BL181)</f>
        <v>261.016826027567</v>
      </c>
      <c r="T181" s="70"/>
      <c r="U181" s="75" t="n">
        <f aca="false">IF(S181,S181/S$219*100,0)</f>
        <v>51.3963850681538</v>
      </c>
      <c r="V181" s="70"/>
      <c r="W181" s="79" t="n">
        <v>954865</v>
      </c>
      <c r="X181" s="70"/>
      <c r="Y181" s="75" t="n">
        <f aca="false">(W181/$BL181)</f>
        <v>59.2862908232957</v>
      </c>
      <c r="Z181" s="70"/>
      <c r="AA181" s="75" t="n">
        <f aca="false">IF(Y181,Y181/Y$219*100,0)</f>
        <v>42.6052448908698</v>
      </c>
      <c r="AB181" s="70"/>
      <c r="AC181" s="79" t="n">
        <v>4080087</v>
      </c>
      <c r="AD181" s="70"/>
      <c r="AE181" s="75" t="n">
        <f aca="false">(AC181/$BL181)</f>
        <v>253.327145163293</v>
      </c>
      <c r="AF181" s="70"/>
      <c r="AG181" s="75" t="n">
        <f aca="false">IF(AE181,AE181/AE$219*100,0)</f>
        <v>69.6315658782231</v>
      </c>
      <c r="AH181" s="111"/>
      <c r="AI181" s="70"/>
      <c r="AJ181" s="79" t="n">
        <v>23039832</v>
      </c>
      <c r="AK181" s="70"/>
      <c r="AL181" s="75" t="n">
        <f aca="false">(AJ181/$BL181)</f>
        <v>1430.51235564386</v>
      </c>
      <c r="AM181" s="70"/>
      <c r="AN181" s="75" t="n">
        <f aca="false">IF(AL181,AL181/AL$219*100,0)</f>
        <v>74.9196166534189</v>
      </c>
      <c r="AO181" s="70"/>
      <c r="AP181" s="79" t="n">
        <v>272177</v>
      </c>
      <c r="AQ181" s="70"/>
      <c r="AR181" s="75" t="n">
        <f aca="false">(AP181/$BL181)</f>
        <v>16.8991059232584</v>
      </c>
      <c r="AS181" s="70"/>
      <c r="AT181" s="75" t="n">
        <f aca="false">IF(AR181,AR181/AR$219*100,0)</f>
        <v>18.8798985399529</v>
      </c>
      <c r="AU181" s="70"/>
      <c r="AV181" s="79" t="n">
        <v>799763</v>
      </c>
      <c r="AW181" s="70"/>
      <c r="AX181" s="75" t="n">
        <f aca="false">(AV181/$BL181)</f>
        <v>49.6562150751273</v>
      </c>
      <c r="AY181" s="70"/>
      <c r="AZ181" s="75" t="n">
        <f aca="false">IF(AX181,AX181/AX$219*100,0)</f>
        <v>35.1661956083194</v>
      </c>
      <c r="BA181" s="70"/>
      <c r="BB181" s="79" t="n">
        <v>0</v>
      </c>
      <c r="BC181" s="70"/>
      <c r="BD181" s="75" t="n">
        <f aca="false">(BB181/$BL181)</f>
        <v>0</v>
      </c>
      <c r="BE181" s="70"/>
      <c r="BF181" s="75" t="n">
        <f aca="false">IF(BD181,BD181/BD$219*100,0)</f>
        <v>0</v>
      </c>
      <c r="BG181" s="70"/>
      <c r="BH181" s="79" t="n">
        <f aca="false">(E181+K181+Q181+W181+AC181+AJ181+AP181+AV181+BB181)</f>
        <v>35241825</v>
      </c>
      <c r="BI181" s="70"/>
      <c r="BJ181" s="55" t="n">
        <v>65</v>
      </c>
      <c r="BK181" s="70"/>
      <c r="BL181" s="107" t="n">
        <v>16106</v>
      </c>
      <c r="BM181" s="70"/>
      <c r="BN181" s="107" t="n">
        <f aca="false">IF(E181,BL181,0)</f>
        <v>16106</v>
      </c>
      <c r="BO181" s="70"/>
      <c r="BP181" s="107" t="n">
        <f aca="false">IF(K181,BL181,0)</f>
        <v>16106</v>
      </c>
      <c r="BQ181" s="70"/>
      <c r="BR181" s="107" t="n">
        <f aca="false">IF(Q181,BL181,0)</f>
        <v>16106</v>
      </c>
      <c r="BS181" s="70"/>
      <c r="BT181" s="107" t="n">
        <f aca="false">IF(W181,BL181,0)</f>
        <v>16106</v>
      </c>
      <c r="BU181" s="70"/>
      <c r="BV181" s="107" t="n">
        <f aca="false">IF(AC181,BL181,0)</f>
        <v>16106</v>
      </c>
      <c r="BW181" s="70"/>
      <c r="BX181" s="107" t="n">
        <f aca="false">IF(AJ181,BL181,0)</f>
        <v>16106</v>
      </c>
      <c r="BY181" s="70"/>
      <c r="BZ181" s="107" t="n">
        <f aca="false">IF(AP181,BL181,0)</f>
        <v>16106</v>
      </c>
      <c r="CA181" s="70"/>
      <c r="CB181" s="107" t="n">
        <f aca="false">IF(AV181,BL181,0)</f>
        <v>16106</v>
      </c>
      <c r="CC181" s="70"/>
      <c r="CD181" s="107" t="n">
        <f aca="false">IF(BB181,$BL181,0)</f>
        <v>0</v>
      </c>
    </row>
    <row r="182" customFormat="false" ht="8.25" hidden="false" customHeight="true" outlineLevel="0" collapsed="false">
      <c r="A182" s="81"/>
      <c r="B182" s="70"/>
      <c r="C182" s="55"/>
      <c r="D182" s="70"/>
      <c r="E182" s="70"/>
      <c r="F182" s="70"/>
      <c r="G182" s="103"/>
      <c r="H182" s="70"/>
      <c r="I182" s="103"/>
      <c r="J182" s="70"/>
      <c r="K182" s="70"/>
      <c r="L182" s="70"/>
      <c r="M182" s="103"/>
      <c r="N182" s="70"/>
      <c r="O182" s="103"/>
      <c r="P182" s="70"/>
      <c r="Q182" s="70"/>
      <c r="R182" s="70"/>
      <c r="S182" s="103"/>
      <c r="T182" s="70"/>
      <c r="U182" s="103"/>
      <c r="V182" s="70"/>
      <c r="W182" s="70"/>
      <c r="X182" s="70"/>
      <c r="Y182" s="103"/>
      <c r="Z182" s="70"/>
      <c r="AA182" s="103"/>
      <c r="AB182" s="70"/>
      <c r="AC182" s="70"/>
      <c r="AD182" s="70"/>
      <c r="AE182" s="103"/>
      <c r="AF182" s="70"/>
      <c r="AG182" s="103"/>
      <c r="AH182" s="70"/>
      <c r="AI182" s="70"/>
      <c r="AJ182" s="70"/>
      <c r="AK182" s="70"/>
      <c r="AL182" s="103"/>
      <c r="AM182" s="70"/>
      <c r="AN182" s="103"/>
      <c r="AO182" s="70"/>
      <c r="AP182" s="70"/>
      <c r="AQ182" s="70"/>
      <c r="AR182" s="103"/>
      <c r="AS182" s="70"/>
      <c r="AT182" s="103"/>
      <c r="AU182" s="70"/>
      <c r="AV182" s="70"/>
      <c r="AW182" s="70"/>
      <c r="AX182" s="103"/>
      <c r="AY182" s="70"/>
      <c r="AZ182" s="103"/>
      <c r="BA182" s="70"/>
      <c r="BB182" s="70"/>
      <c r="BC182" s="70"/>
      <c r="BD182" s="103"/>
      <c r="BE182" s="70"/>
      <c r="BF182" s="103"/>
      <c r="BG182" s="70"/>
      <c r="BH182" s="70"/>
      <c r="BI182" s="70"/>
      <c r="BJ182" s="81"/>
      <c r="BK182" s="70"/>
      <c r="BL182" s="104"/>
      <c r="BM182" s="70"/>
      <c r="BN182" s="70"/>
      <c r="BO182" s="70"/>
      <c r="BP182" s="70"/>
      <c r="BQ182" s="70"/>
      <c r="BR182" s="70"/>
      <c r="BS182" s="70"/>
      <c r="BT182" s="70"/>
      <c r="BU182" s="70"/>
      <c r="BV182" s="70"/>
      <c r="BW182" s="70"/>
      <c r="BX182" s="70"/>
      <c r="BY182" s="70"/>
      <c r="BZ182" s="70"/>
      <c r="CA182" s="70"/>
      <c r="CB182" s="70"/>
      <c r="CC182" s="70"/>
      <c r="CD182" s="70"/>
    </row>
    <row r="183" customFormat="false" ht="8.25" hidden="false" customHeight="true" outlineLevel="0" collapsed="false">
      <c r="A183" s="55" t="n">
        <v>66</v>
      </c>
      <c r="B183" s="110"/>
      <c r="C183" s="55" t="s">
        <v>202</v>
      </c>
      <c r="D183" s="70"/>
      <c r="E183" s="79" t="n">
        <v>2816463</v>
      </c>
      <c r="F183" s="70"/>
      <c r="G183" s="75" t="n">
        <f aca="false">(E183/$BL183)</f>
        <v>83.384048316902</v>
      </c>
      <c r="H183" s="70"/>
      <c r="I183" s="75" t="n">
        <f aca="false">IF(G183,G183/G$219*100,0)</f>
        <v>72.6773241396537</v>
      </c>
      <c r="J183" s="70"/>
      <c r="K183" s="79" t="n">
        <v>1683721</v>
      </c>
      <c r="L183" s="70"/>
      <c r="M183" s="75" t="n">
        <f aca="false">(K183/$BL183)</f>
        <v>49.8481511087426</v>
      </c>
      <c r="N183" s="70"/>
      <c r="O183" s="75" t="n">
        <f aca="false">IF(M183,M183/M$219*100,0)</f>
        <v>89.4595653769161</v>
      </c>
      <c r="P183" s="70"/>
      <c r="Q183" s="79" t="n">
        <v>14115193</v>
      </c>
      <c r="R183" s="70"/>
      <c r="S183" s="75" t="n">
        <f aca="false">(Q183/$BL183)</f>
        <v>417.893625840069</v>
      </c>
      <c r="T183" s="70"/>
      <c r="U183" s="75" t="n">
        <f aca="false">IF(S183,S183/S$219*100,0)</f>
        <v>82.2867323845809</v>
      </c>
      <c r="V183" s="70"/>
      <c r="W183" s="79" t="n">
        <v>3767091</v>
      </c>
      <c r="X183" s="70"/>
      <c r="Y183" s="75" t="n">
        <f aca="false">(W183/$BL183)</f>
        <v>111.528288480327</v>
      </c>
      <c r="Z183" s="70"/>
      <c r="AA183" s="75" t="n">
        <f aca="false">IF(Y183,Y183/Y$219*100,0)</f>
        <v>80.1482092567813</v>
      </c>
      <c r="AB183" s="70"/>
      <c r="AC183" s="79" t="n">
        <v>11051612</v>
      </c>
      <c r="AD183" s="70"/>
      <c r="AE183" s="75" t="n">
        <f aca="false">(AC183/$BL183)</f>
        <v>327.19341563786</v>
      </c>
      <c r="AF183" s="70"/>
      <c r="AG183" s="75" t="n">
        <f aca="false">IF(AE183,AE183/AE$219*100,0)</f>
        <v>89.9350516156597</v>
      </c>
      <c r="AH183" s="111"/>
      <c r="AI183" s="70"/>
      <c r="AJ183" s="79" t="n">
        <v>55574816</v>
      </c>
      <c r="AK183" s="70"/>
      <c r="AL183" s="75" t="n">
        <f aca="false">(AJ183/$BL183)</f>
        <v>1645.34493886372</v>
      </c>
      <c r="AM183" s="70"/>
      <c r="AN183" s="75" t="n">
        <f aca="false">IF(AL183,AL183/AL$219*100,0)</f>
        <v>86.1709523835823</v>
      </c>
      <c r="AO183" s="70"/>
      <c r="AP183" s="79" t="n">
        <v>1232861</v>
      </c>
      <c r="AQ183" s="70"/>
      <c r="AR183" s="75" t="n">
        <f aca="false">(AP183/$BL183)</f>
        <v>36.5000148029724</v>
      </c>
      <c r="AS183" s="70"/>
      <c r="AT183" s="75" t="n">
        <f aca="false">IF(AR183,AR183/AR$219*100,0)</f>
        <v>40.7782861008321</v>
      </c>
      <c r="AU183" s="70"/>
      <c r="AV183" s="79" t="n">
        <v>1410857</v>
      </c>
      <c r="AW183" s="70"/>
      <c r="AX183" s="75" t="n">
        <f aca="false">(AV183/$BL183)</f>
        <v>41.769754566717</v>
      </c>
      <c r="AY183" s="70"/>
      <c r="AZ183" s="75" t="n">
        <f aca="false">IF(AX183,AX183/AX$219*100,0)</f>
        <v>29.5810576255625</v>
      </c>
      <c r="BA183" s="70"/>
      <c r="BB183" s="79" t="n">
        <v>0</v>
      </c>
      <c r="BC183" s="70"/>
      <c r="BD183" s="75" t="n">
        <f aca="false">(BB183/$BL183)</f>
        <v>0</v>
      </c>
      <c r="BE183" s="70"/>
      <c r="BF183" s="75" t="n">
        <f aca="false">IF(BD183,BD183/BD$219*100,0)</f>
        <v>0</v>
      </c>
      <c r="BG183" s="70"/>
      <c r="BH183" s="79" t="n">
        <f aca="false">(E183+K183+Q183+W183+AC183+AJ183+AP183+AV183+BB183)</f>
        <v>91652614</v>
      </c>
      <c r="BI183" s="70"/>
      <c r="BJ183" s="55" t="n">
        <v>66</v>
      </c>
      <c r="BK183" s="70"/>
      <c r="BL183" s="107" t="n">
        <v>33777</v>
      </c>
      <c r="BM183" s="70"/>
      <c r="BN183" s="107" t="n">
        <f aca="false">IF(E183,BL183,0)</f>
        <v>33777</v>
      </c>
      <c r="BO183" s="70"/>
      <c r="BP183" s="107" t="n">
        <f aca="false">IF(K183,BL183,0)</f>
        <v>33777</v>
      </c>
      <c r="BQ183" s="70"/>
      <c r="BR183" s="107" t="n">
        <f aca="false">IF(Q183,BL183,0)</f>
        <v>33777</v>
      </c>
      <c r="BS183" s="70"/>
      <c r="BT183" s="107" t="n">
        <f aca="false">IF(W183,BL183,0)</f>
        <v>33777</v>
      </c>
      <c r="BU183" s="70"/>
      <c r="BV183" s="107" t="n">
        <f aca="false">IF(AC183,BL183,0)</f>
        <v>33777</v>
      </c>
      <c r="BW183" s="70"/>
      <c r="BX183" s="107" t="n">
        <f aca="false">IF(AJ183,BL183,0)</f>
        <v>33777</v>
      </c>
      <c r="BY183" s="70"/>
      <c r="BZ183" s="107" t="n">
        <f aca="false">IF(AP183,BL183,0)</f>
        <v>33777</v>
      </c>
      <c r="CA183" s="70"/>
      <c r="CB183" s="107" t="n">
        <f aca="false">IF(AV183,BL183,0)</f>
        <v>33777</v>
      </c>
      <c r="CC183" s="70"/>
      <c r="CD183" s="107" t="n">
        <f aca="false">IF(BB183,$BL183,0)</f>
        <v>0</v>
      </c>
    </row>
    <row r="184" customFormat="false" ht="8.25" hidden="false" customHeight="true" outlineLevel="0" collapsed="false">
      <c r="A184" s="55" t="n">
        <v>67</v>
      </c>
      <c r="B184" s="110"/>
      <c r="C184" s="55" t="s">
        <v>203</v>
      </c>
      <c r="D184" s="70"/>
      <c r="E184" s="79" t="n">
        <v>2190488</v>
      </c>
      <c r="F184" s="70"/>
      <c r="G184" s="75" t="n">
        <f aca="false">(E184/$BL184)</f>
        <v>92.8723819214789</v>
      </c>
      <c r="H184" s="70"/>
      <c r="I184" s="75" t="n">
        <f aca="false">IF(G184,G184/G$219*100,0)</f>
        <v>80.9473315432786</v>
      </c>
      <c r="J184" s="70"/>
      <c r="K184" s="79" t="n">
        <v>1230015</v>
      </c>
      <c r="L184" s="70"/>
      <c r="M184" s="75" t="n">
        <f aca="false">(K184/$BL184)</f>
        <v>52.1502162299669</v>
      </c>
      <c r="N184" s="70"/>
      <c r="O184" s="75" t="n">
        <f aca="false">IF(M184,M184/M$219*100,0)</f>
        <v>93.5909471961701</v>
      </c>
      <c r="P184" s="70"/>
      <c r="Q184" s="79" t="n">
        <v>8872339</v>
      </c>
      <c r="R184" s="70"/>
      <c r="S184" s="75" t="n">
        <f aca="false">(Q184/$BL184)</f>
        <v>376.169719325023</v>
      </c>
      <c r="T184" s="70"/>
      <c r="U184" s="75" t="n">
        <f aca="false">IF(S184,S184/S$219*100,0)</f>
        <v>74.0709479907869</v>
      </c>
      <c r="V184" s="70"/>
      <c r="W184" s="79" t="n">
        <v>2086549</v>
      </c>
      <c r="X184" s="70"/>
      <c r="Y184" s="75" t="n">
        <f aca="false">(W184/$BL184)</f>
        <v>88.4655727974222</v>
      </c>
      <c r="Z184" s="70"/>
      <c r="AA184" s="75" t="n">
        <f aca="false">IF(Y184,Y184/Y$219*100,0)</f>
        <v>63.5745185118619</v>
      </c>
      <c r="AB184" s="70"/>
      <c r="AC184" s="79" t="n">
        <v>5083232</v>
      </c>
      <c r="AD184" s="70"/>
      <c r="AE184" s="75" t="n">
        <f aca="false">(AC184/$BL184)</f>
        <v>215.519036716696</v>
      </c>
      <c r="AF184" s="70"/>
      <c r="AG184" s="75" t="n">
        <f aca="false">IF(AE184,AE184/AE$219*100,0)</f>
        <v>59.2393207347615</v>
      </c>
      <c r="AH184" s="111"/>
      <c r="AI184" s="70"/>
      <c r="AJ184" s="79" t="n">
        <v>35832181</v>
      </c>
      <c r="AK184" s="70"/>
      <c r="AL184" s="75" t="n">
        <f aca="false">(AJ184/$BL184)</f>
        <v>1519.21398287119</v>
      </c>
      <c r="AM184" s="70"/>
      <c r="AN184" s="75" t="n">
        <f aca="false">IF(AL184,AL184/AL$219*100,0)</f>
        <v>79.5651493411917</v>
      </c>
      <c r="AO184" s="70"/>
      <c r="AP184" s="79" t="n">
        <v>404871</v>
      </c>
      <c r="AQ184" s="70"/>
      <c r="AR184" s="75" t="n">
        <f aca="false">(AP184/$BL184)</f>
        <v>17.1657339099466</v>
      </c>
      <c r="AS184" s="70"/>
      <c r="AT184" s="75" t="n">
        <f aca="false">IF(AR184,AR184/AR$219*100,0)</f>
        <v>19.1777787567788</v>
      </c>
      <c r="AU184" s="70"/>
      <c r="AV184" s="79" t="n">
        <v>3311722</v>
      </c>
      <c r="AW184" s="70"/>
      <c r="AX184" s="75" t="n">
        <f aca="false">(AV184/$BL184)</f>
        <v>140.410497752904</v>
      </c>
      <c r="AY184" s="70"/>
      <c r="AZ184" s="75" t="n">
        <f aca="false">IF(AX184,AX184/AX$219*100,0)</f>
        <v>99.4377646779892</v>
      </c>
      <c r="BA184" s="70"/>
      <c r="BB184" s="79" t="n">
        <v>0</v>
      </c>
      <c r="BC184" s="70"/>
      <c r="BD184" s="75" t="n">
        <f aca="false">(BB184/$BL184)</f>
        <v>0</v>
      </c>
      <c r="BE184" s="70"/>
      <c r="BF184" s="75" t="n">
        <f aca="false">IF(BD184,BD184/BD$219*100,0)</f>
        <v>0</v>
      </c>
      <c r="BG184" s="70"/>
      <c r="BH184" s="79" t="n">
        <f aca="false">(E184+K184+Q184+W184+AC184+AJ184+AP184+AV184+BB184)</f>
        <v>59011397</v>
      </c>
      <c r="BI184" s="70"/>
      <c r="BJ184" s="55" t="n">
        <v>67</v>
      </c>
      <c r="BK184" s="70"/>
      <c r="BL184" s="107" t="n">
        <v>23586</v>
      </c>
      <c r="BM184" s="70"/>
      <c r="BN184" s="107" t="n">
        <f aca="false">IF(E184,BL184,0)</f>
        <v>23586</v>
      </c>
      <c r="BO184" s="70"/>
      <c r="BP184" s="107" t="n">
        <f aca="false">IF(K184,BL184,0)</f>
        <v>23586</v>
      </c>
      <c r="BQ184" s="70"/>
      <c r="BR184" s="107" t="n">
        <f aca="false">IF(Q184,BL184,0)</f>
        <v>23586</v>
      </c>
      <c r="BS184" s="70"/>
      <c r="BT184" s="107" t="n">
        <f aca="false">IF(W184,BL184,0)</f>
        <v>23586</v>
      </c>
      <c r="BU184" s="70"/>
      <c r="BV184" s="107" t="n">
        <f aca="false">IF(AC184,BL184,0)</f>
        <v>23586</v>
      </c>
      <c r="BW184" s="70"/>
      <c r="BX184" s="107" t="n">
        <f aca="false">IF(AJ184,BL184,0)</f>
        <v>23586</v>
      </c>
      <c r="BY184" s="70"/>
      <c r="BZ184" s="107" t="n">
        <f aca="false">IF(AP184,BL184,0)</f>
        <v>23586</v>
      </c>
      <c r="CA184" s="70"/>
      <c r="CB184" s="107" t="n">
        <f aca="false">IF(AV184,BL184,0)</f>
        <v>23586</v>
      </c>
      <c r="CC184" s="70"/>
      <c r="CD184" s="107" t="n">
        <f aca="false">IF(BB184,$BL184,0)</f>
        <v>0</v>
      </c>
    </row>
    <row r="185" customFormat="false" ht="8.25" hidden="false" customHeight="true" outlineLevel="0" collapsed="false">
      <c r="A185" s="55" t="n">
        <v>68</v>
      </c>
      <c r="B185" s="110"/>
      <c r="C185" s="55" t="s">
        <v>204</v>
      </c>
      <c r="D185" s="70"/>
      <c r="E185" s="79" t="n">
        <v>1226748</v>
      </c>
      <c r="F185" s="70"/>
      <c r="G185" s="75" t="n">
        <f aca="false">(E185/$BL185)</f>
        <v>68.0053218027607</v>
      </c>
      <c r="H185" s="70"/>
      <c r="I185" s="75" t="n">
        <f aca="false">IF(G185,G185/G$219*100,0)</f>
        <v>59.2732652784724</v>
      </c>
      <c r="J185" s="70"/>
      <c r="K185" s="79" t="n">
        <v>1412926</v>
      </c>
      <c r="L185" s="70"/>
      <c r="M185" s="75" t="n">
        <f aca="false">(K185/$BL185)</f>
        <v>78.3261821608737</v>
      </c>
      <c r="N185" s="70"/>
      <c r="O185" s="75" t="n">
        <f aca="false">IF(M185,M185/M$219*100,0)</f>
        <v>140.567424425818</v>
      </c>
      <c r="P185" s="70"/>
      <c r="Q185" s="79" t="n">
        <v>5650036</v>
      </c>
      <c r="R185" s="70"/>
      <c r="S185" s="75" t="n">
        <f aca="false">(Q185/$BL185)</f>
        <v>313.212262320528</v>
      </c>
      <c r="T185" s="70"/>
      <c r="U185" s="75" t="n">
        <f aca="false">IF(S185,S185/S$219*100,0)</f>
        <v>61.6741008129232</v>
      </c>
      <c r="V185" s="70"/>
      <c r="W185" s="79" t="n">
        <v>1472097</v>
      </c>
      <c r="X185" s="70"/>
      <c r="Y185" s="75" t="n">
        <f aca="false">(W185/$BL185)</f>
        <v>81.6063529020456</v>
      </c>
      <c r="Z185" s="70"/>
      <c r="AA185" s="75" t="n">
        <f aca="false">IF(Y185,Y185/Y$219*100,0)</f>
        <v>58.6452382458073</v>
      </c>
      <c r="AB185" s="70"/>
      <c r="AC185" s="79" t="n">
        <v>6822739</v>
      </c>
      <c r="AD185" s="70"/>
      <c r="AE185" s="75" t="n">
        <f aca="false">(AC185/$BL185)</f>
        <v>378.221575475359</v>
      </c>
      <c r="AF185" s="70"/>
      <c r="AG185" s="75" t="n">
        <f aca="false">IF(AE185,AE185/AE$219*100,0)</f>
        <v>103.961067939646</v>
      </c>
      <c r="AH185" s="111"/>
      <c r="AI185" s="70"/>
      <c r="AJ185" s="79" t="n">
        <v>28373356</v>
      </c>
      <c r="AK185" s="70"/>
      <c r="AL185" s="75" t="n">
        <f aca="false">(AJ185/$BL185)</f>
        <v>1572.88962802816</v>
      </c>
      <c r="AM185" s="70"/>
      <c r="AN185" s="75" t="n">
        <f aca="false">IF(AL185,AL185/AL$219*100,0)</f>
        <v>82.3762811310845</v>
      </c>
      <c r="AO185" s="70"/>
      <c r="AP185" s="79" t="n">
        <v>615159</v>
      </c>
      <c r="AQ185" s="70"/>
      <c r="AR185" s="75" t="n">
        <f aca="false">(AP185/$BL185)</f>
        <v>34.1016131714618</v>
      </c>
      <c r="AS185" s="70"/>
      <c r="AT185" s="75" t="n">
        <f aca="false">IF(AR185,AR185/AR$219*100,0)</f>
        <v>38.0987609433114</v>
      </c>
      <c r="AU185" s="70"/>
      <c r="AV185" s="79" t="n">
        <v>866057</v>
      </c>
      <c r="AW185" s="70"/>
      <c r="AX185" s="75" t="n">
        <f aca="false">(AV185/$BL185)</f>
        <v>48.0102555574034</v>
      </c>
      <c r="AY185" s="70"/>
      <c r="AZ185" s="75" t="n">
        <f aca="false">IF(AX185,AX185/AX$219*100,0)</f>
        <v>34.0005382122396</v>
      </c>
      <c r="BA185" s="70"/>
      <c r="BB185" s="79" t="n">
        <v>0</v>
      </c>
      <c r="BC185" s="70"/>
      <c r="BD185" s="75" t="n">
        <f aca="false">(BB185/$BL185)</f>
        <v>0</v>
      </c>
      <c r="BE185" s="70"/>
      <c r="BF185" s="75" t="n">
        <f aca="false">IF(BD185,BD185/BD$219*100,0)</f>
        <v>0</v>
      </c>
      <c r="BG185" s="70"/>
      <c r="BH185" s="79" t="n">
        <f aca="false">(E185+K185+Q185+W185+AC185+AJ185+AP185+AV185+BB185)</f>
        <v>46439118</v>
      </c>
      <c r="BI185" s="70"/>
      <c r="BJ185" s="55" t="n">
        <v>68</v>
      </c>
      <c r="BK185" s="70"/>
      <c r="BL185" s="107" t="n">
        <v>18039</v>
      </c>
      <c r="BM185" s="70"/>
      <c r="BN185" s="107" t="n">
        <f aca="false">IF(E185,BL185,0)</f>
        <v>18039</v>
      </c>
      <c r="BO185" s="70"/>
      <c r="BP185" s="107" t="n">
        <f aca="false">IF(K185,BL185,0)</f>
        <v>18039</v>
      </c>
      <c r="BQ185" s="70"/>
      <c r="BR185" s="107" t="n">
        <f aca="false">IF(Q185,BL185,0)</f>
        <v>18039</v>
      </c>
      <c r="BS185" s="70"/>
      <c r="BT185" s="107" t="n">
        <f aca="false">IF(W185,BL185,0)</f>
        <v>18039</v>
      </c>
      <c r="BU185" s="70"/>
      <c r="BV185" s="107" t="n">
        <f aca="false">IF(AC185,BL185,0)</f>
        <v>18039</v>
      </c>
      <c r="BW185" s="70"/>
      <c r="BX185" s="107" t="n">
        <f aca="false">IF(AJ185,BL185,0)</f>
        <v>18039</v>
      </c>
      <c r="BY185" s="70"/>
      <c r="BZ185" s="107" t="n">
        <f aca="false">IF(AP185,BL185,0)</f>
        <v>18039</v>
      </c>
      <c r="CA185" s="70"/>
      <c r="CB185" s="107" t="n">
        <f aca="false">IF(AV185,BL185,0)</f>
        <v>18039</v>
      </c>
      <c r="CC185" s="70"/>
      <c r="CD185" s="107" t="n">
        <f aca="false">IF(BB185,$BL185,0)</f>
        <v>0</v>
      </c>
    </row>
    <row r="186" customFormat="false" ht="8.25" hidden="false" customHeight="true" outlineLevel="0" collapsed="false">
      <c r="A186" s="55" t="n">
        <v>69</v>
      </c>
      <c r="B186" s="110"/>
      <c r="C186" s="55" t="s">
        <v>205</v>
      </c>
      <c r="D186" s="70"/>
      <c r="E186" s="79" t="n">
        <v>3395874</v>
      </c>
      <c r="F186" s="70"/>
      <c r="G186" s="75" t="n">
        <f aca="false">(E186/$BL186)</f>
        <v>54.2350592519245</v>
      </c>
      <c r="H186" s="70"/>
      <c r="I186" s="75" t="n">
        <f aca="false">IF(G186,G186/G$219*100,0)</f>
        <v>47.2711395110624</v>
      </c>
      <c r="J186" s="70"/>
      <c r="K186" s="79" t="n">
        <v>1975630</v>
      </c>
      <c r="L186" s="70"/>
      <c r="M186" s="75" t="n">
        <f aca="false">(K186/$BL186)</f>
        <v>31.552528188584</v>
      </c>
      <c r="N186" s="70"/>
      <c r="O186" s="75" t="n">
        <f aca="false">IF(M186,M186/M$219*100,0)</f>
        <v>56.6254794914262</v>
      </c>
      <c r="P186" s="70"/>
      <c r="Q186" s="79" t="n">
        <v>14625843</v>
      </c>
      <c r="R186" s="70"/>
      <c r="S186" s="75" t="n">
        <f aca="false">(Q186/$BL186)</f>
        <v>233.587424537643</v>
      </c>
      <c r="T186" s="70"/>
      <c r="U186" s="75" t="n">
        <f aca="false">IF(S186,S186/S$219*100,0)</f>
        <v>45.9953076639858</v>
      </c>
      <c r="V186" s="70"/>
      <c r="W186" s="79" t="n">
        <v>4060175</v>
      </c>
      <c r="X186" s="70"/>
      <c r="Y186" s="75" t="n">
        <f aca="false">(W186/$BL186)</f>
        <v>64.8445235889737</v>
      </c>
      <c r="Z186" s="70"/>
      <c r="AA186" s="75" t="n">
        <f aca="false">IF(Y186,Y186/Y$219*100,0)</f>
        <v>46.5995893650078</v>
      </c>
      <c r="AB186" s="70"/>
      <c r="AC186" s="79" t="n">
        <v>23880933</v>
      </c>
      <c r="AD186" s="70"/>
      <c r="AE186" s="75" t="n">
        <f aca="false">(AC186/$BL186)</f>
        <v>381.399255757498</v>
      </c>
      <c r="AF186" s="70"/>
      <c r="AG186" s="75" t="n">
        <f aca="false">IF(AE186,AE186/AE$219*100,0)</f>
        <v>104.834511066963</v>
      </c>
      <c r="AH186" s="111"/>
      <c r="AI186" s="70"/>
      <c r="AJ186" s="79" t="n">
        <v>85292776</v>
      </c>
      <c r="AK186" s="70"/>
      <c r="AL186" s="75" t="n">
        <f aca="false">(AJ186/$BL186)</f>
        <v>1362.19976363114</v>
      </c>
      <c r="AM186" s="70"/>
      <c r="AN186" s="75" t="n">
        <f aca="false">IF(AL186,AL186/AL$219*100,0)</f>
        <v>71.3419102561253</v>
      </c>
      <c r="AO186" s="70"/>
      <c r="AP186" s="79" t="n">
        <v>1853468</v>
      </c>
      <c r="AQ186" s="70"/>
      <c r="AR186" s="75" t="n">
        <f aca="false">(AP186/$BL186)</f>
        <v>29.601494873351</v>
      </c>
      <c r="AS186" s="70"/>
      <c r="AT186" s="75" t="n">
        <f aca="false">IF(AR186,AR186/AR$219*100,0)</f>
        <v>33.0711708878408</v>
      </c>
      <c r="AU186" s="70"/>
      <c r="AV186" s="79" t="n">
        <v>2746648</v>
      </c>
      <c r="AW186" s="70"/>
      <c r="AX186" s="75" t="n">
        <f aca="false">(AV186/$BL186)</f>
        <v>43.8663557670809</v>
      </c>
      <c r="AY186" s="70"/>
      <c r="AZ186" s="75" t="n">
        <f aca="false">IF(AX186,AX186/AX$219*100,0)</f>
        <v>31.0658564128459</v>
      </c>
      <c r="BA186" s="70"/>
      <c r="BB186" s="79" t="n">
        <v>0</v>
      </c>
      <c r="BC186" s="70"/>
      <c r="BD186" s="75" t="n">
        <f aca="false">(BB186/$BL186)</f>
        <v>0</v>
      </c>
      <c r="BE186" s="70"/>
      <c r="BF186" s="75" t="n">
        <f aca="false">IF(BD186,BD186/BD$219*100,0)</f>
        <v>0</v>
      </c>
      <c r="BG186" s="70"/>
      <c r="BH186" s="79" t="n">
        <f aca="false">(E186+K186+Q186+W186+AC186+AJ186+AP186+AV186+BB186)</f>
        <v>137831347</v>
      </c>
      <c r="BI186" s="70"/>
      <c r="BJ186" s="55" t="n">
        <v>69</v>
      </c>
      <c r="BK186" s="70"/>
      <c r="BL186" s="107" t="n">
        <v>62614</v>
      </c>
      <c r="BM186" s="70"/>
      <c r="BN186" s="107" t="n">
        <f aca="false">IF(E186,BL186,0)</f>
        <v>62614</v>
      </c>
      <c r="BO186" s="70"/>
      <c r="BP186" s="107" t="n">
        <f aca="false">IF(K186,BL186,0)</f>
        <v>62614</v>
      </c>
      <c r="BQ186" s="70"/>
      <c r="BR186" s="107" t="n">
        <f aca="false">IF(Q186,BL186,0)</f>
        <v>62614</v>
      </c>
      <c r="BS186" s="70"/>
      <c r="BT186" s="107" t="n">
        <f aca="false">IF(W186,BL186,0)</f>
        <v>62614</v>
      </c>
      <c r="BU186" s="70"/>
      <c r="BV186" s="107" t="n">
        <f aca="false">IF(AC186,BL186,0)</f>
        <v>62614</v>
      </c>
      <c r="BW186" s="70"/>
      <c r="BX186" s="107" t="n">
        <f aca="false">IF(AJ186,BL186,0)</f>
        <v>62614</v>
      </c>
      <c r="BY186" s="70"/>
      <c r="BZ186" s="107" t="n">
        <f aca="false">IF(AP186,BL186,0)</f>
        <v>62614</v>
      </c>
      <c r="CA186" s="70"/>
      <c r="CB186" s="107" t="n">
        <f aca="false">IF(AV186,BL186,0)</f>
        <v>62614</v>
      </c>
      <c r="CC186" s="70"/>
      <c r="CD186" s="107" t="n">
        <f aca="false">IF(BB186,$BL186,0)</f>
        <v>0</v>
      </c>
    </row>
    <row r="187" customFormat="false" ht="8.25" hidden="false" customHeight="true" outlineLevel="0" collapsed="false">
      <c r="A187" s="55" t="n">
        <v>70</v>
      </c>
      <c r="B187" s="110"/>
      <c r="C187" s="55" t="s">
        <v>206</v>
      </c>
      <c r="D187" s="70"/>
      <c r="E187" s="79" t="n">
        <v>3585143</v>
      </c>
      <c r="F187" s="70"/>
      <c r="G187" s="75" t="n">
        <f aca="false">(E187/$BL187)</f>
        <v>124.935287148035</v>
      </c>
      <c r="H187" s="70"/>
      <c r="I187" s="75" t="n">
        <f aca="false">IF(G187,G187/G$219*100,0)</f>
        <v>108.89327807676</v>
      </c>
      <c r="J187" s="70"/>
      <c r="K187" s="79" t="n">
        <v>1801755</v>
      </c>
      <c r="L187" s="70"/>
      <c r="M187" s="75" t="n">
        <f aca="false">(K187/$BL187)</f>
        <v>62.787670755506</v>
      </c>
      <c r="N187" s="70"/>
      <c r="O187" s="75" t="n">
        <f aca="false">IF(M187,M187/M$219*100,0)</f>
        <v>112.681365544796</v>
      </c>
      <c r="P187" s="70"/>
      <c r="Q187" s="79" t="n">
        <v>7798532</v>
      </c>
      <c r="R187" s="70"/>
      <c r="S187" s="75" t="n">
        <f aca="false">(Q187/$BL187)</f>
        <v>271.763730136604</v>
      </c>
      <c r="T187" s="70"/>
      <c r="U187" s="75" t="n">
        <f aca="false">IF(S187,S187/S$219*100,0)</f>
        <v>53.5125399164249</v>
      </c>
      <c r="V187" s="70"/>
      <c r="W187" s="79" t="n">
        <v>1928627</v>
      </c>
      <c r="X187" s="70"/>
      <c r="Y187" s="75" t="n">
        <f aca="false">(W187/$BL187)</f>
        <v>67.2089141343741</v>
      </c>
      <c r="Z187" s="70"/>
      <c r="AA187" s="75" t="n">
        <f aca="false">IF(Y187,Y187/Y$219*100,0)</f>
        <v>48.2987248110873</v>
      </c>
      <c r="AB187" s="70"/>
      <c r="AC187" s="79" t="n">
        <v>6464325</v>
      </c>
      <c r="AD187" s="70"/>
      <c r="AE187" s="75" t="n">
        <f aca="false">(AC187/$BL187)</f>
        <v>225.269201282409</v>
      </c>
      <c r="AF187" s="70"/>
      <c r="AG187" s="75" t="n">
        <f aca="false">IF(AE187,AE187/AE$219*100,0)</f>
        <v>61.9193305135923</v>
      </c>
      <c r="AH187" s="111"/>
      <c r="AI187" s="70"/>
      <c r="AJ187" s="79" t="n">
        <v>46049534</v>
      </c>
      <c r="AK187" s="70"/>
      <c r="AL187" s="75" t="n">
        <f aca="false">(AJ187/$BL187)</f>
        <v>1604.73703652077</v>
      </c>
      <c r="AM187" s="70"/>
      <c r="AN187" s="75" t="n">
        <f aca="false">IF(AL187,AL187/AL$219*100,0)</f>
        <v>84.0442119436059</v>
      </c>
      <c r="AO187" s="70"/>
      <c r="AP187" s="79" t="n">
        <v>598202</v>
      </c>
      <c r="AQ187" s="70"/>
      <c r="AR187" s="75" t="n">
        <f aca="false">(AP187/$BL187)</f>
        <v>20.8461806523557</v>
      </c>
      <c r="AS187" s="70"/>
      <c r="AT187" s="75" t="n">
        <f aca="false">IF(AR187,AR187/AR$219*100,0)</f>
        <v>23.2896212053636</v>
      </c>
      <c r="AU187" s="70"/>
      <c r="AV187" s="79" t="n">
        <v>973196</v>
      </c>
      <c r="AW187" s="70"/>
      <c r="AX187" s="75" t="n">
        <f aca="false">(AV187/$BL187)</f>
        <v>33.913994981879</v>
      </c>
      <c r="AY187" s="70"/>
      <c r="AZ187" s="75" t="n">
        <f aca="false">IF(AX187,AX187/AX$219*100,0)</f>
        <v>24.0176618291978</v>
      </c>
      <c r="BA187" s="70"/>
      <c r="BB187" s="79" t="n">
        <v>0</v>
      </c>
      <c r="BC187" s="70"/>
      <c r="BD187" s="75" t="n">
        <f aca="false">(BB187/$BL187)</f>
        <v>0</v>
      </c>
      <c r="BE187" s="70"/>
      <c r="BF187" s="75" t="n">
        <f aca="false">IF(BD187,BD187/BD$219*100,0)</f>
        <v>0</v>
      </c>
      <c r="BG187" s="70"/>
      <c r="BH187" s="79" t="n">
        <f aca="false">(E187+K187+Q187+W187+AC187+AJ187+AP187+AV187+BB187)</f>
        <v>69199314</v>
      </c>
      <c r="BI187" s="70"/>
      <c r="BJ187" s="55" t="n">
        <v>70</v>
      </c>
      <c r="BK187" s="70"/>
      <c r="BL187" s="107" t="n">
        <v>28696</v>
      </c>
      <c r="BM187" s="70"/>
      <c r="BN187" s="107" t="n">
        <f aca="false">IF(E187,BL187,0)</f>
        <v>28696</v>
      </c>
      <c r="BO187" s="70"/>
      <c r="BP187" s="107" t="n">
        <f aca="false">IF(K187,BL187,0)</f>
        <v>28696</v>
      </c>
      <c r="BQ187" s="70"/>
      <c r="BR187" s="107" t="n">
        <f aca="false">IF(Q187,BL187,0)</f>
        <v>28696</v>
      </c>
      <c r="BS187" s="70"/>
      <c r="BT187" s="107" t="n">
        <f aca="false">IF(W187,BL187,0)</f>
        <v>28696</v>
      </c>
      <c r="BU187" s="70"/>
      <c r="BV187" s="107" t="n">
        <f aca="false">IF(AC187,BL187,0)</f>
        <v>28696</v>
      </c>
      <c r="BW187" s="70"/>
      <c r="BX187" s="107" t="n">
        <f aca="false">IF(AJ187,BL187,0)</f>
        <v>28696</v>
      </c>
      <c r="BY187" s="70"/>
      <c r="BZ187" s="107" t="n">
        <f aca="false">IF(AP187,BL187,0)</f>
        <v>28696</v>
      </c>
      <c r="CA187" s="70"/>
      <c r="CB187" s="107" t="n">
        <f aca="false">IF(AV187,BL187,0)</f>
        <v>28696</v>
      </c>
      <c r="CC187" s="70"/>
      <c r="CD187" s="107" t="n">
        <f aca="false">IF(BB187,$BL187,0)</f>
        <v>0</v>
      </c>
    </row>
    <row r="188" customFormat="false" ht="8.25" hidden="false" customHeight="true" outlineLevel="0" collapsed="false">
      <c r="A188" s="81"/>
      <c r="B188" s="70"/>
      <c r="C188" s="55"/>
      <c r="D188" s="70"/>
      <c r="E188" s="104"/>
      <c r="F188" s="70"/>
      <c r="G188" s="103"/>
      <c r="H188" s="70"/>
      <c r="I188" s="103"/>
      <c r="J188" s="70"/>
      <c r="K188" s="104"/>
      <c r="L188" s="70"/>
      <c r="M188" s="103"/>
      <c r="N188" s="70"/>
      <c r="O188" s="103"/>
      <c r="P188" s="70"/>
      <c r="Q188" s="104"/>
      <c r="R188" s="70"/>
      <c r="S188" s="103"/>
      <c r="T188" s="70"/>
      <c r="U188" s="103"/>
      <c r="V188" s="70"/>
      <c r="W188" s="104"/>
      <c r="X188" s="70"/>
      <c r="Y188" s="103"/>
      <c r="Z188" s="70"/>
      <c r="AA188" s="103"/>
      <c r="AB188" s="70"/>
      <c r="AC188" s="104"/>
      <c r="AD188" s="70"/>
      <c r="AE188" s="103"/>
      <c r="AF188" s="70"/>
      <c r="AG188" s="103"/>
      <c r="AH188" s="70"/>
      <c r="AI188" s="70"/>
      <c r="AJ188" s="104"/>
      <c r="AK188" s="70"/>
      <c r="AL188" s="103"/>
      <c r="AM188" s="70"/>
      <c r="AN188" s="103"/>
      <c r="AO188" s="70"/>
      <c r="AP188" s="104"/>
      <c r="AQ188" s="70"/>
      <c r="AR188" s="103"/>
      <c r="AS188" s="70"/>
      <c r="AT188" s="103"/>
      <c r="AU188" s="70"/>
      <c r="AV188" s="104"/>
      <c r="AW188" s="70"/>
      <c r="AX188" s="103"/>
      <c r="AY188" s="70"/>
      <c r="AZ188" s="103"/>
      <c r="BA188" s="70"/>
      <c r="BB188" s="70"/>
      <c r="BC188" s="70"/>
      <c r="BD188" s="103"/>
      <c r="BE188" s="70"/>
      <c r="BF188" s="103"/>
      <c r="BG188" s="70"/>
      <c r="BH188" s="104"/>
      <c r="BI188" s="70"/>
      <c r="BJ188" s="81"/>
      <c r="BK188" s="70"/>
      <c r="BL188" s="104"/>
      <c r="BM188" s="70"/>
      <c r="BN188" s="70"/>
      <c r="BO188" s="70"/>
      <c r="BP188" s="70"/>
      <c r="BQ188" s="70"/>
      <c r="BR188" s="70"/>
      <c r="BS188" s="70"/>
      <c r="BT188" s="70"/>
      <c r="BU188" s="70"/>
      <c r="BV188" s="70"/>
      <c r="BW188" s="70"/>
      <c r="BX188" s="70"/>
      <c r="BY188" s="70"/>
      <c r="BZ188" s="70"/>
      <c r="CA188" s="70"/>
      <c r="CB188" s="70"/>
      <c r="CC188" s="70"/>
      <c r="CD188" s="70"/>
    </row>
    <row r="189" customFormat="false" ht="8.25" hidden="false" customHeight="true" outlineLevel="0" collapsed="false">
      <c r="A189" s="55" t="n">
        <v>71</v>
      </c>
      <c r="B189" s="110"/>
      <c r="C189" s="55" t="s">
        <v>207</v>
      </c>
      <c r="D189" s="70"/>
      <c r="E189" s="79" t="n">
        <v>1580565</v>
      </c>
      <c r="F189" s="70"/>
      <c r="G189" s="75" t="n">
        <f aca="false">(E189/$BL189)</f>
        <v>66.9929640147501</v>
      </c>
      <c r="H189" s="70"/>
      <c r="I189" s="75" t="n">
        <f aca="false">IF(G189,G189/G$219*100,0)</f>
        <v>58.3908968088472</v>
      </c>
      <c r="J189" s="70"/>
      <c r="K189" s="79" t="n">
        <v>1593786</v>
      </c>
      <c r="L189" s="70"/>
      <c r="M189" s="75" t="n">
        <f aca="false">(K189/$BL189)</f>
        <v>67.5533420929937</v>
      </c>
      <c r="N189" s="70"/>
      <c r="O189" s="75" t="n">
        <f aca="false">IF(M189,M189/M$219*100,0)</f>
        <v>121.234037551644</v>
      </c>
      <c r="P189" s="70"/>
      <c r="Q189" s="79" t="n">
        <v>7838631</v>
      </c>
      <c r="R189" s="70"/>
      <c r="S189" s="75" t="n">
        <f aca="false">(Q189/$BL189)</f>
        <v>332.243928283813</v>
      </c>
      <c r="T189" s="70"/>
      <c r="U189" s="75" t="n">
        <f aca="false">IF(S189,S189/S$219*100,0)</f>
        <v>65.4215942110468</v>
      </c>
      <c r="V189" s="70"/>
      <c r="W189" s="79" t="n">
        <v>1733795</v>
      </c>
      <c r="X189" s="70"/>
      <c r="Y189" s="75" t="n">
        <f aca="false">(W189/$BL189)</f>
        <v>73.4876870258128</v>
      </c>
      <c r="Z189" s="70"/>
      <c r="AA189" s="75" t="n">
        <f aca="false">IF(Y189,Y189/Y$219*100,0)</f>
        <v>52.8108751402623</v>
      </c>
      <c r="AB189" s="70"/>
      <c r="AC189" s="79" t="n">
        <v>7204888</v>
      </c>
      <c r="AD189" s="70"/>
      <c r="AE189" s="75" t="n">
        <f aca="false">(AC189/$BL189)</f>
        <v>305.382443945238</v>
      </c>
      <c r="AF189" s="70"/>
      <c r="AG189" s="75" t="n">
        <f aca="false">IF(AE189,AE189/AE$219*100,0)</f>
        <v>83.9399099923492</v>
      </c>
      <c r="AH189" s="111"/>
      <c r="AI189" s="70"/>
      <c r="AJ189" s="79" t="n">
        <v>24418180</v>
      </c>
      <c r="AK189" s="70"/>
      <c r="AL189" s="75" t="n">
        <f aca="false">(AJ189/$BL189)</f>
        <v>1034.97562836435</v>
      </c>
      <c r="AM189" s="70"/>
      <c r="AN189" s="75" t="n">
        <f aca="false">IF(AL189,AL189/AL$219*100,0)</f>
        <v>54.204339456955</v>
      </c>
      <c r="AO189" s="70"/>
      <c r="AP189" s="79" t="n">
        <v>359228</v>
      </c>
      <c r="AQ189" s="70"/>
      <c r="AR189" s="75" t="n">
        <f aca="false">(AP189/$BL189)</f>
        <v>15.2260416225152</v>
      </c>
      <c r="AS189" s="70"/>
      <c r="AT189" s="75" t="n">
        <f aca="false">IF(AR189,AR189/AR$219*100,0)</f>
        <v>17.0107295796367</v>
      </c>
      <c r="AU189" s="70"/>
      <c r="AV189" s="79" t="n">
        <v>496814</v>
      </c>
      <c r="AW189" s="70"/>
      <c r="AX189" s="75" t="n">
        <f aca="false">(AV189/$BL189)</f>
        <v>21.0576866019582</v>
      </c>
      <c r="AY189" s="70"/>
      <c r="AZ189" s="75" t="n">
        <f aca="false">IF(AX189,AX189/AX$219*100,0)</f>
        <v>14.9129112032156</v>
      </c>
      <c r="BA189" s="70"/>
      <c r="BB189" s="79" t="n">
        <v>0</v>
      </c>
      <c r="BC189" s="70"/>
      <c r="BD189" s="75" t="n">
        <f aca="false">(BB189/$BL189)</f>
        <v>0</v>
      </c>
      <c r="BE189" s="70"/>
      <c r="BF189" s="75" t="n">
        <f aca="false">IF(BD189,BD189/BD$219*100,0)</f>
        <v>0</v>
      </c>
      <c r="BG189" s="70"/>
      <c r="BH189" s="79" t="n">
        <f aca="false">(E189+K189+Q189+W189+AC189+AJ189+AP189+AV189+BB189)</f>
        <v>45225887</v>
      </c>
      <c r="BI189" s="70"/>
      <c r="BJ189" s="55" t="n">
        <v>71</v>
      </c>
      <c r="BK189" s="70"/>
      <c r="BL189" s="107" t="n">
        <v>23593</v>
      </c>
      <c r="BM189" s="70"/>
      <c r="BN189" s="107" t="n">
        <f aca="false">IF(E189,BL189,0)</f>
        <v>23593</v>
      </c>
      <c r="BO189" s="70"/>
      <c r="BP189" s="107" t="n">
        <f aca="false">IF(K189,BL189,0)</f>
        <v>23593</v>
      </c>
      <c r="BQ189" s="70"/>
      <c r="BR189" s="107" t="n">
        <f aca="false">IF(Q189,BL189,0)</f>
        <v>23593</v>
      </c>
      <c r="BS189" s="70"/>
      <c r="BT189" s="107" t="n">
        <f aca="false">IF(W189,BL189,0)</f>
        <v>23593</v>
      </c>
      <c r="BU189" s="70"/>
      <c r="BV189" s="107" t="n">
        <f aca="false">IF(AC189,BL189,0)</f>
        <v>23593</v>
      </c>
      <c r="BW189" s="70"/>
      <c r="BX189" s="107" t="n">
        <f aca="false">IF(AJ189,BL189,0)</f>
        <v>23593</v>
      </c>
      <c r="BY189" s="70"/>
      <c r="BZ189" s="107" t="n">
        <f aca="false">IF(AP189,BL189,0)</f>
        <v>23593</v>
      </c>
      <c r="CA189" s="70"/>
      <c r="CB189" s="107" t="n">
        <f aca="false">IF(AV189,BL189,0)</f>
        <v>23593</v>
      </c>
      <c r="CC189" s="70"/>
      <c r="CD189" s="107" t="n">
        <f aca="false">IF(BB189,$BL189,0)</f>
        <v>0</v>
      </c>
    </row>
    <row r="190" customFormat="false" ht="8.25" hidden="false" customHeight="true" outlineLevel="0" collapsed="false">
      <c r="A190" s="55" t="n">
        <v>72</v>
      </c>
      <c r="B190" s="110"/>
      <c r="C190" s="55" t="s">
        <v>208</v>
      </c>
      <c r="D190" s="70"/>
      <c r="E190" s="79" t="n">
        <v>4673270</v>
      </c>
      <c r="F190" s="70"/>
      <c r="G190" s="75" t="n">
        <f aca="false">(E190/$BL190)</f>
        <v>127.489906154518</v>
      </c>
      <c r="H190" s="70"/>
      <c r="I190" s="75" t="n">
        <f aca="false">IF(G190,G190/G$219*100,0)</f>
        <v>111.119877496374</v>
      </c>
      <c r="J190" s="70"/>
      <c r="K190" s="79" t="n">
        <v>2378277</v>
      </c>
      <c r="L190" s="70"/>
      <c r="M190" s="75" t="n">
        <f aca="false">(K190/$BL190)</f>
        <v>64.880974465299</v>
      </c>
      <c r="N190" s="70"/>
      <c r="O190" s="75" t="n">
        <f aca="false">IF(M190,M190/M$219*100,0)</f>
        <v>116.438095451818</v>
      </c>
      <c r="P190" s="70"/>
      <c r="Q190" s="79" t="n">
        <v>14242620</v>
      </c>
      <c r="R190" s="70"/>
      <c r="S190" s="75" t="n">
        <f aca="false">(Q190/$BL190)</f>
        <v>388.548123090354</v>
      </c>
      <c r="T190" s="70"/>
      <c r="U190" s="75" t="n">
        <f aca="false">IF(S190,S190/S$219*100,0)</f>
        <v>76.5083586977304</v>
      </c>
      <c r="V190" s="70"/>
      <c r="W190" s="79" t="n">
        <v>1999058</v>
      </c>
      <c r="X190" s="70"/>
      <c r="Y190" s="75" t="n">
        <f aca="false">(W190/$BL190)</f>
        <v>54.5356285464863</v>
      </c>
      <c r="Z190" s="70"/>
      <c r="AA190" s="75" t="n">
        <f aca="false">IF(Y190,Y190/Y$219*100,0)</f>
        <v>39.191249397366</v>
      </c>
      <c r="AB190" s="70"/>
      <c r="AC190" s="79" t="n">
        <v>5774369</v>
      </c>
      <c r="AD190" s="70"/>
      <c r="AE190" s="75" t="n">
        <f aca="false">(AC190/$BL190)</f>
        <v>157.528617415976</v>
      </c>
      <c r="AF190" s="70"/>
      <c r="AG190" s="75" t="n">
        <f aca="false">IF(AE190,AE190/AE$219*100,0)</f>
        <v>43.2996009734187</v>
      </c>
      <c r="AH190" s="111"/>
      <c r="AI190" s="70"/>
      <c r="AJ190" s="79" t="n">
        <v>64444752</v>
      </c>
      <c r="AK190" s="70"/>
      <c r="AL190" s="75" t="n">
        <f aca="false">(AJ190/$BL190)</f>
        <v>1758.09559144478</v>
      </c>
      <c r="AM190" s="70"/>
      <c r="AN190" s="75" t="n">
        <f aca="false">IF(AL190,AL190/AL$219*100,0)</f>
        <v>92.0759944725014</v>
      </c>
      <c r="AO190" s="70"/>
      <c r="AP190" s="79" t="n">
        <v>1518195</v>
      </c>
      <c r="AQ190" s="70"/>
      <c r="AR190" s="75" t="n">
        <f aca="false">(AP190/$BL190)</f>
        <v>41.4173668703623</v>
      </c>
      <c r="AS190" s="70"/>
      <c r="AT190" s="75" t="n">
        <f aca="false">IF(AR190,AR190/AR$219*100,0)</f>
        <v>46.2720150909423</v>
      </c>
      <c r="AU190" s="70"/>
      <c r="AV190" s="79" t="n">
        <v>1165134</v>
      </c>
      <c r="AW190" s="70"/>
      <c r="AX190" s="75" t="n">
        <f aca="false">(AV190/$BL190)</f>
        <v>31.7856285464862</v>
      </c>
      <c r="AY190" s="70"/>
      <c r="AZ190" s="75" t="n">
        <f aca="false">IF(AX190,AX190/AX$219*100,0)</f>
        <v>22.5103671173483</v>
      </c>
      <c r="BA190" s="70"/>
      <c r="BB190" s="79" t="n">
        <v>0</v>
      </c>
      <c r="BC190" s="70"/>
      <c r="BD190" s="75" t="n">
        <f aca="false">(BB190/$BL190)</f>
        <v>0</v>
      </c>
      <c r="BE190" s="70"/>
      <c r="BF190" s="75" t="n">
        <f aca="false">IF(BD190,BD190/BD$219*100,0)</f>
        <v>0</v>
      </c>
      <c r="BG190" s="70"/>
      <c r="BH190" s="79" t="n">
        <f aca="false">(E190+K190+Q190+W190+AC190+AJ190+AP190+AV190+BB190)</f>
        <v>96195675</v>
      </c>
      <c r="BI190" s="70"/>
      <c r="BJ190" s="55" t="n">
        <v>72</v>
      </c>
      <c r="BK190" s="70"/>
      <c r="BL190" s="107" t="n">
        <v>36656</v>
      </c>
      <c r="BM190" s="70"/>
      <c r="BN190" s="107" t="n">
        <f aca="false">IF(E190,BL190,0)</f>
        <v>36656</v>
      </c>
      <c r="BO190" s="70"/>
      <c r="BP190" s="107" t="n">
        <f aca="false">IF(K190,BL190,0)</f>
        <v>36656</v>
      </c>
      <c r="BQ190" s="70"/>
      <c r="BR190" s="107" t="n">
        <f aca="false">IF(Q190,BL190,0)</f>
        <v>36656</v>
      </c>
      <c r="BS190" s="70"/>
      <c r="BT190" s="107" t="n">
        <f aca="false">IF(W190,BL190,0)</f>
        <v>36656</v>
      </c>
      <c r="BU190" s="70"/>
      <c r="BV190" s="107" t="n">
        <f aca="false">IF(AC190,BL190,0)</f>
        <v>36656</v>
      </c>
      <c r="BW190" s="70"/>
      <c r="BX190" s="107" t="n">
        <f aca="false">IF(AJ190,BL190,0)</f>
        <v>36656</v>
      </c>
      <c r="BY190" s="70"/>
      <c r="BZ190" s="107" t="n">
        <f aca="false">IF(AP190,BL190,0)</f>
        <v>36656</v>
      </c>
      <c r="CA190" s="70"/>
      <c r="CB190" s="107" t="n">
        <f aca="false">IF(AV190,BL190,0)</f>
        <v>36656</v>
      </c>
      <c r="CC190" s="70"/>
      <c r="CD190" s="107" t="n">
        <f aca="false">IF(BB190,$BL190,0)</f>
        <v>0</v>
      </c>
    </row>
    <row r="191" customFormat="false" ht="8.25" hidden="false" customHeight="true" outlineLevel="0" collapsed="false">
      <c r="A191" s="55" t="n">
        <v>73</v>
      </c>
      <c r="B191" s="110"/>
      <c r="C191" s="55" t="s">
        <v>209</v>
      </c>
      <c r="D191" s="70"/>
      <c r="E191" s="79" t="n">
        <v>44076000</v>
      </c>
      <c r="F191" s="70"/>
      <c r="G191" s="75" t="n">
        <f aca="false">(E191/$BL191)</f>
        <v>98.3729494476063</v>
      </c>
      <c r="H191" s="70"/>
      <c r="I191" s="75" t="n">
        <f aca="false">IF(G191,G191/G$219*100,0)</f>
        <v>85.7416121894893</v>
      </c>
      <c r="J191" s="70"/>
      <c r="K191" s="79" t="n">
        <v>19659000</v>
      </c>
      <c r="L191" s="70"/>
      <c r="M191" s="75" t="n">
        <f aca="false">(K191/$BL191)</f>
        <v>43.8767994643455</v>
      </c>
      <c r="N191" s="70"/>
      <c r="O191" s="75" t="n">
        <f aca="false">IF(M191,M191/M$219*100,0)</f>
        <v>78.7431293419032</v>
      </c>
      <c r="P191" s="70"/>
      <c r="Q191" s="79" t="n">
        <v>285305000</v>
      </c>
      <c r="R191" s="70"/>
      <c r="S191" s="75" t="n">
        <f aca="false">(Q191/$BL191)</f>
        <v>636.770449726593</v>
      </c>
      <c r="T191" s="70"/>
      <c r="U191" s="75" t="n">
        <f aca="false">IF(S191,S191/S$219*100,0)</f>
        <v>125.385400367687</v>
      </c>
      <c r="V191" s="70"/>
      <c r="W191" s="79" t="n">
        <v>51891000</v>
      </c>
      <c r="X191" s="70"/>
      <c r="Y191" s="75" t="n">
        <f aca="false">(W191/$BL191)</f>
        <v>115.815199196518</v>
      </c>
      <c r="Z191" s="70"/>
      <c r="AA191" s="75" t="n">
        <f aca="false">IF(Y191,Y191/Y$219*100,0)</f>
        <v>83.2289363245786</v>
      </c>
      <c r="AB191" s="70"/>
      <c r="AC191" s="79" t="n">
        <v>94893000</v>
      </c>
      <c r="AD191" s="70"/>
      <c r="AE191" s="75" t="n">
        <f aca="false">(AC191/$BL191)</f>
        <v>211.79109474389</v>
      </c>
      <c r="AF191" s="70"/>
      <c r="AG191" s="75" t="n">
        <f aca="false">IF(AE191,AE191/AE$219*100,0)</f>
        <v>58.2146281898615</v>
      </c>
      <c r="AH191" s="111"/>
      <c r="AI191" s="70"/>
      <c r="AJ191" s="79" t="n">
        <v>997437000</v>
      </c>
      <c r="AK191" s="70"/>
      <c r="AL191" s="75" t="n">
        <f aca="false">(AJ191/$BL191)</f>
        <v>2226.1734181453</v>
      </c>
      <c r="AM191" s="70"/>
      <c r="AN191" s="75" t="n">
        <f aca="false">IF(AL191,AL191/AL$219*100,0)</f>
        <v>116.590435890649</v>
      </c>
      <c r="AO191" s="70"/>
      <c r="AP191" s="79" t="n">
        <v>50022000</v>
      </c>
      <c r="AQ191" s="70"/>
      <c r="AR191" s="75" t="n">
        <f aca="false">(AP191/$BL191)</f>
        <v>111.643789755608</v>
      </c>
      <c r="AS191" s="70"/>
      <c r="AT191" s="75" t="n">
        <f aca="false">IF(AR191,AR191/AR$219*100,0)</f>
        <v>124.729878182531</v>
      </c>
      <c r="AU191" s="70"/>
      <c r="AV191" s="79" t="n">
        <v>57614000</v>
      </c>
      <c r="AW191" s="70"/>
      <c r="AX191" s="75" t="n">
        <f aca="false">(AV191/$BL191)</f>
        <v>128.588327195625</v>
      </c>
      <c r="AY191" s="70"/>
      <c r="AZ191" s="75" t="n">
        <f aca="false">IF(AX191,AX191/AX$219*100,0)</f>
        <v>91.0653834624015</v>
      </c>
      <c r="BA191" s="70"/>
      <c r="BB191" s="79" t="n">
        <v>0</v>
      </c>
      <c r="BC191" s="70"/>
      <c r="BD191" s="75" t="n">
        <f aca="false">(BB191/$BL191)</f>
        <v>0</v>
      </c>
      <c r="BE191" s="70"/>
      <c r="BF191" s="75" t="n">
        <f aca="false">IF(BD191,BD191/BD$219*100,0)</f>
        <v>0</v>
      </c>
      <c r="BG191" s="70"/>
      <c r="BH191" s="79" t="n">
        <f aca="false">(E191+K191+Q191+W191+AC191+AJ191+AP191+AV191+BB191)</f>
        <v>1600897000</v>
      </c>
      <c r="BI191" s="70"/>
      <c r="BJ191" s="55" t="n">
        <v>73</v>
      </c>
      <c r="BK191" s="70"/>
      <c r="BL191" s="107" t="n">
        <v>448050</v>
      </c>
      <c r="BM191" s="70"/>
      <c r="BN191" s="107" t="n">
        <f aca="false">IF(E191,BL191,0)</f>
        <v>448050</v>
      </c>
      <c r="BO191" s="70"/>
      <c r="BP191" s="107" t="n">
        <f aca="false">IF(K191,BL191,0)</f>
        <v>448050</v>
      </c>
      <c r="BQ191" s="70"/>
      <c r="BR191" s="107" t="n">
        <f aca="false">IF(Q191,BL191,0)</f>
        <v>448050</v>
      </c>
      <c r="BS191" s="70"/>
      <c r="BT191" s="107" t="n">
        <f aca="false">IF(W191,BL191,0)</f>
        <v>448050</v>
      </c>
      <c r="BU191" s="70"/>
      <c r="BV191" s="107" t="n">
        <f aca="false">IF(AC191,BL191,0)</f>
        <v>448050</v>
      </c>
      <c r="BW191" s="70"/>
      <c r="BX191" s="107" t="n">
        <f aca="false">IF(AJ191,BL191,0)</f>
        <v>448050</v>
      </c>
      <c r="BY191" s="70"/>
      <c r="BZ191" s="107" t="n">
        <f aca="false">IF(AP191,BL191,0)</f>
        <v>448050</v>
      </c>
      <c r="CA191" s="70"/>
      <c r="CB191" s="107" t="n">
        <f aca="false">IF(AV191,BL191,0)</f>
        <v>448050</v>
      </c>
      <c r="CC191" s="70"/>
      <c r="CD191" s="107" t="n">
        <f aca="false">IF(BB191,$BL191,0)</f>
        <v>0</v>
      </c>
    </row>
    <row r="192" customFormat="false" ht="8.25" hidden="false" customHeight="true" outlineLevel="0" collapsed="false">
      <c r="A192" s="55" t="n">
        <v>74</v>
      </c>
      <c r="B192" s="110"/>
      <c r="C192" s="55" t="s">
        <v>210</v>
      </c>
      <c r="D192" s="70"/>
      <c r="E192" s="79" t="n">
        <v>2349075</v>
      </c>
      <c r="F192" s="70"/>
      <c r="G192" s="75" t="n">
        <f aca="false">(E192/$BL192)</f>
        <v>67.9375018075599</v>
      </c>
      <c r="H192" s="70"/>
      <c r="I192" s="75" t="n">
        <f aca="false">IF(G192,G192/G$219*100,0)</f>
        <v>59.2141535433883</v>
      </c>
      <c r="J192" s="70"/>
      <c r="K192" s="79" t="n">
        <v>2775092</v>
      </c>
      <c r="L192" s="70"/>
      <c r="M192" s="75" t="n">
        <f aca="false">(K192/$BL192)</f>
        <v>80.2583220059577</v>
      </c>
      <c r="N192" s="70"/>
      <c r="O192" s="75" t="n">
        <f aca="false">IF(M192,M192/M$219*100,0)</f>
        <v>144.034922957741</v>
      </c>
      <c r="P192" s="70"/>
      <c r="Q192" s="79" t="n">
        <v>9796833</v>
      </c>
      <c r="R192" s="70"/>
      <c r="S192" s="75" t="n">
        <f aca="false">(Q192/$BL192)</f>
        <v>283.333805708997</v>
      </c>
      <c r="T192" s="70"/>
      <c r="U192" s="75" t="n">
        <f aca="false">IF(S192,S192/S$219*100,0)</f>
        <v>55.7907840757633</v>
      </c>
      <c r="V192" s="70"/>
      <c r="W192" s="79" t="n">
        <v>6657895</v>
      </c>
      <c r="X192" s="70"/>
      <c r="Y192" s="75" t="n">
        <f aca="false">(W192/$BL192)</f>
        <v>192.552708447812</v>
      </c>
      <c r="Z192" s="70"/>
      <c r="AA192" s="75" t="n">
        <f aca="false">IF(Y192,Y192/Y$219*100,0)</f>
        <v>138.375249722921</v>
      </c>
      <c r="AB192" s="70"/>
      <c r="AC192" s="79" t="n">
        <v>25558001</v>
      </c>
      <c r="AD192" s="70"/>
      <c r="AE192" s="75" t="n">
        <f aca="false">(AC192/$BL192)</f>
        <v>739.161899528588</v>
      </c>
      <c r="AF192" s="70"/>
      <c r="AG192" s="75" t="n">
        <f aca="false">IF(AE192,AE192/AE$219*100,0)</f>
        <v>203.172070125058</v>
      </c>
      <c r="AH192" s="111"/>
      <c r="AI192" s="70"/>
      <c r="AJ192" s="79" t="n">
        <v>47508600</v>
      </c>
      <c r="AK192" s="70"/>
      <c r="AL192" s="75" t="n">
        <f aca="false">(AJ192/$BL192)</f>
        <v>1373.99427365011</v>
      </c>
      <c r="AM192" s="70"/>
      <c r="AN192" s="75" t="n">
        <f aca="false">IF(AL192,AL192/AL$219*100,0)</f>
        <v>71.9596191250843</v>
      </c>
      <c r="AO192" s="70"/>
      <c r="AP192" s="79" t="n">
        <v>1344595</v>
      </c>
      <c r="AQ192" s="70"/>
      <c r="AR192" s="75" t="n">
        <f aca="false">(AP192/$BL192)</f>
        <v>38.8869768921537</v>
      </c>
      <c r="AS192" s="70"/>
      <c r="AT192" s="75" t="n">
        <f aca="false">IF(AR192,AR192/AR$219*100,0)</f>
        <v>43.4450308544958</v>
      </c>
      <c r="AU192" s="70"/>
      <c r="AV192" s="79" t="n">
        <v>2769130</v>
      </c>
      <c r="AW192" s="70"/>
      <c r="AX192" s="75" t="n">
        <f aca="false">(AV192/$BL192)</f>
        <v>80.0858952482864</v>
      </c>
      <c r="AY192" s="70"/>
      <c r="AZ192" s="75" t="n">
        <f aca="false">IF(AX192,AX192/AX$219*100,0)</f>
        <v>56.7162892602201</v>
      </c>
      <c r="BA192" s="70"/>
      <c r="BB192" s="79" t="n">
        <v>0</v>
      </c>
      <c r="BC192" s="70"/>
      <c r="BD192" s="75" t="n">
        <f aca="false">(BB192/$BL192)</f>
        <v>0</v>
      </c>
      <c r="BE192" s="70"/>
      <c r="BF192" s="75" t="n">
        <f aca="false">IF(BD192,BD192/BD$219*100,0)</f>
        <v>0</v>
      </c>
      <c r="BG192" s="70"/>
      <c r="BH192" s="79" t="n">
        <f aca="false">(E192+K192+Q192+W192+AC192+AJ192+AP192+AV192+BB192)</f>
        <v>98759221</v>
      </c>
      <c r="BI192" s="70"/>
      <c r="BJ192" s="55" t="n">
        <v>74</v>
      </c>
      <c r="BK192" s="70"/>
      <c r="BL192" s="107" t="n">
        <v>34577</v>
      </c>
      <c r="BM192" s="70"/>
      <c r="BN192" s="107" t="n">
        <f aca="false">IF(E192,BL192,0)</f>
        <v>34577</v>
      </c>
      <c r="BO192" s="70"/>
      <c r="BP192" s="107" t="n">
        <f aca="false">IF(K192,BL192,0)</f>
        <v>34577</v>
      </c>
      <c r="BQ192" s="70"/>
      <c r="BR192" s="107" t="n">
        <f aca="false">IF(Q192,BL192,0)</f>
        <v>34577</v>
      </c>
      <c r="BS192" s="70"/>
      <c r="BT192" s="107" t="n">
        <f aca="false">IF(W192,BL192,0)</f>
        <v>34577</v>
      </c>
      <c r="BU192" s="70"/>
      <c r="BV192" s="107" t="n">
        <f aca="false">IF(AC192,BL192,0)</f>
        <v>34577</v>
      </c>
      <c r="BW192" s="70"/>
      <c r="BX192" s="107" t="n">
        <f aca="false">IF(AJ192,BL192,0)</f>
        <v>34577</v>
      </c>
      <c r="BY192" s="70"/>
      <c r="BZ192" s="107" t="n">
        <f aca="false">IF(AP192,BL192,0)</f>
        <v>34577</v>
      </c>
      <c r="CA192" s="70"/>
      <c r="CB192" s="107" t="n">
        <f aca="false">IF(AV192,BL192,0)</f>
        <v>34577</v>
      </c>
      <c r="CC192" s="70"/>
      <c r="CD192" s="107" t="n">
        <f aca="false">IF(BB192,$BL192,0)</f>
        <v>0</v>
      </c>
    </row>
    <row r="193" customFormat="false" ht="8.25" hidden="false" customHeight="true" outlineLevel="0" collapsed="false">
      <c r="A193" s="55" t="n">
        <v>75</v>
      </c>
      <c r="B193" s="110"/>
      <c r="C193" s="55" t="s">
        <v>211</v>
      </c>
      <c r="D193" s="70"/>
      <c r="E193" s="79" t="n">
        <v>1387114</v>
      </c>
      <c r="F193" s="70"/>
      <c r="G193" s="75" t="n">
        <f aca="false">(E193/$BL193)</f>
        <v>189.807608100712</v>
      </c>
      <c r="H193" s="70"/>
      <c r="I193" s="75" t="n">
        <f aca="false">IF(G193,G193/G$219*100,0)</f>
        <v>165.435827793834</v>
      </c>
      <c r="J193" s="70"/>
      <c r="K193" s="79" t="n">
        <v>1335409</v>
      </c>
      <c r="L193" s="70"/>
      <c r="M193" s="75" t="n">
        <f aca="false">(K193/$BL193)</f>
        <v>182.732484948002</v>
      </c>
      <c r="N193" s="70"/>
      <c r="O193" s="75" t="n">
        <f aca="false">IF(M193,M193/M$219*100,0)</f>
        <v>327.93931811094</v>
      </c>
      <c r="P193" s="70"/>
      <c r="Q193" s="79" t="n">
        <v>3446590</v>
      </c>
      <c r="R193" s="70"/>
      <c r="S193" s="75" t="n">
        <f aca="false">(Q193/$BL193)</f>
        <v>471.61877394636</v>
      </c>
      <c r="T193" s="70"/>
      <c r="U193" s="75" t="n">
        <f aca="false">IF(S193,S193/S$219*100,0)</f>
        <v>92.8656611147268</v>
      </c>
      <c r="V193" s="70"/>
      <c r="W193" s="79" t="n">
        <v>928363</v>
      </c>
      <c r="X193" s="70"/>
      <c r="Y193" s="75" t="n">
        <f aca="false">(W193/$BL193)</f>
        <v>127.033798576902</v>
      </c>
      <c r="Z193" s="70"/>
      <c r="AA193" s="75" t="n">
        <f aca="false">IF(Y193,Y193/Y$219*100,0)</f>
        <v>91.2910223025733</v>
      </c>
      <c r="AB193" s="70"/>
      <c r="AC193" s="79" t="n">
        <v>3912719</v>
      </c>
      <c r="AD193" s="70"/>
      <c r="AE193" s="75" t="n">
        <f aca="false">(AC193/$BL193)</f>
        <v>535.402162014231</v>
      </c>
      <c r="AF193" s="70"/>
      <c r="AG193" s="75" t="n">
        <f aca="false">IF(AE193,AE193/AE$219*100,0)</f>
        <v>147.165006306789</v>
      </c>
      <c r="AH193" s="111"/>
      <c r="AI193" s="70"/>
      <c r="AJ193" s="79" t="n">
        <v>12570643</v>
      </c>
      <c r="AK193" s="70"/>
      <c r="AL193" s="75" t="n">
        <f aca="false">(AJ193/$BL193)</f>
        <v>1720.12082649152</v>
      </c>
      <c r="AM193" s="70"/>
      <c r="AN193" s="75" t="n">
        <f aca="false">IF(AL193,AL193/AL$219*100,0)</f>
        <v>90.0871582198275</v>
      </c>
      <c r="AO193" s="70"/>
      <c r="AP193" s="79" t="n">
        <v>261906</v>
      </c>
      <c r="AQ193" s="70"/>
      <c r="AR193" s="75" t="n">
        <f aca="false">(AP193/$BL193)</f>
        <v>35.8382594417077</v>
      </c>
      <c r="AS193" s="70"/>
      <c r="AT193" s="75" t="n">
        <f aca="false">IF(AR193,AR193/AR$219*100,0)</f>
        <v>40.038964497921</v>
      </c>
      <c r="AU193" s="70"/>
      <c r="AV193" s="79" t="n">
        <v>178657</v>
      </c>
      <c r="AW193" s="70"/>
      <c r="AX193" s="75" t="n">
        <f aca="false">(AV193/$BL193)</f>
        <v>24.4467706622879</v>
      </c>
      <c r="AY193" s="70"/>
      <c r="AZ193" s="75" t="n">
        <f aca="false">IF(AX193,AX193/AX$219*100,0)</f>
        <v>17.3130376087074</v>
      </c>
      <c r="BA193" s="70"/>
      <c r="BB193" s="79" t="n">
        <v>0</v>
      </c>
      <c r="BC193" s="70"/>
      <c r="BD193" s="75" t="n">
        <v>0</v>
      </c>
      <c r="BE193" s="70"/>
      <c r="BF193" s="75" t="n">
        <f aca="false">IF(BD193,BD193/BD$219*100,0)</f>
        <v>0</v>
      </c>
      <c r="BG193" s="70"/>
      <c r="BH193" s="79" t="n">
        <f aca="false">(E193+K193+Q193+W193+AC193+AJ193+AP193+AV193+BB193)</f>
        <v>24021401</v>
      </c>
      <c r="BI193" s="70"/>
      <c r="BJ193" s="55" t="n">
        <v>75</v>
      </c>
      <c r="BK193" s="70"/>
      <c r="BL193" s="107" t="n">
        <v>7308</v>
      </c>
      <c r="BM193" s="70"/>
      <c r="BN193" s="107" t="n">
        <f aca="false">IF(E193,BL193,0)</f>
        <v>7308</v>
      </c>
      <c r="BO193" s="70"/>
      <c r="BP193" s="107" t="n">
        <f aca="false">IF(K193,BL193,0)</f>
        <v>7308</v>
      </c>
      <c r="BQ193" s="70"/>
      <c r="BR193" s="107" t="n">
        <f aca="false">IF(Q193,BL193,0)</f>
        <v>7308</v>
      </c>
      <c r="BS193" s="70"/>
      <c r="BT193" s="107" t="n">
        <f aca="false">IF(W193,BL193,0)</f>
        <v>7308</v>
      </c>
      <c r="BU193" s="70"/>
      <c r="BV193" s="107" t="n">
        <f aca="false">IF(AC193,BL193,0)</f>
        <v>7308</v>
      </c>
      <c r="BW193" s="70"/>
      <c r="BX193" s="107" t="n">
        <f aca="false">IF(AJ193,BL193,0)</f>
        <v>7308</v>
      </c>
      <c r="BY193" s="70"/>
      <c r="BZ193" s="107" t="n">
        <f aca="false">IF(AP193,BL193,0)</f>
        <v>7308</v>
      </c>
      <c r="CA193" s="70"/>
      <c r="CB193" s="107" t="n">
        <f aca="false">IF(AV193,BL193,0)</f>
        <v>7308</v>
      </c>
      <c r="CC193" s="70"/>
      <c r="CD193" s="107" t="n">
        <f aca="false">IF(BB193,$BL193,0)</f>
        <v>0</v>
      </c>
    </row>
    <row r="194" customFormat="false" ht="8.25" hidden="false" customHeight="true" outlineLevel="0" collapsed="false">
      <c r="A194" s="81"/>
      <c r="B194" s="70"/>
      <c r="C194" s="55"/>
      <c r="D194" s="70"/>
      <c r="E194" s="104"/>
      <c r="F194" s="70"/>
      <c r="G194" s="103"/>
      <c r="H194" s="70"/>
      <c r="I194" s="103"/>
      <c r="J194" s="70"/>
      <c r="K194" s="104"/>
      <c r="L194" s="70"/>
      <c r="M194" s="103"/>
      <c r="N194" s="70"/>
      <c r="O194" s="103"/>
      <c r="P194" s="70"/>
      <c r="Q194" s="104"/>
      <c r="R194" s="70"/>
      <c r="S194" s="103"/>
      <c r="T194" s="70"/>
      <c r="U194" s="103"/>
      <c r="V194" s="70"/>
      <c r="W194" s="104"/>
      <c r="X194" s="70"/>
      <c r="Y194" s="103"/>
      <c r="Z194" s="70"/>
      <c r="AA194" s="103"/>
      <c r="AB194" s="70"/>
      <c r="AC194" s="104"/>
      <c r="AD194" s="70"/>
      <c r="AE194" s="103"/>
      <c r="AF194" s="70"/>
      <c r="AG194" s="103"/>
      <c r="AH194" s="70"/>
      <c r="AI194" s="70"/>
      <c r="AJ194" s="104"/>
      <c r="AK194" s="70"/>
      <c r="AL194" s="103"/>
      <c r="AM194" s="70"/>
      <c r="AN194" s="103"/>
      <c r="AO194" s="70"/>
      <c r="AP194" s="104"/>
      <c r="AQ194" s="70"/>
      <c r="AR194" s="103"/>
      <c r="AS194" s="70"/>
      <c r="AT194" s="103"/>
      <c r="AU194" s="70"/>
      <c r="AV194" s="104"/>
      <c r="AW194" s="70"/>
      <c r="AX194" s="103"/>
      <c r="AY194" s="70"/>
      <c r="AZ194" s="103"/>
      <c r="BA194" s="70"/>
      <c r="BB194" s="70"/>
      <c r="BC194" s="70"/>
      <c r="BD194" s="103"/>
      <c r="BE194" s="70"/>
      <c r="BF194" s="103"/>
      <c r="BG194" s="70"/>
      <c r="BH194" s="104"/>
      <c r="BI194" s="70"/>
      <c r="BJ194" s="81"/>
      <c r="BK194" s="70"/>
      <c r="BL194" s="104"/>
      <c r="BM194" s="70"/>
      <c r="BN194" s="70"/>
      <c r="BO194" s="70"/>
      <c r="BP194" s="70"/>
      <c r="BQ194" s="70"/>
      <c r="BR194" s="70"/>
      <c r="BS194" s="70"/>
      <c r="BT194" s="70"/>
      <c r="BU194" s="70"/>
      <c r="BV194" s="70"/>
      <c r="BW194" s="70"/>
      <c r="BX194" s="70"/>
      <c r="BY194" s="70"/>
      <c r="BZ194" s="70"/>
      <c r="CA194" s="70"/>
      <c r="CB194" s="70"/>
      <c r="CC194" s="70"/>
      <c r="CD194" s="70"/>
    </row>
    <row r="195" customFormat="false" ht="8.25" hidden="false" customHeight="true" outlineLevel="0" collapsed="false">
      <c r="A195" s="55" t="n">
        <v>76</v>
      </c>
      <c r="B195" s="110"/>
      <c r="C195" s="55" t="s">
        <v>125</v>
      </c>
      <c r="D195" s="70"/>
      <c r="E195" s="79" t="n">
        <v>1200005</v>
      </c>
      <c r="F195" s="70"/>
      <c r="G195" s="75" t="n">
        <f aca="false">(E195/$BL195)</f>
        <v>132.90563739063</v>
      </c>
      <c r="H195" s="70"/>
      <c r="I195" s="75" t="n">
        <f aca="false">IF(G195,G195/G$219*100,0)</f>
        <v>115.84021504828</v>
      </c>
      <c r="J195" s="70"/>
      <c r="K195" s="79" t="n">
        <v>834800</v>
      </c>
      <c r="L195" s="70"/>
      <c r="M195" s="75" t="n">
        <f aca="false">(K195/$BL195)</f>
        <v>92.4576365045963</v>
      </c>
      <c r="N195" s="70"/>
      <c r="O195" s="75" t="n">
        <f aca="false">IF(M195,M195/M$219*100,0)</f>
        <v>165.928320178508</v>
      </c>
      <c r="P195" s="70"/>
      <c r="Q195" s="79" t="n">
        <v>4203685</v>
      </c>
      <c r="R195" s="70"/>
      <c r="S195" s="75" t="n">
        <f aca="false">(Q195/$BL195)</f>
        <v>465.575922029018</v>
      </c>
      <c r="T195" s="70"/>
      <c r="U195" s="75" t="n">
        <f aca="false">IF(S195,S195/S$219*100,0)</f>
        <v>91.6757732872625</v>
      </c>
      <c r="V195" s="70"/>
      <c r="W195" s="79" t="n">
        <v>988866</v>
      </c>
      <c r="X195" s="70"/>
      <c r="Y195" s="75" t="n">
        <f aca="false">(W195/$BL195)</f>
        <v>109.521098682025</v>
      </c>
      <c r="Z195" s="70"/>
      <c r="AA195" s="75" t="n">
        <f aca="false">IF(Y195,Y195/Y$219*100,0)</f>
        <v>78.7057710183358</v>
      </c>
      <c r="AB195" s="70"/>
      <c r="AC195" s="79" t="n">
        <v>2847371</v>
      </c>
      <c r="AD195" s="70"/>
      <c r="AE195" s="75" t="n">
        <f aca="false">(AC195/$BL195)</f>
        <v>315.358400708827</v>
      </c>
      <c r="AF195" s="70"/>
      <c r="AG195" s="75" t="n">
        <f aca="false">IF(AE195,AE195/AE$219*100,0)</f>
        <v>86.6819828568043</v>
      </c>
      <c r="AH195" s="111"/>
      <c r="AI195" s="70"/>
      <c r="AJ195" s="79" t="n">
        <v>14647716</v>
      </c>
      <c r="AK195" s="70"/>
      <c r="AL195" s="75" t="n">
        <f aca="false">(AJ195/$BL195)</f>
        <v>1622.29659984494</v>
      </c>
      <c r="AM195" s="70"/>
      <c r="AN195" s="75" t="n">
        <f aca="false">IF(AL195,AL195/AL$219*100,0)</f>
        <v>84.9638515032772</v>
      </c>
      <c r="AO195" s="70"/>
      <c r="AP195" s="79" t="n">
        <v>120966</v>
      </c>
      <c r="AQ195" s="70"/>
      <c r="AR195" s="75" t="n">
        <f aca="false">(AP195/$BL195)</f>
        <v>13.3974969542585</v>
      </c>
      <c r="AS195" s="70"/>
      <c r="AT195" s="75" t="n">
        <f aca="false">IF(AR195,AR195/AR$219*100,0)</f>
        <v>14.9678559525211</v>
      </c>
      <c r="AU195" s="70"/>
      <c r="AV195" s="79" t="n">
        <v>2334403</v>
      </c>
      <c r="AW195" s="70"/>
      <c r="AX195" s="75" t="n">
        <f aca="false">(AV195/$BL195)</f>
        <v>258.545021597076</v>
      </c>
      <c r="AY195" s="70"/>
      <c r="AZ195" s="75" t="n">
        <f aca="false">IF(AX195,AX195/AX$219*100,0)</f>
        <v>183.099835323416</v>
      </c>
      <c r="BA195" s="70"/>
      <c r="BB195" s="79" t="n">
        <v>0</v>
      </c>
      <c r="BC195" s="70"/>
      <c r="BD195" s="75" t="n">
        <f aca="false">(BB195/$BL195)</f>
        <v>0</v>
      </c>
      <c r="BE195" s="70"/>
      <c r="BF195" s="75" t="n">
        <f aca="false">IF(BD195,BD195/BD$219*100,0)</f>
        <v>0</v>
      </c>
      <c r="BG195" s="70"/>
      <c r="BH195" s="79" t="n">
        <f aca="false">(E195+K195+Q195+W195+AC195+AJ195+AP195+AV195+BB195)</f>
        <v>27177812</v>
      </c>
      <c r="BI195" s="70"/>
      <c r="BJ195" s="55" t="n">
        <v>76</v>
      </c>
      <c r="BK195" s="70"/>
      <c r="BL195" s="107" t="n">
        <v>9029</v>
      </c>
      <c r="BM195" s="70"/>
      <c r="BN195" s="107" t="n">
        <f aca="false">IF(E195,BL195,0)</f>
        <v>9029</v>
      </c>
      <c r="BO195" s="70"/>
      <c r="BP195" s="107" t="n">
        <f aca="false">IF(K195,BL195,0)</f>
        <v>9029</v>
      </c>
      <c r="BQ195" s="70"/>
      <c r="BR195" s="107" t="n">
        <f aca="false">IF(Q195,BL195,0)</f>
        <v>9029</v>
      </c>
      <c r="BS195" s="70"/>
      <c r="BT195" s="107" t="n">
        <f aca="false">IF(W195,BL195,0)</f>
        <v>9029</v>
      </c>
      <c r="BU195" s="70"/>
      <c r="BV195" s="107" t="n">
        <f aca="false">IF(AC195,BL195,0)</f>
        <v>9029</v>
      </c>
      <c r="BW195" s="70"/>
      <c r="BX195" s="107" t="n">
        <f aca="false">IF(AJ195,BL195,0)</f>
        <v>9029</v>
      </c>
      <c r="BY195" s="70"/>
      <c r="BZ195" s="107" t="n">
        <f aca="false">IF(AP195,BL195,0)</f>
        <v>9029</v>
      </c>
      <c r="CA195" s="70"/>
      <c r="CB195" s="107" t="n">
        <f aca="false">IF(AV195,BL195,0)</f>
        <v>9029</v>
      </c>
      <c r="CC195" s="70"/>
      <c r="CD195" s="107" t="n">
        <f aca="false">IF(BB195,$BL195,0)</f>
        <v>0</v>
      </c>
    </row>
    <row r="196" customFormat="false" ht="8.25" hidden="false" customHeight="true" outlineLevel="0" collapsed="false">
      <c r="A196" s="55" t="n">
        <v>77</v>
      </c>
      <c r="B196" s="110"/>
      <c r="C196" s="55" t="s">
        <v>126</v>
      </c>
      <c r="D196" s="70"/>
      <c r="E196" s="79" t="n">
        <v>12465927</v>
      </c>
      <c r="F196" s="70"/>
      <c r="G196" s="75" t="n">
        <f aca="false">(E196/$BL196)</f>
        <v>132.723553085473</v>
      </c>
      <c r="H196" s="70"/>
      <c r="I196" s="75" t="n">
        <f aca="false">IF(G196,G196/G$219*100,0)</f>
        <v>115.681510831661</v>
      </c>
      <c r="J196" s="70"/>
      <c r="K196" s="79" t="n">
        <v>4866254</v>
      </c>
      <c r="L196" s="70"/>
      <c r="M196" s="75" t="n">
        <f aca="false">(K196/$BL196)</f>
        <v>51.8105489544738</v>
      </c>
      <c r="N196" s="70"/>
      <c r="O196" s="75" t="n">
        <f aca="false">IF(M196,M196/M$219*100,0)</f>
        <v>92.9813661753598</v>
      </c>
      <c r="P196" s="70"/>
      <c r="Q196" s="79" t="n">
        <v>49606688</v>
      </c>
      <c r="R196" s="70"/>
      <c r="S196" s="75" t="n">
        <f aca="false">(Q196/$BL196)</f>
        <v>528.157744559431</v>
      </c>
      <c r="T196" s="70"/>
      <c r="U196" s="75" t="n">
        <f aca="false">IF(S196,S196/S$219*100,0)</f>
        <v>103.998654911378</v>
      </c>
      <c r="V196" s="70"/>
      <c r="W196" s="79" t="n">
        <v>16018291</v>
      </c>
      <c r="X196" s="70"/>
      <c r="Y196" s="75" t="n">
        <f aca="false">(W196/$BL196)</f>
        <v>170.545238703633</v>
      </c>
      <c r="Z196" s="70"/>
      <c r="AA196" s="75" t="n">
        <f aca="false">IF(Y196,Y196/Y$219*100,0)</f>
        <v>122.559896378017</v>
      </c>
      <c r="AB196" s="70"/>
      <c r="AC196" s="79" t="n">
        <v>24592834</v>
      </c>
      <c r="AD196" s="70"/>
      <c r="AE196" s="75" t="n">
        <f aca="false">(AC196/$BL196)</f>
        <v>261.837592095737</v>
      </c>
      <c r="AF196" s="70"/>
      <c r="AG196" s="75" t="n">
        <f aca="false">IF(AE196,AE196/AE$219*100,0)</f>
        <v>71.9708167541906</v>
      </c>
      <c r="AH196" s="111"/>
      <c r="AI196" s="70"/>
      <c r="AJ196" s="79" t="n">
        <v>150461263</v>
      </c>
      <c r="AK196" s="70"/>
      <c r="AL196" s="75" t="n">
        <f aca="false">(AJ196/$BL196)</f>
        <v>1601.94692517354</v>
      </c>
      <c r="AM196" s="70"/>
      <c r="AN196" s="75" t="n">
        <f aca="false">IF(AL196,AL196/AL$219*100,0)</f>
        <v>83.8980866258275</v>
      </c>
      <c r="AO196" s="70"/>
      <c r="AP196" s="79" t="n">
        <v>12826402</v>
      </c>
      <c r="AQ196" s="70"/>
      <c r="AR196" s="75" t="n">
        <f aca="false">(AP196/$BL196)</f>
        <v>136.561496529109</v>
      </c>
      <c r="AS196" s="70"/>
      <c r="AT196" s="75" t="n">
        <f aca="false">IF(AR196,AR196/AR$219*100,0)</f>
        <v>152.568260749535</v>
      </c>
      <c r="AU196" s="70"/>
      <c r="AV196" s="79" t="n">
        <v>4188934</v>
      </c>
      <c r="AW196" s="70"/>
      <c r="AX196" s="75" t="n">
        <f aca="false">(AV196/$BL196)</f>
        <v>44.5991865763809</v>
      </c>
      <c r="AY196" s="70"/>
      <c r="AZ196" s="75" t="n">
        <f aca="false">IF(AX196,AX196/AX$219*100,0)</f>
        <v>31.5848422346339</v>
      </c>
      <c r="BA196" s="70"/>
      <c r="BB196" s="79" t="n">
        <v>0</v>
      </c>
      <c r="BC196" s="70"/>
      <c r="BD196" s="75" t="n">
        <f aca="false">(BB196/$BL196)</f>
        <v>0</v>
      </c>
      <c r="BE196" s="70"/>
      <c r="BF196" s="75" t="n">
        <f aca="false">IF(BD196,BD196/BD$219*100,0)</f>
        <v>0</v>
      </c>
      <c r="BG196" s="70"/>
      <c r="BH196" s="79" t="n">
        <f aca="false">(E196+K196+Q196+W196+AC196+AJ196+AP196+AV196+BB196)</f>
        <v>275026593</v>
      </c>
      <c r="BI196" s="70"/>
      <c r="BJ196" s="55" t="n">
        <v>77</v>
      </c>
      <c r="BK196" s="70"/>
      <c r="BL196" s="107" t="n">
        <v>93924</v>
      </c>
      <c r="BM196" s="70"/>
      <c r="BN196" s="107" t="n">
        <f aca="false">IF(E196,BL196,0)</f>
        <v>93924</v>
      </c>
      <c r="BO196" s="70"/>
      <c r="BP196" s="107" t="n">
        <f aca="false">IF(K196,BL196,0)</f>
        <v>93924</v>
      </c>
      <c r="BQ196" s="70"/>
      <c r="BR196" s="107" t="n">
        <f aca="false">IF(Q196,BL196,0)</f>
        <v>93924</v>
      </c>
      <c r="BS196" s="70"/>
      <c r="BT196" s="107" t="n">
        <f aca="false">IF(W196,BL196,0)</f>
        <v>93924</v>
      </c>
      <c r="BU196" s="70"/>
      <c r="BV196" s="107" t="n">
        <f aca="false">IF(AC196,BL196,0)</f>
        <v>93924</v>
      </c>
      <c r="BW196" s="70"/>
      <c r="BX196" s="107" t="n">
        <f aca="false">IF(AJ196,BL196,0)</f>
        <v>93924</v>
      </c>
      <c r="BY196" s="70"/>
      <c r="BZ196" s="107" t="n">
        <f aca="false">IF(AP196,BL196,0)</f>
        <v>93924</v>
      </c>
      <c r="CA196" s="70"/>
      <c r="CB196" s="107" t="n">
        <f aca="false">IF(AV196,BL196,0)</f>
        <v>93924</v>
      </c>
      <c r="CC196" s="70"/>
      <c r="CD196" s="107" t="n">
        <f aca="false">IF(BB196,$BL196,0)</f>
        <v>0</v>
      </c>
    </row>
    <row r="197" customFormat="false" ht="8.25" hidden="false" customHeight="true" outlineLevel="0" collapsed="false">
      <c r="A197" s="55" t="n">
        <v>78</v>
      </c>
      <c r="B197" s="110"/>
      <c r="C197" s="55" t="s">
        <v>212</v>
      </c>
      <c r="D197" s="70"/>
      <c r="E197" s="79" t="n">
        <v>1949128</v>
      </c>
      <c r="F197" s="70"/>
      <c r="G197" s="75" t="n">
        <f aca="false">(E197/$BL197)</f>
        <v>87.6367069825997</v>
      </c>
      <c r="H197" s="70"/>
      <c r="I197" s="75" t="n">
        <f aca="false">IF(G197,G197/G$219*100,0)</f>
        <v>76.3839306014507</v>
      </c>
      <c r="J197" s="70"/>
      <c r="K197" s="79" t="n">
        <v>1501567</v>
      </c>
      <c r="L197" s="70"/>
      <c r="M197" s="75" t="n">
        <f aca="false">(K197/$BL197)</f>
        <v>67.5134661211277</v>
      </c>
      <c r="N197" s="70"/>
      <c r="O197" s="75" t="n">
        <f aca="false">IF(M197,M197/M$219*100,0)</f>
        <v>121.162474473922</v>
      </c>
      <c r="P197" s="70"/>
      <c r="Q197" s="79" t="n">
        <v>10253326</v>
      </c>
      <c r="R197" s="70"/>
      <c r="S197" s="75" t="n">
        <f aca="false">(Q197/$BL197)</f>
        <v>461.010116451598</v>
      </c>
      <c r="T197" s="70"/>
      <c r="U197" s="75" t="n">
        <f aca="false">IF(S197,S197/S$219*100,0)</f>
        <v>90.7767281752107</v>
      </c>
      <c r="V197" s="70"/>
      <c r="W197" s="79" t="n">
        <v>4738529</v>
      </c>
      <c r="X197" s="70"/>
      <c r="Y197" s="75" t="n">
        <f aca="false">(W197/$BL197)</f>
        <v>213.053774560496</v>
      </c>
      <c r="Z197" s="70"/>
      <c r="AA197" s="75" t="n">
        <f aca="false">IF(Y197,Y197/Y$219*100,0)</f>
        <v>153.108047645095</v>
      </c>
      <c r="AB197" s="70"/>
      <c r="AC197" s="79" t="n">
        <v>9344198</v>
      </c>
      <c r="AD197" s="70"/>
      <c r="AE197" s="75" t="n">
        <f aca="false">(AC197/$BL197)</f>
        <v>420.133896857156</v>
      </c>
      <c r="AF197" s="70"/>
      <c r="AG197" s="75" t="n">
        <f aca="false">IF(AE197,AE197/AE$219*100,0)</f>
        <v>115.481430534522</v>
      </c>
      <c r="AH197" s="111"/>
      <c r="AI197" s="70"/>
      <c r="AJ197" s="79" t="n">
        <v>32794250</v>
      </c>
      <c r="AK197" s="70"/>
      <c r="AL197" s="75" t="n">
        <f aca="false">(AJ197/$BL197)</f>
        <v>1474.49530147026</v>
      </c>
      <c r="AM197" s="70"/>
      <c r="AN197" s="75" t="n">
        <f aca="false">IF(AL197,AL197/AL$219*100,0)</f>
        <v>77.2231168137644</v>
      </c>
      <c r="AO197" s="70"/>
      <c r="AP197" s="79" t="n">
        <v>1844232</v>
      </c>
      <c r="AQ197" s="70"/>
      <c r="AR197" s="75" t="n">
        <f aca="false">(AP197/$BL197)</f>
        <v>82.9203722854188</v>
      </c>
      <c r="AS197" s="70"/>
      <c r="AT197" s="75" t="n">
        <f aca="false">IF(AR197,AR197/AR$219*100,0)</f>
        <v>92.6397066657341</v>
      </c>
      <c r="AU197" s="70"/>
      <c r="AV197" s="79" t="n">
        <v>2800794</v>
      </c>
      <c r="AW197" s="70"/>
      <c r="AX197" s="75" t="n">
        <f aca="false">(AV197/$BL197)</f>
        <v>125.929319724833</v>
      </c>
      <c r="AY197" s="70"/>
      <c r="AZ197" s="75" t="n">
        <f aca="false">IF(AX197,AX197/AX$219*100,0)</f>
        <v>89.1822923588927</v>
      </c>
      <c r="BA197" s="70"/>
      <c r="BB197" s="79" t="n">
        <v>1797985</v>
      </c>
      <c r="BC197" s="70"/>
      <c r="BD197" s="75" t="n">
        <f aca="false">(BB197/$BL197)</f>
        <v>80.8410143428803</v>
      </c>
      <c r="BE197" s="70"/>
      <c r="BF197" s="75" t="n">
        <f aca="false">IF(BD197,BD197/BD$219*100,0)</f>
        <v>265.195272650594</v>
      </c>
      <c r="BG197" s="70"/>
      <c r="BH197" s="79" t="n">
        <f aca="false">(E197+K197+Q197+W197+AC197+AJ197+AP197+AV197+BB197)</f>
        <v>67024009</v>
      </c>
      <c r="BI197" s="70"/>
      <c r="BJ197" s="55" t="n">
        <v>78</v>
      </c>
      <c r="BK197" s="70"/>
      <c r="BL197" s="107" t="n">
        <v>22241</v>
      </c>
      <c r="BM197" s="70"/>
      <c r="BN197" s="107" t="n">
        <f aca="false">IF(E197,BL197,0)</f>
        <v>22241</v>
      </c>
      <c r="BO197" s="70"/>
      <c r="BP197" s="107" t="n">
        <f aca="false">IF(K197,BL197,0)</f>
        <v>22241</v>
      </c>
      <c r="BQ197" s="70"/>
      <c r="BR197" s="107" t="n">
        <f aca="false">IF(Q197,BL197,0)</f>
        <v>22241</v>
      </c>
      <c r="BS197" s="70"/>
      <c r="BT197" s="107" t="n">
        <f aca="false">IF(W197,BL197,0)</f>
        <v>22241</v>
      </c>
      <c r="BU197" s="70"/>
      <c r="BV197" s="107" t="n">
        <f aca="false">IF(AC197,BL197,0)</f>
        <v>22241</v>
      </c>
      <c r="BW197" s="70"/>
      <c r="BX197" s="107" t="n">
        <f aca="false">IF(AJ197,BL197,0)</f>
        <v>22241</v>
      </c>
      <c r="BY197" s="70"/>
      <c r="BZ197" s="107" t="n">
        <f aca="false">IF(AP197,BL197,0)</f>
        <v>22241</v>
      </c>
      <c r="CA197" s="70"/>
      <c r="CB197" s="107" t="n">
        <f aca="false">IF(AV197,BL197,0)</f>
        <v>22241</v>
      </c>
      <c r="CC197" s="70"/>
      <c r="CD197" s="107" t="n">
        <f aca="false">IF(BB197,$BL197,0)</f>
        <v>22241</v>
      </c>
    </row>
    <row r="198" customFormat="false" ht="8.25" hidden="false" customHeight="true" outlineLevel="0" collapsed="false">
      <c r="A198" s="55" t="n">
        <v>79</v>
      </c>
      <c r="B198" s="110"/>
      <c r="C198" s="55" t="s">
        <v>213</v>
      </c>
      <c r="D198" s="70"/>
      <c r="E198" s="79" t="n">
        <v>5305652</v>
      </c>
      <c r="F198" s="70"/>
      <c r="G198" s="75" t="n">
        <f aca="false">(E198/$BL198)</f>
        <v>66.5410672853828</v>
      </c>
      <c r="H198" s="70"/>
      <c r="I198" s="75" t="n">
        <f aca="false">IF(G198,G198/G$219*100,0)</f>
        <v>57.9970247704801</v>
      </c>
      <c r="J198" s="70"/>
      <c r="K198" s="79" t="n">
        <v>3904935</v>
      </c>
      <c r="L198" s="70"/>
      <c r="M198" s="75" t="n">
        <f aca="false">(K198/$BL198)</f>
        <v>48.9739135887628</v>
      </c>
      <c r="N198" s="70"/>
      <c r="O198" s="75" t="n">
        <f aca="false">IF(M198,M198/M$219*100,0)</f>
        <v>87.8906223602939</v>
      </c>
      <c r="P198" s="70"/>
      <c r="Q198" s="79" t="n">
        <v>26037261</v>
      </c>
      <c r="R198" s="70"/>
      <c r="S198" s="75" t="n">
        <f aca="false">(Q198/$BL198)</f>
        <v>326.54745093121</v>
      </c>
      <c r="T198" s="70"/>
      <c r="U198" s="75" t="n">
        <f aca="false">IF(S198,S198/S$219*100,0)</f>
        <v>64.2999104176982</v>
      </c>
      <c r="V198" s="70"/>
      <c r="W198" s="79" t="n">
        <v>8569452</v>
      </c>
      <c r="X198" s="70"/>
      <c r="Y198" s="75" t="n">
        <f aca="false">(W198/$BL198)</f>
        <v>107.474158148868</v>
      </c>
      <c r="Z198" s="70"/>
      <c r="AA198" s="75" t="n">
        <f aca="false">IF(Y198,Y198/Y$219*100,0)</f>
        <v>77.2347664828672</v>
      </c>
      <c r="AB198" s="70"/>
      <c r="AC198" s="79" t="n">
        <v>21045246</v>
      </c>
      <c r="AD198" s="70"/>
      <c r="AE198" s="75" t="n">
        <f aca="false">(AC198/$BL198)</f>
        <v>263.939875838716</v>
      </c>
      <c r="AF198" s="70"/>
      <c r="AG198" s="75" t="n">
        <f aca="false">IF(AE198,AE198/AE$219*100,0)</f>
        <v>72.5486676151774</v>
      </c>
      <c r="AH198" s="111"/>
      <c r="AI198" s="70"/>
      <c r="AJ198" s="79" t="n">
        <v>142742712</v>
      </c>
      <c r="AK198" s="70"/>
      <c r="AL198" s="75" t="n">
        <f aca="false">(AJ198/$BL198)</f>
        <v>1790.21398382141</v>
      </c>
      <c r="AM198" s="70"/>
      <c r="AN198" s="75" t="n">
        <f aca="false">IF(AL198,AL198/AL$219*100,0)</f>
        <v>93.7581174090053</v>
      </c>
      <c r="AO198" s="70"/>
      <c r="AP198" s="79" t="n">
        <v>2844193</v>
      </c>
      <c r="AQ198" s="70"/>
      <c r="AR198" s="75" t="n">
        <f aca="false">(AP198/$BL198)</f>
        <v>35.670571267323</v>
      </c>
      <c r="AS198" s="70"/>
      <c r="AT198" s="75" t="n">
        <f aca="false">IF(AR198,AR198/AR$219*100,0)</f>
        <v>39.8516211122348</v>
      </c>
      <c r="AU198" s="70"/>
      <c r="AV198" s="79" t="n">
        <v>5353437</v>
      </c>
      <c r="AW198" s="70"/>
      <c r="AX198" s="75" t="n">
        <f aca="false">(AV198/$BL198)</f>
        <v>67.1403649589264</v>
      </c>
      <c r="AY198" s="70"/>
      <c r="AZ198" s="75" t="n">
        <f aca="false">IF(AX198,AX198/AX$219*100,0)</f>
        <v>47.5483522815298</v>
      </c>
      <c r="BA198" s="70"/>
      <c r="BB198" s="79" t="n">
        <v>0</v>
      </c>
      <c r="BC198" s="70"/>
      <c r="BD198" s="75" t="n">
        <f aca="false">(BB198/$BL198)</f>
        <v>0</v>
      </c>
      <c r="BE198" s="70"/>
      <c r="BF198" s="75" t="n">
        <f aca="false">IF(BD198,BD198/BD$219*100,0)</f>
        <v>0</v>
      </c>
      <c r="BG198" s="70"/>
      <c r="BH198" s="79" t="n">
        <f aca="false">(E198+K198+Q198+W198+AC198+AJ198+AP198+AV198+BB198)</f>
        <v>215802888</v>
      </c>
      <c r="BI198" s="70"/>
      <c r="BJ198" s="55" t="n">
        <v>79</v>
      </c>
      <c r="BK198" s="70"/>
      <c r="BL198" s="107" t="n">
        <v>79735</v>
      </c>
      <c r="BM198" s="70"/>
      <c r="BN198" s="107" t="n">
        <f aca="false">IF(E198,BL198,0)</f>
        <v>79735</v>
      </c>
      <c r="BO198" s="70"/>
      <c r="BP198" s="107" t="n">
        <f aca="false">IF(K198,BL198,0)</f>
        <v>79735</v>
      </c>
      <c r="BQ198" s="70"/>
      <c r="BR198" s="107" t="n">
        <f aca="false">IF(Q198,BL198,0)</f>
        <v>79735</v>
      </c>
      <c r="BS198" s="70"/>
      <c r="BT198" s="107" t="n">
        <f aca="false">IF(W198,BL198,0)</f>
        <v>79735</v>
      </c>
      <c r="BU198" s="70"/>
      <c r="BV198" s="107" t="n">
        <f aca="false">IF(AC198,BL198,0)</f>
        <v>79735</v>
      </c>
      <c r="BW198" s="70"/>
      <c r="BX198" s="107" t="n">
        <f aca="false">IF(AJ198,BL198,0)</f>
        <v>79735</v>
      </c>
      <c r="BY198" s="70"/>
      <c r="BZ198" s="107" t="n">
        <f aca="false">IF(AP198,BL198,0)</f>
        <v>79735</v>
      </c>
      <c r="CA198" s="70"/>
      <c r="CB198" s="107" t="n">
        <f aca="false">IF(AV198,BL198,0)</f>
        <v>79735</v>
      </c>
      <c r="CC198" s="70"/>
      <c r="CD198" s="107" t="n">
        <f aca="false">IF(BB198,$BL198,0)</f>
        <v>0</v>
      </c>
    </row>
    <row r="199" customFormat="false" ht="8.25" hidden="false" customHeight="true" outlineLevel="0" collapsed="false">
      <c r="A199" s="55" t="n">
        <v>80</v>
      </c>
      <c r="B199" s="110"/>
      <c r="C199" s="55" t="s">
        <v>214</v>
      </c>
      <c r="D199" s="70"/>
      <c r="E199" s="79" t="n">
        <v>1750400</v>
      </c>
      <c r="F199" s="70"/>
      <c r="G199" s="75" t="n">
        <f aca="false">(E199/$BL199)</f>
        <v>63.1981803083366</v>
      </c>
      <c r="H199" s="70"/>
      <c r="I199" s="75" t="n">
        <f aca="false">IF(G199,G199/G$219*100,0)</f>
        <v>55.0833729953867</v>
      </c>
      <c r="J199" s="70"/>
      <c r="K199" s="79" t="n">
        <v>2326471</v>
      </c>
      <c r="L199" s="70"/>
      <c r="M199" s="75" t="n">
        <f aca="false">(K199/$BL199)</f>
        <v>83.9972199155143</v>
      </c>
      <c r="N199" s="70"/>
      <c r="O199" s="75" t="n">
        <f aca="false">IF(M199,M199/M$219*100,0)</f>
        <v>150.744904662938</v>
      </c>
      <c r="P199" s="70"/>
      <c r="Q199" s="79" t="n">
        <v>9072703</v>
      </c>
      <c r="R199" s="70"/>
      <c r="S199" s="75" t="n">
        <f aca="false">(Q199/$BL199)</f>
        <v>327.569881214572</v>
      </c>
      <c r="T199" s="70"/>
      <c r="U199" s="75" t="n">
        <f aca="false">IF(S199,S199/S$219*100,0)</f>
        <v>64.5012354485354</v>
      </c>
      <c r="V199" s="70"/>
      <c r="W199" s="79" t="n">
        <v>3514187</v>
      </c>
      <c r="X199" s="70"/>
      <c r="Y199" s="75" t="n">
        <f aca="false">(W199/$BL199)</f>
        <v>126.879698162256</v>
      </c>
      <c r="Z199" s="70"/>
      <c r="AA199" s="75" t="n">
        <f aca="false">IF(Y199,Y199/Y$219*100,0)</f>
        <v>91.1802802437835</v>
      </c>
      <c r="AB199" s="70"/>
      <c r="AC199" s="79" t="n">
        <v>17898708</v>
      </c>
      <c r="AD199" s="70"/>
      <c r="AE199" s="75" t="n">
        <f aca="false">(AC199/$BL199)</f>
        <v>646.232732786944</v>
      </c>
      <c r="AF199" s="70"/>
      <c r="AG199" s="75" t="n">
        <f aca="false">IF(AE199,AE199/AE$219*100,0)</f>
        <v>177.628801195832</v>
      </c>
      <c r="AH199" s="111"/>
      <c r="AI199" s="70"/>
      <c r="AJ199" s="79" t="n">
        <v>39643862</v>
      </c>
      <c r="AK199" s="70"/>
      <c r="AL199" s="75" t="n">
        <f aca="false">(AJ199/$BL199)</f>
        <v>1431.34137271185</v>
      </c>
      <c r="AM199" s="70"/>
      <c r="AN199" s="75" t="n">
        <f aca="false">IF(AL199,AL199/AL$219*100,0)</f>
        <v>74.9630344125788</v>
      </c>
      <c r="AO199" s="70"/>
      <c r="AP199" s="79" t="n">
        <v>504291</v>
      </c>
      <c r="AQ199" s="70"/>
      <c r="AR199" s="75" t="n">
        <f aca="false">(AP199/$BL199)</f>
        <v>18.2074231866267</v>
      </c>
      <c r="AS199" s="70"/>
      <c r="AT199" s="75" t="n">
        <f aca="false">IF(AR199,AR199/AR$219*100,0)</f>
        <v>20.3415674177404</v>
      </c>
      <c r="AU199" s="70"/>
      <c r="AV199" s="79" t="n">
        <v>1008002</v>
      </c>
      <c r="AW199" s="70"/>
      <c r="AX199" s="75" t="n">
        <f aca="false">(AV199/$BL199)</f>
        <v>36.3939054771275</v>
      </c>
      <c r="AY199" s="70"/>
      <c r="AZ199" s="75" t="n">
        <f aca="false">IF(AX199,AX199/AX$219*100,0)</f>
        <v>25.7739176661578</v>
      </c>
      <c r="BA199" s="70"/>
      <c r="BB199" s="79" t="n">
        <v>0</v>
      </c>
      <c r="BC199" s="70"/>
      <c r="BD199" s="75" t="n">
        <f aca="false">(BB199/$BL199)</f>
        <v>0</v>
      </c>
      <c r="BE199" s="70"/>
      <c r="BF199" s="75" t="n">
        <f aca="false">IF(BD199,BD199/BD$219*100,0)</f>
        <v>0</v>
      </c>
      <c r="BG199" s="70"/>
      <c r="BH199" s="79" t="n">
        <f aca="false">(E199+K199+Q199+W199+AC199+AJ199+AP199+AV199+BB199)</f>
        <v>75718624</v>
      </c>
      <c r="BI199" s="70"/>
      <c r="BJ199" s="55" t="n">
        <v>80</v>
      </c>
      <c r="BK199" s="70"/>
      <c r="BL199" s="107" t="n">
        <v>27697</v>
      </c>
      <c r="BM199" s="70"/>
      <c r="BN199" s="107" t="n">
        <f aca="false">IF(E199,BL199,0)</f>
        <v>27697</v>
      </c>
      <c r="BO199" s="70"/>
      <c r="BP199" s="107" t="n">
        <f aca="false">IF(K199,BL199,0)</f>
        <v>27697</v>
      </c>
      <c r="BQ199" s="70"/>
      <c r="BR199" s="107" t="n">
        <f aca="false">IF(Q199,BL199,0)</f>
        <v>27697</v>
      </c>
      <c r="BS199" s="70"/>
      <c r="BT199" s="107" t="n">
        <f aca="false">IF(W199,BL199,0)</f>
        <v>27697</v>
      </c>
      <c r="BU199" s="70"/>
      <c r="BV199" s="107" t="n">
        <f aca="false">IF(AC199,BL199,0)</f>
        <v>27697</v>
      </c>
      <c r="BW199" s="70"/>
      <c r="BX199" s="107" t="n">
        <f aca="false">IF(AJ199,BL199,0)</f>
        <v>27697</v>
      </c>
      <c r="BY199" s="70"/>
      <c r="BZ199" s="107" t="n">
        <f aca="false">IF(AP199,BL199,0)</f>
        <v>27697</v>
      </c>
      <c r="CA199" s="70"/>
      <c r="CB199" s="107" t="n">
        <f aca="false">IF(AV199,BL199,0)</f>
        <v>27697</v>
      </c>
      <c r="CC199" s="70"/>
      <c r="CD199" s="107" t="n">
        <f aca="false">IF(BB199,$BL199,0)</f>
        <v>0</v>
      </c>
    </row>
    <row r="200" customFormat="false" ht="8.25" hidden="false" customHeight="true" outlineLevel="0" collapsed="false">
      <c r="A200" s="81"/>
      <c r="B200" s="70"/>
      <c r="C200" s="55"/>
      <c r="D200" s="70"/>
      <c r="E200" s="70"/>
      <c r="F200" s="70"/>
      <c r="G200" s="103"/>
      <c r="H200" s="70"/>
      <c r="I200" s="103"/>
      <c r="J200" s="70"/>
      <c r="K200" s="70"/>
      <c r="L200" s="70"/>
      <c r="M200" s="103"/>
      <c r="N200" s="70"/>
      <c r="O200" s="103"/>
      <c r="P200" s="70"/>
      <c r="Q200" s="70"/>
      <c r="R200" s="70"/>
      <c r="S200" s="103"/>
      <c r="T200" s="70"/>
      <c r="U200" s="103"/>
      <c r="V200" s="70"/>
      <c r="W200" s="70"/>
      <c r="X200" s="70"/>
      <c r="Y200" s="103"/>
      <c r="Z200" s="70"/>
      <c r="AA200" s="103"/>
      <c r="AB200" s="70"/>
      <c r="AC200" s="70"/>
      <c r="AD200" s="70"/>
      <c r="AE200" s="103"/>
      <c r="AF200" s="70"/>
      <c r="AG200" s="103"/>
      <c r="AH200" s="70"/>
      <c r="AI200" s="70"/>
      <c r="AJ200" s="70"/>
      <c r="AK200" s="70"/>
      <c r="AL200" s="103"/>
      <c r="AM200" s="70"/>
      <c r="AN200" s="103"/>
      <c r="AO200" s="70"/>
      <c r="AP200" s="70"/>
      <c r="AQ200" s="70"/>
      <c r="AR200" s="103"/>
      <c r="AS200" s="70"/>
      <c r="AT200" s="103"/>
      <c r="AU200" s="70"/>
      <c r="AV200" s="70"/>
      <c r="AW200" s="70"/>
      <c r="AX200" s="103"/>
      <c r="AY200" s="70"/>
      <c r="AZ200" s="103"/>
      <c r="BA200" s="70"/>
      <c r="BB200" s="70"/>
      <c r="BC200" s="70"/>
      <c r="BD200" s="103"/>
      <c r="BE200" s="70"/>
      <c r="BF200" s="103"/>
      <c r="BG200" s="70"/>
      <c r="BH200" s="70"/>
      <c r="BI200" s="70"/>
      <c r="BJ200" s="81"/>
      <c r="BK200" s="70"/>
      <c r="BL200" s="104"/>
      <c r="BM200" s="70"/>
      <c r="BN200" s="70"/>
      <c r="BO200" s="70"/>
      <c r="BP200" s="70"/>
      <c r="BQ200" s="70"/>
      <c r="BR200" s="70"/>
      <c r="BS200" s="70"/>
      <c r="BT200" s="70"/>
      <c r="BU200" s="70"/>
      <c r="BV200" s="70"/>
      <c r="BW200" s="70"/>
      <c r="BX200" s="70"/>
      <c r="BY200" s="70"/>
      <c r="BZ200" s="70"/>
      <c r="CA200" s="70"/>
      <c r="CB200" s="70"/>
      <c r="CC200" s="70"/>
      <c r="CD200" s="70"/>
    </row>
    <row r="201" customFormat="false" ht="8.25" hidden="false" customHeight="true" outlineLevel="0" collapsed="false">
      <c r="A201" s="55" t="n">
        <v>81</v>
      </c>
      <c r="B201" s="110"/>
      <c r="C201" s="55" t="s">
        <v>215</v>
      </c>
      <c r="D201" s="70"/>
      <c r="E201" s="79" t="n">
        <v>1696261</v>
      </c>
      <c r="F201" s="70"/>
      <c r="G201" s="75" t="n">
        <f aca="false">(E201/$BL201)</f>
        <v>74.6166805964897</v>
      </c>
      <c r="H201" s="70"/>
      <c r="I201" s="75" t="n">
        <f aca="false">IF(G201,G201/G$219*100,0)</f>
        <v>65.0357087644167</v>
      </c>
      <c r="J201" s="70"/>
      <c r="K201" s="79" t="n">
        <v>2062050</v>
      </c>
      <c r="L201" s="70"/>
      <c r="M201" s="75" t="n">
        <f aca="false">(K201/$BL201)</f>
        <v>90.707341749879</v>
      </c>
      <c r="N201" s="70"/>
      <c r="O201" s="75" t="n">
        <f aca="false">IF(M201,M201/M$219*100,0)</f>
        <v>162.78716840947</v>
      </c>
      <c r="P201" s="70"/>
      <c r="Q201" s="79" t="n">
        <v>7856219</v>
      </c>
      <c r="R201" s="70"/>
      <c r="S201" s="75" t="n">
        <f aca="false">(Q201/$BL201)</f>
        <v>345.586548189856</v>
      </c>
      <c r="T201" s="70"/>
      <c r="U201" s="75" t="n">
        <f aca="false">IF(S201,S201/S$219*100,0)</f>
        <v>68.0488670997171</v>
      </c>
      <c r="V201" s="70"/>
      <c r="W201" s="79" t="n">
        <v>1856863</v>
      </c>
      <c r="X201" s="70"/>
      <c r="Y201" s="75" t="n">
        <f aca="false">(W201/$BL201)</f>
        <v>81.6813882901509</v>
      </c>
      <c r="Z201" s="70"/>
      <c r="AA201" s="75" t="n">
        <f aca="false">IF(Y201,Y201/Y$219*100,0)</f>
        <v>58.6991613541906</v>
      </c>
      <c r="AB201" s="70"/>
      <c r="AC201" s="79" t="n">
        <v>7099470</v>
      </c>
      <c r="AD201" s="70"/>
      <c r="AE201" s="75" t="n">
        <f aca="false">(AC201/$BL201)</f>
        <v>312.297980908811</v>
      </c>
      <c r="AF201" s="70"/>
      <c r="AG201" s="75" t="n">
        <f aca="false">IF(AE201,AE201/AE$219*100,0)</f>
        <v>85.8407709022683</v>
      </c>
      <c r="AH201" s="111"/>
      <c r="AI201" s="70"/>
      <c r="AJ201" s="79" t="n">
        <v>45151222</v>
      </c>
      <c r="AK201" s="70"/>
      <c r="AL201" s="75" t="n">
        <f aca="false">(AJ201/$BL201)</f>
        <v>1986.15325737914</v>
      </c>
      <c r="AM201" s="70"/>
      <c r="AN201" s="75" t="n">
        <f aca="false">IF(AL201,AL201/AL$219*100,0)</f>
        <v>104.019961848432</v>
      </c>
      <c r="AO201" s="70"/>
      <c r="AP201" s="79" t="n">
        <v>633187</v>
      </c>
      <c r="AQ201" s="70"/>
      <c r="AR201" s="75" t="n">
        <f aca="false">(AP201/$BL201)</f>
        <v>27.8532089913342</v>
      </c>
      <c r="AS201" s="70"/>
      <c r="AT201" s="75" t="n">
        <f aca="false">IF(AR201,AR201/AR$219*100,0)</f>
        <v>31.1179634092203</v>
      </c>
      <c r="AU201" s="70"/>
      <c r="AV201" s="79" t="n">
        <v>1945053</v>
      </c>
      <c r="AW201" s="70"/>
      <c r="AX201" s="75" t="n">
        <f aca="false">(AV201/$BL201)</f>
        <v>85.5607706857872</v>
      </c>
      <c r="AY201" s="70"/>
      <c r="AZ201" s="75" t="n">
        <f aca="false">IF(AX201,AX201/AX$219*100,0)</f>
        <v>60.593559009335</v>
      </c>
      <c r="BA201" s="70"/>
      <c r="BB201" s="79" t="n">
        <v>0</v>
      </c>
      <c r="BC201" s="70"/>
      <c r="BD201" s="75" t="n">
        <f aca="false">(BB201/$BL201)</f>
        <v>0</v>
      </c>
      <c r="BE201" s="70"/>
      <c r="BF201" s="75" t="n">
        <f aca="false">IF(BD201,BD201/BD$219*100,0)</f>
        <v>0</v>
      </c>
      <c r="BG201" s="70"/>
      <c r="BH201" s="79" t="n">
        <f aca="false">(E201+K201+Q201+W201+AC201+AJ201+AP201+AV201+BB201)</f>
        <v>68300325</v>
      </c>
      <c r="BI201" s="70"/>
      <c r="BJ201" s="55" t="n">
        <v>81</v>
      </c>
      <c r="BK201" s="70"/>
      <c r="BL201" s="107" t="n">
        <v>22733</v>
      </c>
      <c r="BM201" s="70"/>
      <c r="BN201" s="107" t="n">
        <f aca="false">IF(E201,BL201,0)</f>
        <v>22733</v>
      </c>
      <c r="BO201" s="70"/>
      <c r="BP201" s="107" t="n">
        <f aca="false">IF(K201,BL201,0)</f>
        <v>22733</v>
      </c>
      <c r="BQ201" s="70"/>
      <c r="BR201" s="107" t="n">
        <f aca="false">IF(Q201,BL201,0)</f>
        <v>22733</v>
      </c>
      <c r="BS201" s="70"/>
      <c r="BT201" s="107" t="n">
        <f aca="false">IF(W201,BL201,0)</f>
        <v>22733</v>
      </c>
      <c r="BU201" s="70"/>
      <c r="BV201" s="107" t="n">
        <f aca="false">IF(AC201,BL201,0)</f>
        <v>22733</v>
      </c>
      <c r="BW201" s="70"/>
      <c r="BX201" s="107" t="n">
        <f aca="false">IF(AJ201,BL201,0)</f>
        <v>22733</v>
      </c>
      <c r="BY201" s="70"/>
      <c r="BZ201" s="107" t="n">
        <f aca="false">IF(AP201,BL201,0)</f>
        <v>22733</v>
      </c>
      <c r="CA201" s="70"/>
      <c r="CB201" s="107" t="n">
        <f aca="false">IF(AV201,BL201,0)</f>
        <v>22733</v>
      </c>
      <c r="CC201" s="70"/>
      <c r="CD201" s="107" t="n">
        <f aca="false">IF(BB201,$BL201,0)</f>
        <v>0</v>
      </c>
    </row>
    <row r="202" customFormat="false" ht="8.25" hidden="false" customHeight="true" outlineLevel="0" collapsed="false">
      <c r="A202" s="55" t="n">
        <v>82</v>
      </c>
      <c r="B202" s="110"/>
      <c r="C202" s="55" t="s">
        <v>216</v>
      </c>
      <c r="D202" s="70"/>
      <c r="E202" s="79" t="n">
        <v>2337943</v>
      </c>
      <c r="F202" s="70"/>
      <c r="G202" s="75" t="n">
        <f aca="false">(E202/$BL202)</f>
        <v>55.7476036053221</v>
      </c>
      <c r="H202" s="70"/>
      <c r="I202" s="75" t="n">
        <f aca="false">IF(G202,G202/G$219*100,0)</f>
        <v>48.5894693171387</v>
      </c>
      <c r="J202" s="70"/>
      <c r="K202" s="79" t="n">
        <v>1973608</v>
      </c>
      <c r="L202" s="70"/>
      <c r="M202" s="75" t="n">
        <f aca="false">(K202/$BL202)</f>
        <v>47.0601363918165</v>
      </c>
      <c r="N202" s="70"/>
      <c r="O202" s="75" t="n">
        <f aca="false">IF(M202,M202/M$219*100,0)</f>
        <v>84.4560782004998</v>
      </c>
      <c r="P202" s="70"/>
      <c r="Q202" s="79" t="n">
        <v>17985333</v>
      </c>
      <c r="R202" s="70"/>
      <c r="S202" s="75" t="n">
        <f aca="false">(Q202/$BL202)</f>
        <v>428.855286375125</v>
      </c>
      <c r="T202" s="70"/>
      <c r="U202" s="75" t="n">
        <f aca="false">IF(S202,S202/S$219*100,0)</f>
        <v>84.4451745602077</v>
      </c>
      <c r="V202" s="70"/>
      <c r="W202" s="79" t="n">
        <v>4171447</v>
      </c>
      <c r="X202" s="70"/>
      <c r="Y202" s="75" t="n">
        <f aca="false">(W202/$BL202)</f>
        <v>99.4669989031427</v>
      </c>
      <c r="Z202" s="70"/>
      <c r="AA202" s="75" t="n">
        <f aca="false">IF(Y202,Y202/Y$219*100,0)</f>
        <v>71.4805360223865</v>
      </c>
      <c r="AB202" s="70"/>
      <c r="AC202" s="79" t="n">
        <v>10737829</v>
      </c>
      <c r="AD202" s="70"/>
      <c r="AE202" s="75" t="n">
        <f aca="false">(AC202/$BL202)</f>
        <v>256.0405598741</v>
      </c>
      <c r="AF202" s="70"/>
      <c r="AG202" s="75" t="n">
        <f aca="false">IF(AE202,AE202/AE$219*100,0)</f>
        <v>70.3773971829128</v>
      </c>
      <c r="AH202" s="111"/>
      <c r="AI202" s="70"/>
      <c r="AJ202" s="79" t="n">
        <v>68134691</v>
      </c>
      <c r="AK202" s="70"/>
      <c r="AL202" s="75" t="n">
        <f aca="false">(AJ202/$BL202)</f>
        <v>1624.65284467547</v>
      </c>
      <c r="AM202" s="70"/>
      <c r="AN202" s="75" t="n">
        <f aca="false">IF(AL202,AL202/AL$219*100,0)</f>
        <v>85.0872541140609</v>
      </c>
      <c r="AO202" s="70"/>
      <c r="AP202" s="79" t="n">
        <v>1946408</v>
      </c>
      <c r="AQ202" s="70"/>
      <c r="AR202" s="75" t="n">
        <f aca="false">(AP202/$BL202)</f>
        <v>46.4115599217893</v>
      </c>
      <c r="AS202" s="70"/>
      <c r="AT202" s="75" t="n">
        <f aca="false">IF(AR202,AR202/AR$219*100,0)</f>
        <v>51.8515918169576</v>
      </c>
      <c r="AU202" s="70"/>
      <c r="AV202" s="79" t="n">
        <v>1072427</v>
      </c>
      <c r="AW202" s="70"/>
      <c r="AX202" s="75" t="n">
        <f aca="false">(AV202/$BL202)</f>
        <v>25.5717249272736</v>
      </c>
      <c r="AY202" s="70"/>
      <c r="AZ202" s="75" t="n">
        <f aca="false">IF(AX202,AX202/AX$219*100,0)</f>
        <v>18.1097226092264</v>
      </c>
      <c r="BA202" s="70"/>
      <c r="BB202" s="79" t="n">
        <v>0</v>
      </c>
      <c r="BC202" s="70"/>
      <c r="BD202" s="75" t="n">
        <f aca="false">(BB202/$BL202)</f>
        <v>0</v>
      </c>
      <c r="BE202" s="70"/>
      <c r="BF202" s="75" t="n">
        <f aca="false">IF(BD202,BD202/BD$219*100,0)</f>
        <v>0</v>
      </c>
      <c r="BG202" s="70"/>
      <c r="BH202" s="79" t="n">
        <f aca="false">(E202+K202+Q202+W202+AC202+AJ202+AP202+AV202+BB202)</f>
        <v>108359686</v>
      </c>
      <c r="BI202" s="70"/>
      <c r="BJ202" s="55" t="n">
        <v>82</v>
      </c>
      <c r="BK202" s="70"/>
      <c r="BL202" s="107" t="n">
        <v>41938</v>
      </c>
      <c r="BM202" s="70"/>
      <c r="BN202" s="107" t="n">
        <f aca="false">IF(E202,BL202,0)</f>
        <v>41938</v>
      </c>
      <c r="BO202" s="70"/>
      <c r="BP202" s="107" t="n">
        <f aca="false">IF(K202,BL202,0)</f>
        <v>41938</v>
      </c>
      <c r="BQ202" s="70"/>
      <c r="BR202" s="107" t="n">
        <f aca="false">IF(Q202,BL202,0)</f>
        <v>41938</v>
      </c>
      <c r="BS202" s="70"/>
      <c r="BT202" s="107" t="n">
        <f aca="false">IF(W202,BL202,0)</f>
        <v>41938</v>
      </c>
      <c r="BU202" s="70"/>
      <c r="BV202" s="107" t="n">
        <f aca="false">IF(AC202,BL202,0)</f>
        <v>41938</v>
      </c>
      <c r="BW202" s="70"/>
      <c r="BX202" s="107" t="n">
        <f aca="false">IF(AJ202,BL202,0)</f>
        <v>41938</v>
      </c>
      <c r="BY202" s="70"/>
      <c r="BZ202" s="107" t="n">
        <f aca="false">IF(AP202,BL202,0)</f>
        <v>41938</v>
      </c>
      <c r="CA202" s="70"/>
      <c r="CB202" s="107" t="n">
        <f aca="false">IF(AV202,BL202,0)</f>
        <v>41938</v>
      </c>
      <c r="CC202" s="70"/>
      <c r="CD202" s="107" t="n">
        <f aca="false">IF(BB202,$BL202,0)</f>
        <v>0</v>
      </c>
    </row>
    <row r="203" customFormat="false" ht="8.25" hidden="false" customHeight="true" outlineLevel="0" collapsed="false">
      <c r="A203" s="55" t="n">
        <v>83</v>
      </c>
      <c r="B203" s="110"/>
      <c r="C203" s="55" t="s">
        <v>217</v>
      </c>
      <c r="D203" s="70"/>
      <c r="E203" s="79" t="n">
        <v>2566920</v>
      </c>
      <c r="F203" s="70"/>
      <c r="G203" s="75" t="n">
        <f aca="false">(E203/$BL203)</f>
        <v>82.6652067499678</v>
      </c>
      <c r="H203" s="70"/>
      <c r="I203" s="75" t="n">
        <f aca="false">IF(G203,G203/G$219*100,0)</f>
        <v>72.0507836607532</v>
      </c>
      <c r="J203" s="70"/>
      <c r="K203" s="79" t="n">
        <v>1878444</v>
      </c>
      <c r="L203" s="70"/>
      <c r="M203" s="75" t="n">
        <f aca="false">(K203/$BL203)</f>
        <v>60.4934947829447</v>
      </c>
      <c r="N203" s="70"/>
      <c r="O203" s="75" t="n">
        <f aca="false">IF(M203,M203/M$219*100,0)</f>
        <v>108.564141919876</v>
      </c>
      <c r="P203" s="70"/>
      <c r="Q203" s="79" t="n">
        <v>10184429</v>
      </c>
      <c r="R203" s="70"/>
      <c r="S203" s="75" t="n">
        <f aca="false">(Q203/$BL203)</f>
        <v>327.979808063893</v>
      </c>
      <c r="T203" s="70"/>
      <c r="U203" s="75" t="n">
        <f aca="false">IF(S203,S203/S$219*100,0)</f>
        <v>64.5819534563287</v>
      </c>
      <c r="V203" s="70"/>
      <c r="W203" s="79" t="n">
        <v>2314617</v>
      </c>
      <c r="X203" s="70"/>
      <c r="Y203" s="75" t="n">
        <f aca="false">(W203/$BL203)</f>
        <v>74.5400296277212</v>
      </c>
      <c r="Z203" s="70"/>
      <c r="AA203" s="75" t="n">
        <f aca="false">IF(Y203,Y203/Y$219*100,0)</f>
        <v>53.5671260988024</v>
      </c>
      <c r="AB203" s="70"/>
      <c r="AC203" s="79" t="n">
        <v>21368323</v>
      </c>
      <c r="AD203" s="70"/>
      <c r="AE203" s="75" t="n">
        <f aca="false">(AC203/$BL203)</f>
        <v>688.146431791833</v>
      </c>
      <c r="AF203" s="70"/>
      <c r="AG203" s="75" t="n">
        <f aca="false">IF(AE203,AE203/AE$219*100,0)</f>
        <v>189.14954245543</v>
      </c>
      <c r="AH203" s="111"/>
      <c r="AI203" s="70"/>
      <c r="AJ203" s="79" t="n">
        <v>44478348</v>
      </c>
      <c r="AK203" s="70"/>
      <c r="AL203" s="75" t="n">
        <f aca="false">(AJ203/$BL203)</f>
        <v>1432.38271286874</v>
      </c>
      <c r="AM203" s="70"/>
      <c r="AN203" s="75" t="n">
        <f aca="false">IF(AL203,AL203/AL$219*100,0)</f>
        <v>75.0175720787879</v>
      </c>
      <c r="AO203" s="70"/>
      <c r="AP203" s="79" t="n">
        <v>723383</v>
      </c>
      <c r="AQ203" s="70"/>
      <c r="AR203" s="75" t="n">
        <f aca="false">(AP203/$BL203)</f>
        <v>23.2958585598351</v>
      </c>
      <c r="AS203" s="70"/>
      <c r="AT203" s="75" t="n">
        <f aca="false">IF(AR203,AR203/AR$219*100,0)</f>
        <v>26.0264328780522</v>
      </c>
      <c r="AU203" s="70"/>
      <c r="AV203" s="79" t="n">
        <v>597594</v>
      </c>
      <c r="AW203" s="70"/>
      <c r="AX203" s="75" t="n">
        <f aca="false">(AV203/$BL203)</f>
        <v>19.244943964962</v>
      </c>
      <c r="AY203" s="70"/>
      <c r="AZ203" s="75" t="n">
        <f aca="false">IF(AX203,AX203/AX$219*100,0)</f>
        <v>13.6291391302998</v>
      </c>
      <c r="BA203" s="70"/>
      <c r="BB203" s="79" t="n">
        <v>0</v>
      </c>
      <c r="BC203" s="70"/>
      <c r="BD203" s="75" t="n">
        <f aca="false">(BB203/$BL203)</f>
        <v>0</v>
      </c>
      <c r="BE203" s="70"/>
      <c r="BF203" s="75" t="n">
        <f aca="false">IF(BD203,BD203/BD$219*100,0)</f>
        <v>0</v>
      </c>
      <c r="BG203" s="70"/>
      <c r="BH203" s="79" t="n">
        <f aca="false">(E203+K203+Q203+W203+AC203+AJ203+AP203+AV203+BB203)</f>
        <v>84112058</v>
      </c>
      <c r="BI203" s="70"/>
      <c r="BJ203" s="55" t="n">
        <v>83</v>
      </c>
      <c r="BK203" s="70"/>
      <c r="BL203" s="107" t="n">
        <v>31052</v>
      </c>
      <c r="BM203" s="70"/>
      <c r="BN203" s="107" t="n">
        <f aca="false">IF(E203,BL203,0)</f>
        <v>31052</v>
      </c>
      <c r="BO203" s="70"/>
      <c r="BP203" s="107" t="n">
        <f aca="false">IF(K203,BL203,0)</f>
        <v>31052</v>
      </c>
      <c r="BQ203" s="70"/>
      <c r="BR203" s="107" t="n">
        <f aca="false">IF(Q203,BL203,0)</f>
        <v>31052</v>
      </c>
      <c r="BS203" s="70"/>
      <c r="BT203" s="107" t="n">
        <f aca="false">IF(W203,BL203,0)</f>
        <v>31052</v>
      </c>
      <c r="BU203" s="70"/>
      <c r="BV203" s="107" t="n">
        <f aca="false">IF(AC203,BL203,0)</f>
        <v>31052</v>
      </c>
      <c r="BW203" s="70"/>
      <c r="BX203" s="107" t="n">
        <f aca="false">IF(AJ203,BL203,0)</f>
        <v>31052</v>
      </c>
      <c r="BY203" s="70"/>
      <c r="BZ203" s="107" t="n">
        <f aca="false">IF(AP203,BL203,0)</f>
        <v>31052</v>
      </c>
      <c r="CA203" s="70"/>
      <c r="CB203" s="107" t="n">
        <f aca="false">IF(AV203,BL203,0)</f>
        <v>31052</v>
      </c>
      <c r="CC203" s="70"/>
      <c r="CD203" s="107" t="n">
        <f aca="false">IF(BB203,$BL203,0)</f>
        <v>0</v>
      </c>
    </row>
    <row r="204" customFormat="false" ht="8.25" hidden="false" customHeight="true" outlineLevel="0" collapsed="false">
      <c r="A204" s="55" t="n">
        <v>84</v>
      </c>
      <c r="B204" s="110"/>
      <c r="C204" s="55" t="s">
        <v>218</v>
      </c>
      <c r="D204" s="70"/>
      <c r="E204" s="79" t="n">
        <v>2025205</v>
      </c>
      <c r="F204" s="70"/>
      <c r="G204" s="75" t="n">
        <f aca="false">(E204/$BL204)</f>
        <v>111.018802762855</v>
      </c>
      <c r="H204" s="70"/>
      <c r="I204" s="75" t="n">
        <f aca="false">IF(G204,G204/G$219*100,0)</f>
        <v>96.7637057309532</v>
      </c>
      <c r="J204" s="70"/>
      <c r="K204" s="79" t="n">
        <v>1806316</v>
      </c>
      <c r="L204" s="70"/>
      <c r="M204" s="75" t="n">
        <f aca="false">(K204/$BL204)</f>
        <v>99.0196250411139</v>
      </c>
      <c r="N204" s="70"/>
      <c r="O204" s="75" t="n">
        <f aca="false">IF(M204,M204/M$219*100,0)</f>
        <v>177.704737747227</v>
      </c>
      <c r="P204" s="70"/>
      <c r="Q204" s="79" t="n">
        <v>8896821</v>
      </c>
      <c r="R204" s="70"/>
      <c r="S204" s="75" t="n">
        <f aca="false">(Q204/$BL204)</f>
        <v>487.710832145598</v>
      </c>
      <c r="T204" s="70"/>
      <c r="U204" s="75" t="n">
        <f aca="false">IF(S204,S204/S$219*100,0)</f>
        <v>96.034321282481</v>
      </c>
      <c r="V204" s="70"/>
      <c r="W204" s="79" t="n">
        <v>2775050</v>
      </c>
      <c r="X204" s="70"/>
      <c r="Y204" s="75" t="n">
        <f aca="false">(W204/$BL204)</f>
        <v>152.124218835654</v>
      </c>
      <c r="Z204" s="70"/>
      <c r="AA204" s="75" t="n">
        <f aca="false">IF(Y204,Y204/Y$219*100,0)</f>
        <v>109.321893937385</v>
      </c>
      <c r="AB204" s="70"/>
      <c r="AC204" s="79" t="n">
        <v>6689989</v>
      </c>
      <c r="AD204" s="70"/>
      <c r="AE204" s="75" t="n">
        <f aca="false">(AC204/$BL204)</f>
        <v>366.735500493367</v>
      </c>
      <c r="AF204" s="70"/>
      <c r="AG204" s="75" t="n">
        <f aca="false">IF(AE204,AE204/AE$219*100,0)</f>
        <v>100.803911661446</v>
      </c>
      <c r="AH204" s="111"/>
      <c r="AI204" s="70"/>
      <c r="AJ204" s="79" t="n">
        <v>33175611</v>
      </c>
      <c r="AK204" s="70"/>
      <c r="AL204" s="75" t="n">
        <f aca="false">(AJ204/$BL204)</f>
        <v>1818.63891020721</v>
      </c>
      <c r="AM204" s="70"/>
      <c r="AN204" s="75" t="n">
        <f aca="false">IF(AL204,AL204/AL$219*100,0)</f>
        <v>95.2468040182641</v>
      </c>
      <c r="AO204" s="70"/>
      <c r="AP204" s="79" t="n">
        <v>394799</v>
      </c>
      <c r="AQ204" s="70"/>
      <c r="AR204" s="75" t="n">
        <f aca="false">(AP204/$BL204)</f>
        <v>21.6423089573512</v>
      </c>
      <c r="AS204" s="70"/>
      <c r="AT204" s="75" t="n">
        <f aca="false">IF(AR204,AR204/AR$219*100,0)</f>
        <v>24.1790659896827</v>
      </c>
      <c r="AU204" s="70"/>
      <c r="AV204" s="79" t="n">
        <v>928574</v>
      </c>
      <c r="AW204" s="70"/>
      <c r="AX204" s="75" t="n">
        <f aca="false">(AV204/$BL204)</f>
        <v>50.9030808025436</v>
      </c>
      <c r="AY204" s="70"/>
      <c r="AZ204" s="75" t="n">
        <f aca="false">IF(AX204,AX204/AX$219*100,0)</f>
        <v>36.049217481841</v>
      </c>
      <c r="BA204" s="70"/>
      <c r="BB204" s="79" t="n">
        <v>0</v>
      </c>
      <c r="BC204" s="70"/>
      <c r="BD204" s="75" t="n">
        <f aca="false">(BB204/$BL204)</f>
        <v>0</v>
      </c>
      <c r="BE204" s="70"/>
      <c r="BF204" s="75" t="n">
        <f aca="false">IF(BD204,BD204/BD$219*100,0)</f>
        <v>0</v>
      </c>
      <c r="BG204" s="70"/>
      <c r="BH204" s="79" t="n">
        <f aca="false">(E204+K204+Q204+W204+AC204+AJ204+AP204+AV204+BB204)</f>
        <v>56692365</v>
      </c>
      <c r="BI204" s="70"/>
      <c r="BJ204" s="55" t="n">
        <v>84</v>
      </c>
      <c r="BK204" s="70"/>
      <c r="BL204" s="107" t="n">
        <v>18242</v>
      </c>
      <c r="BM204" s="70"/>
      <c r="BN204" s="107" t="n">
        <f aca="false">IF(E204,BL204,0)</f>
        <v>18242</v>
      </c>
      <c r="BO204" s="70"/>
      <c r="BP204" s="107" t="n">
        <f aca="false">IF(K204,BL204,0)</f>
        <v>18242</v>
      </c>
      <c r="BQ204" s="70"/>
      <c r="BR204" s="107" t="n">
        <f aca="false">IF(Q204,BL204,0)</f>
        <v>18242</v>
      </c>
      <c r="BS204" s="70"/>
      <c r="BT204" s="107" t="n">
        <f aca="false">IF(W204,BL204,0)</f>
        <v>18242</v>
      </c>
      <c r="BU204" s="70"/>
      <c r="BV204" s="107" t="n">
        <f aca="false">IF(AC204,BL204,0)</f>
        <v>18242</v>
      </c>
      <c r="BW204" s="70"/>
      <c r="BX204" s="107" t="n">
        <f aca="false">IF(AJ204,BL204,0)</f>
        <v>18242</v>
      </c>
      <c r="BY204" s="70"/>
      <c r="BZ204" s="107" t="n">
        <f aca="false">IF(AP204,BL204,0)</f>
        <v>18242</v>
      </c>
      <c r="CA204" s="70"/>
      <c r="CB204" s="107" t="n">
        <f aca="false">IF(AV204,BL204,0)</f>
        <v>18242</v>
      </c>
      <c r="CC204" s="70"/>
      <c r="CD204" s="107" t="n">
        <f aca="false">IF(BB204,$BL204,0)</f>
        <v>0</v>
      </c>
    </row>
    <row r="205" customFormat="false" ht="8.25" hidden="false" customHeight="true" outlineLevel="0" collapsed="false">
      <c r="A205" s="55" t="n">
        <v>85</v>
      </c>
      <c r="B205" s="110"/>
      <c r="C205" s="55" t="s">
        <v>219</v>
      </c>
      <c r="D205" s="70"/>
      <c r="E205" s="79" t="n">
        <v>12361775</v>
      </c>
      <c r="F205" s="70"/>
      <c r="G205" s="75" t="n">
        <f aca="false">(E205/$BL205)</f>
        <v>95.3340454082735</v>
      </c>
      <c r="H205" s="70"/>
      <c r="I205" s="75" t="n">
        <f aca="false">IF(G205,G205/G$219*100,0)</f>
        <v>83.0929111686835</v>
      </c>
      <c r="J205" s="70"/>
      <c r="K205" s="79" t="n">
        <v>7319021</v>
      </c>
      <c r="L205" s="70"/>
      <c r="M205" s="75" t="n">
        <f aca="false">(K205/$BL205)</f>
        <v>56.4443116266157</v>
      </c>
      <c r="N205" s="70"/>
      <c r="O205" s="75" t="n">
        <f aca="false">IF(M205,M205/M$219*100,0)</f>
        <v>101.297309404734</v>
      </c>
      <c r="P205" s="70"/>
      <c r="Q205" s="79" t="n">
        <v>56652296</v>
      </c>
      <c r="R205" s="70"/>
      <c r="S205" s="75" t="n">
        <f aca="false">(Q205/$BL205)</f>
        <v>436.902674522627</v>
      </c>
      <c r="T205" s="70"/>
      <c r="U205" s="75" t="n">
        <f aca="false">IF(S205,S205/S$219*100,0)</f>
        <v>86.0297722519221</v>
      </c>
      <c r="V205" s="70"/>
      <c r="W205" s="79" t="n">
        <v>7946260</v>
      </c>
      <c r="X205" s="70"/>
      <c r="Y205" s="75" t="n">
        <f aca="false">(W205/$BL205)</f>
        <v>61.281580652127</v>
      </c>
      <c r="Z205" s="70"/>
      <c r="AA205" s="75" t="n">
        <f aca="false">IF(Y205,Y205/Y$219*100,0)</f>
        <v>44.0391313864678</v>
      </c>
      <c r="AB205" s="70"/>
      <c r="AC205" s="79" t="n">
        <v>33248398</v>
      </c>
      <c r="AD205" s="70"/>
      <c r="AE205" s="75" t="n">
        <f aca="false">(AC205/$BL205)</f>
        <v>256.41174383811</v>
      </c>
      <c r="AF205" s="70"/>
      <c r="AG205" s="75" t="n">
        <f aca="false">IF(AE205,AE205/AE$219*100,0)</f>
        <v>70.479423835549</v>
      </c>
      <c r="AH205" s="111"/>
      <c r="AI205" s="70"/>
      <c r="AJ205" s="79" t="n">
        <v>253307033</v>
      </c>
      <c r="AK205" s="70"/>
      <c r="AL205" s="75" t="n">
        <f aca="false">(AJ205/$BL205)</f>
        <v>1953.50458864176</v>
      </c>
      <c r="AM205" s="70"/>
      <c r="AN205" s="75" t="n">
        <f aca="false">IF(AL205,AL205/AL$219*100,0)</f>
        <v>102.310066973076</v>
      </c>
      <c r="AO205" s="70"/>
      <c r="AP205" s="79" t="n">
        <v>7521536</v>
      </c>
      <c r="AQ205" s="70"/>
      <c r="AR205" s="75" t="n">
        <f aca="false">(AP205/$BL205)</f>
        <v>58.0061079063454</v>
      </c>
      <c r="AS205" s="70"/>
      <c r="AT205" s="75" t="n">
        <f aca="false">IF(AR205,AR205/AR$219*100,0)</f>
        <v>64.8051699860698</v>
      </c>
      <c r="AU205" s="70"/>
      <c r="AV205" s="79" t="n">
        <v>7565897</v>
      </c>
      <c r="AW205" s="70"/>
      <c r="AX205" s="75" t="n">
        <f aca="false">(AV205/$BL205)</f>
        <v>58.3482200697165</v>
      </c>
      <c r="AY205" s="70"/>
      <c r="AZ205" s="75" t="n">
        <f aca="false">IF(AX205,AX205/AX$219*100,0)</f>
        <v>41.3218147469461</v>
      </c>
      <c r="BA205" s="70"/>
      <c r="BB205" s="79" t="n">
        <v>0</v>
      </c>
      <c r="BC205" s="70"/>
      <c r="BD205" s="75" t="n">
        <f aca="false">(BB205/$BL205)</f>
        <v>0</v>
      </c>
      <c r="BE205" s="70"/>
      <c r="BF205" s="75" t="n">
        <f aca="false">IF(BD205,BD205/BD$219*100,0)</f>
        <v>0</v>
      </c>
      <c r="BG205" s="70"/>
      <c r="BH205" s="79" t="n">
        <f aca="false">(E205+K205+Q205+W205+AC205+AJ205+AP205+AV205+BB205)</f>
        <v>385922216</v>
      </c>
      <c r="BI205" s="70"/>
      <c r="BJ205" s="55" t="n">
        <v>85</v>
      </c>
      <c r="BK205" s="70"/>
      <c r="BL205" s="107" t="n">
        <v>129668</v>
      </c>
      <c r="BM205" s="70"/>
      <c r="BN205" s="107" t="n">
        <f aca="false">IF(E205,BL205,0)</f>
        <v>129668</v>
      </c>
      <c r="BO205" s="70"/>
      <c r="BP205" s="107" t="n">
        <f aca="false">IF(K205,BL205,0)</f>
        <v>129668</v>
      </c>
      <c r="BQ205" s="70"/>
      <c r="BR205" s="107" t="n">
        <f aca="false">IF(Q205,BL205,0)</f>
        <v>129668</v>
      </c>
      <c r="BS205" s="70"/>
      <c r="BT205" s="107" t="n">
        <f aca="false">IF(W205,BL205,0)</f>
        <v>129668</v>
      </c>
      <c r="BU205" s="70"/>
      <c r="BV205" s="107" t="n">
        <f aca="false">IF(AC205,BL205,0)</f>
        <v>129668</v>
      </c>
      <c r="BW205" s="70"/>
      <c r="BX205" s="107" t="n">
        <f aca="false">IF(AJ205,BL205,0)</f>
        <v>129668</v>
      </c>
      <c r="BY205" s="70"/>
      <c r="BZ205" s="107" t="n">
        <f aca="false">IF(AP205,BL205,0)</f>
        <v>129668</v>
      </c>
      <c r="CA205" s="70"/>
      <c r="CB205" s="107" t="n">
        <f aca="false">IF(AV205,BL205,0)</f>
        <v>129668</v>
      </c>
      <c r="CC205" s="70"/>
      <c r="CD205" s="107" t="n">
        <f aca="false">IF(BB205,$BL205,0)</f>
        <v>0</v>
      </c>
    </row>
    <row r="206" customFormat="false" ht="8.25" hidden="false" customHeight="true" outlineLevel="0" collapsed="false">
      <c r="A206" s="70"/>
      <c r="B206" s="70"/>
      <c r="C206" s="55"/>
      <c r="D206" s="70"/>
      <c r="E206" s="104"/>
      <c r="F206" s="70"/>
      <c r="G206" s="70"/>
      <c r="H206" s="70"/>
      <c r="I206" s="70"/>
      <c r="J206" s="70"/>
      <c r="K206" s="104"/>
      <c r="L206" s="70"/>
      <c r="M206" s="70"/>
      <c r="N206" s="70"/>
      <c r="O206" s="70"/>
      <c r="P206" s="70"/>
      <c r="Q206" s="104"/>
      <c r="R206" s="70"/>
      <c r="S206" s="70"/>
      <c r="T206" s="70"/>
      <c r="U206" s="70"/>
      <c r="V206" s="70"/>
      <c r="W206" s="104"/>
      <c r="X206" s="70"/>
      <c r="Y206" s="70"/>
      <c r="Z206" s="70"/>
      <c r="AA206" s="70"/>
      <c r="AB206" s="70"/>
      <c r="AC206" s="104"/>
      <c r="AD206" s="70"/>
      <c r="AE206" s="70"/>
      <c r="AF206" s="70"/>
      <c r="AG206" s="70"/>
      <c r="AH206" s="70"/>
      <c r="AI206" s="70"/>
      <c r="AJ206" s="104"/>
      <c r="AK206" s="70"/>
      <c r="AL206" s="70"/>
      <c r="AM206" s="70"/>
      <c r="AN206" s="70"/>
      <c r="AO206" s="70"/>
      <c r="AP206" s="104"/>
      <c r="AQ206" s="70"/>
      <c r="AR206" s="70"/>
      <c r="AS206" s="70"/>
      <c r="AT206" s="70"/>
      <c r="AU206" s="70"/>
      <c r="AV206" s="104"/>
      <c r="AW206" s="70"/>
      <c r="AX206" s="70"/>
      <c r="AY206" s="70"/>
      <c r="AZ206" s="70"/>
      <c r="BA206" s="70"/>
      <c r="BB206" s="70"/>
      <c r="BC206" s="70"/>
      <c r="BD206" s="70"/>
      <c r="BE206" s="70"/>
      <c r="BF206" s="70"/>
      <c r="BG206" s="70"/>
      <c r="BH206" s="104"/>
      <c r="BI206" s="70"/>
      <c r="BJ206" s="70"/>
      <c r="BK206" s="70"/>
      <c r="BL206" s="70"/>
      <c r="BM206" s="70"/>
      <c r="BN206" s="70"/>
      <c r="BO206" s="70"/>
      <c r="BP206" s="70"/>
      <c r="BQ206" s="70"/>
      <c r="BR206" s="70"/>
      <c r="BS206" s="70"/>
      <c r="BT206" s="70"/>
      <c r="BU206" s="70"/>
      <c r="BV206" s="70"/>
      <c r="BW206" s="70"/>
      <c r="BX206" s="70"/>
      <c r="BY206" s="70"/>
      <c r="BZ206" s="70"/>
      <c r="CA206" s="70"/>
      <c r="CB206" s="70"/>
      <c r="CC206" s="70"/>
      <c r="CD206" s="104"/>
    </row>
    <row r="207" customFormat="false" ht="8.25" hidden="false" customHeight="true" outlineLevel="0" collapsed="false">
      <c r="A207" s="55" t="n">
        <v>86</v>
      </c>
      <c r="B207" s="110"/>
      <c r="C207" s="55" t="s">
        <v>220</v>
      </c>
      <c r="D207" s="70"/>
      <c r="E207" s="79" t="n">
        <v>13178287</v>
      </c>
      <c r="F207" s="70"/>
      <c r="G207" s="75" t="n">
        <f aca="false">(E207/$BL207)</f>
        <v>92.8604234929359</v>
      </c>
      <c r="H207" s="70"/>
      <c r="I207" s="75" t="n">
        <f aca="false">IF(G207,G207/G$219*100,0)</f>
        <v>80.9369086074179</v>
      </c>
      <c r="J207" s="70"/>
      <c r="K207" s="79" t="n">
        <v>7589619</v>
      </c>
      <c r="L207" s="70"/>
      <c r="M207" s="75" t="n">
        <f aca="false">(K207/$BL207)</f>
        <v>53.4800338230631</v>
      </c>
      <c r="N207" s="70"/>
      <c r="O207" s="75" t="n">
        <f aca="false">IF(M207,M207/M$219*100,0)</f>
        <v>95.9774931615248</v>
      </c>
      <c r="P207" s="70"/>
      <c r="Q207" s="79" t="n">
        <v>63252540</v>
      </c>
      <c r="R207" s="70"/>
      <c r="S207" s="75" t="n">
        <f aca="false">(Q207/$BL207)</f>
        <v>445.707219110031</v>
      </c>
      <c r="T207" s="70"/>
      <c r="U207" s="75" t="n">
        <f aca="false">IF(S207,S207/S$219*100,0)</f>
        <v>87.7634603472487</v>
      </c>
      <c r="V207" s="70"/>
      <c r="W207" s="79" t="n">
        <v>8701954</v>
      </c>
      <c r="X207" s="70"/>
      <c r="Y207" s="75" t="n">
        <f aca="false">(W207/$BL207)</f>
        <v>61.3180706761089</v>
      </c>
      <c r="Z207" s="70"/>
      <c r="AA207" s="75" t="n">
        <f aca="false">IF(Y207,Y207/Y$219*100,0)</f>
        <v>44.0653544202625</v>
      </c>
      <c r="AB207" s="70"/>
      <c r="AC207" s="79" t="n">
        <v>30002051</v>
      </c>
      <c r="AD207" s="70"/>
      <c r="AE207" s="75" t="n">
        <f aca="false">(AC207/$BL207)</f>
        <v>211.408596695205</v>
      </c>
      <c r="AF207" s="70"/>
      <c r="AG207" s="75" t="n">
        <f aca="false">IF(AE207,AE207/AE$219*100,0)</f>
        <v>58.1094916556059</v>
      </c>
      <c r="AH207" s="111"/>
      <c r="AI207" s="70"/>
      <c r="AJ207" s="79" t="n">
        <v>277584819</v>
      </c>
      <c r="AK207" s="70"/>
      <c r="AL207" s="75" t="n">
        <f aca="false">(AJ207/$BL207)</f>
        <v>1955.99351019977</v>
      </c>
      <c r="AM207" s="70"/>
      <c r="AN207" s="75" t="n">
        <f aca="false">IF(AL207,AL207/AL$219*100,0)</f>
        <v>102.440418205814</v>
      </c>
      <c r="AO207" s="70"/>
      <c r="AP207" s="79" t="n">
        <v>13869161</v>
      </c>
      <c r="AQ207" s="70"/>
      <c r="AR207" s="75" t="n">
        <f aca="false">(AP207/$BL207)</f>
        <v>97.7286474297995</v>
      </c>
      <c r="AS207" s="70"/>
      <c r="AT207" s="75" t="n">
        <f aca="false">IF(AR207,AR207/AR$219*100,0)</f>
        <v>109.183702161545</v>
      </c>
      <c r="AU207" s="70"/>
      <c r="AV207" s="79" t="n">
        <v>4865208</v>
      </c>
      <c r="AW207" s="70"/>
      <c r="AX207" s="75" t="n">
        <f aca="false">(AV207/$BL207)</f>
        <v>34.2825494133812</v>
      </c>
      <c r="AY207" s="70"/>
      <c r="AZ207" s="75" t="n">
        <f aca="false">IF(AX207,AX207/AX$219*100,0)</f>
        <v>24.2786695844387</v>
      </c>
      <c r="BA207" s="70"/>
      <c r="BB207" s="79" t="n">
        <v>0</v>
      </c>
      <c r="BC207" s="70"/>
      <c r="BD207" s="75" t="n">
        <f aca="false">(BB207/$BL207)</f>
        <v>0</v>
      </c>
      <c r="BE207" s="70"/>
      <c r="BF207" s="75" t="n">
        <f aca="false">IF(BD207,BD207/BD$219*100,0)</f>
        <v>0</v>
      </c>
      <c r="BG207" s="70"/>
      <c r="BH207" s="79" t="n">
        <f aca="false">(E207+K207+Q207+W207+AC207+AJ207+AP207+AV207+BB207)</f>
        <v>419043639</v>
      </c>
      <c r="BI207" s="70"/>
      <c r="BJ207" s="55" t="n">
        <v>86</v>
      </c>
      <c r="BK207" s="70"/>
      <c r="BL207" s="107" t="n">
        <v>141915</v>
      </c>
      <c r="BM207" s="70"/>
      <c r="BN207" s="107" t="n">
        <f aca="false">IF(E207,BL207,0)</f>
        <v>141915</v>
      </c>
      <c r="BO207" s="70"/>
      <c r="BP207" s="107" t="n">
        <f aca="false">IF(K207,BL207,0)</f>
        <v>141915</v>
      </c>
      <c r="BQ207" s="70"/>
      <c r="BR207" s="107" t="n">
        <f aca="false">IF(Q207,BL207,0)</f>
        <v>141915</v>
      </c>
      <c r="BS207" s="70"/>
      <c r="BT207" s="107" t="n">
        <f aca="false">IF(W207,BL207,0)</f>
        <v>141915</v>
      </c>
      <c r="BU207" s="70"/>
      <c r="BV207" s="107" t="n">
        <f aca="false">IF(AC207,BL207,0)</f>
        <v>141915</v>
      </c>
      <c r="BW207" s="70"/>
      <c r="BX207" s="107" t="n">
        <f aca="false">IF(AJ207,BL207,0)</f>
        <v>141915</v>
      </c>
      <c r="BY207" s="70"/>
      <c r="BZ207" s="107" t="n">
        <f aca="false">IF(AP207,BL207,0)</f>
        <v>141915</v>
      </c>
      <c r="CA207" s="70"/>
      <c r="CB207" s="107" t="n">
        <f aca="false">IF(AV207,BL207,0)</f>
        <v>141915</v>
      </c>
      <c r="CC207" s="70"/>
      <c r="CD207" s="107" t="n">
        <f aca="false">IF(BB207,$BL207,0)</f>
        <v>0</v>
      </c>
    </row>
    <row r="208" customFormat="false" ht="8.25" hidden="false" customHeight="true" outlineLevel="0" collapsed="false">
      <c r="A208" s="55" t="n">
        <v>87</v>
      </c>
      <c r="B208" s="110"/>
      <c r="C208" s="55" t="s">
        <v>221</v>
      </c>
      <c r="D208" s="70"/>
      <c r="E208" s="79" t="n">
        <v>1433635</v>
      </c>
      <c r="F208" s="70"/>
      <c r="G208" s="75" t="n">
        <f aca="false">(E208/$BL208)</f>
        <v>212.61085570221</v>
      </c>
      <c r="H208" s="70"/>
      <c r="I208" s="75" t="n">
        <f aca="false">IF(G208,G208/G$219*100,0)</f>
        <v>185.311080325018</v>
      </c>
      <c r="J208" s="70"/>
      <c r="K208" s="79" t="n">
        <v>876613</v>
      </c>
      <c r="L208" s="70"/>
      <c r="M208" s="75" t="n">
        <f aca="false">(K208/$BL208)</f>
        <v>130.003410944683</v>
      </c>
      <c r="N208" s="70"/>
      <c r="O208" s="75" t="n">
        <f aca="false">IF(M208,M208/M$219*100,0)</f>
        <v>233.309528677549</v>
      </c>
      <c r="P208" s="70"/>
      <c r="Q208" s="79" t="n">
        <v>2853275</v>
      </c>
      <c r="R208" s="70"/>
      <c r="S208" s="75" t="n">
        <f aca="false">(Q208/$BL208)</f>
        <v>423.146225715557</v>
      </c>
      <c r="T208" s="70"/>
      <c r="U208" s="75" t="n">
        <f aca="false">IF(S208,S208/S$219*100,0)</f>
        <v>83.321013009007</v>
      </c>
      <c r="V208" s="70"/>
      <c r="W208" s="79" t="n">
        <v>1510054</v>
      </c>
      <c r="X208" s="70"/>
      <c r="Y208" s="75" t="n">
        <f aca="false">(W208/$BL208)</f>
        <v>223.943941865638</v>
      </c>
      <c r="Z208" s="70"/>
      <c r="AA208" s="75" t="n">
        <f aca="false">IF(Y208,Y208/Y$219*100,0)</f>
        <v>160.934110609989</v>
      </c>
      <c r="AB208" s="70"/>
      <c r="AC208" s="79" t="n">
        <v>3460282</v>
      </c>
      <c r="AD208" s="70"/>
      <c r="AE208" s="75" t="n">
        <f aca="false">(AC208/$BL208)</f>
        <v>513.166543081714</v>
      </c>
      <c r="AF208" s="70"/>
      <c r="AG208" s="75" t="n">
        <f aca="false">IF(AE208,AE208/AE$219*100,0)</f>
        <v>141.053142678655</v>
      </c>
      <c r="AH208" s="111"/>
      <c r="AI208" s="70"/>
      <c r="AJ208" s="79" t="n">
        <v>16038678</v>
      </c>
      <c r="AK208" s="70"/>
      <c r="AL208" s="75" t="n">
        <f aca="false">(AJ208/$BL208)</f>
        <v>2378.5671066291</v>
      </c>
      <c r="AM208" s="70"/>
      <c r="AN208" s="75" t="n">
        <f aca="false">IF(AL208,AL208/AL$219*100,0)</f>
        <v>124.571685878852</v>
      </c>
      <c r="AO208" s="70"/>
      <c r="AP208" s="79" t="n">
        <v>611450</v>
      </c>
      <c r="AQ208" s="70"/>
      <c r="AR208" s="75" t="n">
        <f aca="false">(AP208/$BL208)</f>
        <v>90.67922289782</v>
      </c>
      <c r="AS208" s="70"/>
      <c r="AT208" s="75" t="n">
        <f aca="false">IF(AR208,AR208/AR$219*100,0)</f>
        <v>101.307994385451</v>
      </c>
      <c r="AU208" s="70"/>
      <c r="AV208" s="79" t="n">
        <v>524311</v>
      </c>
      <c r="AW208" s="70"/>
      <c r="AX208" s="75" t="n">
        <f aca="false">(AV208/$BL208)</f>
        <v>77.7563399080528</v>
      </c>
      <c r="AY208" s="70"/>
      <c r="AZ208" s="75" t="n">
        <f aca="false">IF(AX208,AX208/AX$219*100,0)</f>
        <v>55.0665139269387</v>
      </c>
      <c r="BA208" s="70"/>
      <c r="BB208" s="79" t="n">
        <v>0</v>
      </c>
      <c r="BC208" s="70"/>
      <c r="BD208" s="75" t="n">
        <f aca="false">(BB208/$BL208)</f>
        <v>0</v>
      </c>
      <c r="BE208" s="70"/>
      <c r="BF208" s="75" t="n">
        <f aca="false">IF(BD208,BD208/BD$219*100,0)</f>
        <v>0</v>
      </c>
      <c r="BG208" s="70"/>
      <c r="BH208" s="79" t="n">
        <f aca="false">(E208+K208+Q208+W208+AC208+AJ208+AP208+AV208+BB208)</f>
        <v>27308298</v>
      </c>
      <c r="BI208" s="70"/>
      <c r="BJ208" s="55" t="n">
        <v>87</v>
      </c>
      <c r="BK208" s="70"/>
      <c r="BL208" s="107" t="n">
        <v>6743</v>
      </c>
      <c r="BM208" s="70"/>
      <c r="BN208" s="107" t="n">
        <f aca="false">IF(E208,BL208,0)</f>
        <v>6743</v>
      </c>
      <c r="BO208" s="70"/>
      <c r="BP208" s="107" t="n">
        <f aca="false">IF(K208,BL208,0)</f>
        <v>6743</v>
      </c>
      <c r="BQ208" s="70"/>
      <c r="BR208" s="107" t="n">
        <f aca="false">IF(Q208,BL208,0)</f>
        <v>6743</v>
      </c>
      <c r="BS208" s="70"/>
      <c r="BT208" s="107" t="n">
        <f aca="false">IF(W208,BL208,0)</f>
        <v>6743</v>
      </c>
      <c r="BU208" s="70"/>
      <c r="BV208" s="107" t="n">
        <f aca="false">IF(AC208,BL208,0)</f>
        <v>6743</v>
      </c>
      <c r="BW208" s="70"/>
      <c r="BX208" s="107" t="n">
        <f aca="false">IF(AJ208,BL208,0)</f>
        <v>6743</v>
      </c>
      <c r="BY208" s="70"/>
      <c r="BZ208" s="107" t="n">
        <f aca="false">IF(AP208,BL208,0)</f>
        <v>6743</v>
      </c>
      <c r="CA208" s="70"/>
      <c r="CB208" s="107" t="n">
        <f aca="false">IF(AV208,BL208,0)</f>
        <v>6743</v>
      </c>
      <c r="CC208" s="70"/>
      <c r="CD208" s="107" t="n">
        <f aca="false">IF(BB208,$BL208,0)</f>
        <v>0</v>
      </c>
    </row>
    <row r="209" customFormat="false" ht="8.25" hidden="false" customHeight="true" outlineLevel="0" collapsed="false">
      <c r="A209" s="55" t="n">
        <v>88</v>
      </c>
      <c r="B209" s="110"/>
      <c r="C209" s="55" t="s">
        <v>222</v>
      </c>
      <c r="D209" s="70"/>
      <c r="E209" s="79" t="n">
        <v>1739744</v>
      </c>
      <c r="F209" s="70"/>
      <c r="G209" s="75" t="n">
        <f aca="false">(E209/$BL209)</f>
        <v>148.126351638995</v>
      </c>
      <c r="H209" s="70"/>
      <c r="I209" s="75" t="n">
        <f aca="false">IF(G209,G209/G$219*100,0)</f>
        <v>129.106550821057</v>
      </c>
      <c r="J209" s="70"/>
      <c r="K209" s="79" t="n">
        <v>1146062</v>
      </c>
      <c r="L209" s="70"/>
      <c r="M209" s="75" t="n">
        <f aca="false">(K209/$BL209)</f>
        <v>97.5787143465304</v>
      </c>
      <c r="N209" s="70"/>
      <c r="O209" s="75" t="n">
        <f aca="false">IF(M209,M209/M$219*100,0)</f>
        <v>175.118819481107</v>
      </c>
      <c r="P209" s="70"/>
      <c r="Q209" s="79" t="n">
        <v>5570581</v>
      </c>
      <c r="R209" s="70"/>
      <c r="S209" s="75" t="n">
        <f aca="false">(Q209/$BL209)</f>
        <v>474.293827160494</v>
      </c>
      <c r="T209" s="70"/>
      <c r="U209" s="75" t="n">
        <f aca="false">IF(S209,S209/S$219*100,0)</f>
        <v>93.3924013527562</v>
      </c>
      <c r="V209" s="70"/>
      <c r="W209" s="79" t="n">
        <v>754961</v>
      </c>
      <c r="X209" s="70"/>
      <c r="Y209" s="75" t="n">
        <f aca="false">(W209/$BL209)</f>
        <v>64.2793529161345</v>
      </c>
      <c r="Z209" s="70"/>
      <c r="AA209" s="75" t="n">
        <f aca="false">IF(Y209,Y209/Y$219*100,0)</f>
        <v>46.1934375449652</v>
      </c>
      <c r="AB209" s="70"/>
      <c r="AC209" s="79" t="n">
        <v>3863967</v>
      </c>
      <c r="AD209" s="70"/>
      <c r="AE209" s="75" t="n">
        <f aca="false">(AC209/$BL209)</f>
        <v>328.988250319285</v>
      </c>
      <c r="AF209" s="70"/>
      <c r="AG209" s="75" t="n">
        <f aca="false">IF(AE209,AE209/AE$219*100,0)</f>
        <v>90.4283945192778</v>
      </c>
      <c r="AH209" s="111"/>
      <c r="AI209" s="70"/>
      <c r="AJ209" s="79" t="n">
        <v>18064009</v>
      </c>
      <c r="AK209" s="70"/>
      <c r="AL209" s="75" t="n">
        <f aca="false">(AJ209/$BL209)</f>
        <v>1538.01694338016</v>
      </c>
      <c r="AM209" s="70"/>
      <c r="AN209" s="75" t="n">
        <f aca="false">IF(AL209,AL209/AL$219*100,0)</f>
        <v>80.549908814064</v>
      </c>
      <c r="AO209" s="70"/>
      <c r="AP209" s="79" t="n">
        <v>260846</v>
      </c>
      <c r="AQ209" s="70"/>
      <c r="AR209" s="75" t="n">
        <f aca="false">(AP209/$BL209)</f>
        <v>22.209110259685</v>
      </c>
      <c r="AS209" s="70"/>
      <c r="AT209" s="75" t="n">
        <f aca="false">IF(AR209,AR209/AR$219*100,0)</f>
        <v>24.8123036963976</v>
      </c>
      <c r="AU209" s="70"/>
      <c r="AV209" s="79" t="n">
        <v>618722</v>
      </c>
      <c r="AW209" s="70"/>
      <c r="AX209" s="75" t="n">
        <f aca="false">(AV209/$BL209)</f>
        <v>52.6796083439762</v>
      </c>
      <c r="AY209" s="70"/>
      <c r="AZ209" s="75" t="n">
        <f aca="false">IF(AX209,AX209/AX$219*100,0)</f>
        <v>37.3073422690618</v>
      </c>
      <c r="BA209" s="70"/>
      <c r="BB209" s="79" t="n">
        <v>0</v>
      </c>
      <c r="BC209" s="70"/>
      <c r="BD209" s="75" t="n">
        <f aca="false">(BB209/$BL209)</f>
        <v>0</v>
      </c>
      <c r="BE209" s="70"/>
      <c r="BF209" s="75" t="n">
        <f aca="false">IF(BD209,BD209/BD$219*100,0)</f>
        <v>0</v>
      </c>
      <c r="BG209" s="70"/>
      <c r="BH209" s="79" t="n">
        <f aca="false">(E209+K209+Q209+W209+AC209+AJ209+AP209+AV209+BB209)</f>
        <v>32018892</v>
      </c>
      <c r="BI209" s="70"/>
      <c r="BJ209" s="55" t="n">
        <v>88</v>
      </c>
      <c r="BK209" s="70"/>
      <c r="BL209" s="107" t="n">
        <v>11745</v>
      </c>
      <c r="BM209" s="70"/>
      <c r="BN209" s="107" t="n">
        <f aca="false">IF(E209,BL209,0)</f>
        <v>11745</v>
      </c>
      <c r="BO209" s="70"/>
      <c r="BP209" s="107" t="n">
        <f aca="false">IF(K209,BL209,0)</f>
        <v>11745</v>
      </c>
      <c r="BQ209" s="70"/>
      <c r="BR209" s="107" t="n">
        <f aca="false">IF(Q209,BL209,0)</f>
        <v>11745</v>
      </c>
      <c r="BS209" s="70"/>
      <c r="BT209" s="107" t="n">
        <f aca="false">IF(W209,BL209,0)</f>
        <v>11745</v>
      </c>
      <c r="BU209" s="70"/>
      <c r="BV209" s="107" t="n">
        <f aca="false">IF(AC209,BL209,0)</f>
        <v>11745</v>
      </c>
      <c r="BW209" s="70"/>
      <c r="BX209" s="107" t="n">
        <f aca="false">IF(AJ209,BL209,0)</f>
        <v>11745</v>
      </c>
      <c r="BY209" s="70"/>
      <c r="BZ209" s="107" t="n">
        <f aca="false">IF(AP209,BL209,0)</f>
        <v>11745</v>
      </c>
      <c r="CA209" s="70"/>
      <c r="CB209" s="107" t="n">
        <f aca="false">IF(AV209,BL209,0)</f>
        <v>11745</v>
      </c>
      <c r="CC209" s="70"/>
      <c r="CD209" s="107" t="n">
        <f aca="false">IF(BB209,$BL209,0)</f>
        <v>0</v>
      </c>
    </row>
    <row r="210" customFormat="false" ht="8.25" hidden="false" customHeight="true" outlineLevel="0" collapsed="false">
      <c r="A210" s="55" t="n">
        <v>89</v>
      </c>
      <c r="B210" s="110"/>
      <c r="C210" s="55" t="s">
        <v>223</v>
      </c>
      <c r="D210" s="70"/>
      <c r="E210" s="79" t="n">
        <v>3506387</v>
      </c>
      <c r="F210" s="70"/>
      <c r="G210" s="75" t="n">
        <f aca="false">(E210/$BL210)</f>
        <v>80.8500772441145</v>
      </c>
      <c r="H210" s="70"/>
      <c r="I210" s="75" t="n">
        <f aca="false">IF(G210,G210/G$219*100,0)</f>
        <v>70.4687214064597</v>
      </c>
      <c r="J210" s="70"/>
      <c r="K210" s="79" t="n">
        <v>2550500</v>
      </c>
      <c r="L210" s="70"/>
      <c r="M210" s="75" t="n">
        <f aca="false">(K210/$BL210)</f>
        <v>58.8092877400908</v>
      </c>
      <c r="N210" s="70"/>
      <c r="O210" s="75" t="n">
        <f aca="false">IF(M210,M210/M$219*100,0)</f>
        <v>105.541593907418</v>
      </c>
      <c r="P210" s="70"/>
      <c r="Q210" s="79" t="n">
        <v>16706335</v>
      </c>
      <c r="R210" s="70"/>
      <c r="S210" s="75" t="n">
        <f aca="false">(Q210/$BL210)</f>
        <v>385.213747146579</v>
      </c>
      <c r="T210" s="70"/>
      <c r="U210" s="75" t="n">
        <f aca="false">IF(S210,S210/S$219*100,0)</f>
        <v>75.851792327752</v>
      </c>
      <c r="V210" s="70"/>
      <c r="W210" s="79" t="n">
        <v>5014356</v>
      </c>
      <c r="X210" s="70"/>
      <c r="Y210" s="75" t="n">
        <f aca="false">(W210/$BL210)</f>
        <v>115.620742926976</v>
      </c>
      <c r="Z210" s="70"/>
      <c r="AA210" s="75" t="n">
        <f aca="false">IF(Y210,Y210/Y$219*100,0)</f>
        <v>83.0891931079026</v>
      </c>
      <c r="AB210" s="70"/>
      <c r="AC210" s="79" t="n">
        <v>23784490</v>
      </c>
      <c r="AD210" s="70"/>
      <c r="AE210" s="75" t="n">
        <f aca="false">(AC210/$BL210)</f>
        <v>548.42145311167</v>
      </c>
      <c r="AF210" s="70"/>
      <c r="AG210" s="75" t="n">
        <f aca="false">IF(AE210,AE210/AE$219*100,0)</f>
        <v>150.743594875159</v>
      </c>
      <c r="AH210" s="111"/>
      <c r="AI210" s="70"/>
      <c r="AJ210" s="79" t="n">
        <v>56400196</v>
      </c>
      <c r="AK210" s="70"/>
      <c r="AL210" s="75" t="n">
        <f aca="false">(AJ210/$BL210)</f>
        <v>1300.47259563283</v>
      </c>
      <c r="AM210" s="70"/>
      <c r="AN210" s="75" t="n">
        <f aca="false">IF(AL210,AL210/AL$219*100,0)</f>
        <v>68.1090994766244</v>
      </c>
      <c r="AO210" s="70"/>
      <c r="AP210" s="79" t="n">
        <v>1327082</v>
      </c>
      <c r="AQ210" s="70"/>
      <c r="AR210" s="75" t="n">
        <f aca="false">(AP210/$BL210)</f>
        <v>30.5997832553206</v>
      </c>
      <c r="AS210" s="70"/>
      <c r="AT210" s="75" t="n">
        <f aca="false">IF(AR210,AR210/AR$219*100,0)</f>
        <v>34.186471510891</v>
      </c>
      <c r="AU210" s="70"/>
      <c r="AV210" s="79" t="n">
        <v>2249010</v>
      </c>
      <c r="AW210" s="70"/>
      <c r="AX210" s="75" t="n">
        <f aca="false">(AV210/$BL210)</f>
        <v>51.8575480181697</v>
      </c>
      <c r="AY210" s="70"/>
      <c r="AZ210" s="75" t="n">
        <f aca="false">IF(AX210,AX210/AX$219*100,0)</f>
        <v>36.7251647072921</v>
      </c>
      <c r="BA210" s="70"/>
      <c r="BB210" s="79" t="n">
        <v>0</v>
      </c>
      <c r="BC210" s="70"/>
      <c r="BD210" s="75" t="n">
        <f aca="false">(BB210/$BL210)</f>
        <v>0</v>
      </c>
      <c r="BE210" s="70"/>
      <c r="BF210" s="75" t="n">
        <f aca="false">IF(BD210,BD210/BD$219*100,0)</f>
        <v>0</v>
      </c>
      <c r="BG210" s="70"/>
      <c r="BH210" s="79" t="n">
        <f aca="false">(E210+K210+Q210+W210+AC210+AJ210+AP210+AV210+BB210)</f>
        <v>111538356</v>
      </c>
      <c r="BI210" s="70"/>
      <c r="BJ210" s="55" t="n">
        <v>89</v>
      </c>
      <c r="BK210" s="70"/>
      <c r="BL210" s="107" t="n">
        <v>43369</v>
      </c>
      <c r="BM210" s="70"/>
      <c r="BN210" s="107" t="n">
        <f aca="false">IF(E210,BL210,0)</f>
        <v>43369</v>
      </c>
      <c r="BO210" s="70"/>
      <c r="BP210" s="107" t="n">
        <f aca="false">IF(K210,BL210,0)</f>
        <v>43369</v>
      </c>
      <c r="BQ210" s="70"/>
      <c r="BR210" s="107" t="n">
        <f aca="false">IF(Q210,BL210,0)</f>
        <v>43369</v>
      </c>
      <c r="BS210" s="70"/>
      <c r="BT210" s="107" t="n">
        <f aca="false">IF(W210,BL210,0)</f>
        <v>43369</v>
      </c>
      <c r="BU210" s="70"/>
      <c r="BV210" s="107" t="n">
        <f aca="false">IF(AC210,BL210,0)</f>
        <v>43369</v>
      </c>
      <c r="BW210" s="70"/>
      <c r="BX210" s="107" t="n">
        <f aca="false">IF(AJ210,BL210,0)</f>
        <v>43369</v>
      </c>
      <c r="BY210" s="70"/>
      <c r="BZ210" s="107" t="n">
        <f aca="false">IF(AP210,BL210,0)</f>
        <v>43369</v>
      </c>
      <c r="CA210" s="70"/>
      <c r="CB210" s="107" t="n">
        <f aca="false">IF(AV210,BL210,0)</f>
        <v>43369</v>
      </c>
      <c r="CC210" s="70"/>
      <c r="CD210" s="107" t="n">
        <f aca="false">IF(BB210,$BL210,0)</f>
        <v>0</v>
      </c>
    </row>
    <row r="211" customFormat="false" ht="8.25" hidden="false" customHeight="true" outlineLevel="0" collapsed="false">
      <c r="A211" s="55" t="n">
        <v>90</v>
      </c>
      <c r="B211" s="110"/>
      <c r="C211" s="55" t="s">
        <v>224</v>
      </c>
      <c r="D211" s="70"/>
      <c r="E211" s="79" t="n">
        <v>3136262</v>
      </c>
      <c r="F211" s="70"/>
      <c r="G211" s="75" t="n">
        <f aca="false">(E211/$BL211)</f>
        <v>80.0454812281463</v>
      </c>
      <c r="H211" s="70"/>
      <c r="I211" s="75" t="n">
        <f aca="false">IF(G211,G211/G$219*100,0)</f>
        <v>69.7674375681918</v>
      </c>
      <c r="J211" s="70"/>
      <c r="K211" s="79" t="n">
        <v>2305358</v>
      </c>
      <c r="L211" s="70"/>
      <c r="M211" s="75" t="n">
        <f aca="false">(K211/$BL211)</f>
        <v>58.8386718052117</v>
      </c>
      <c r="N211" s="70"/>
      <c r="O211" s="75" t="n">
        <f aca="false">IF(M211,M211/M$219*100,0)</f>
        <v>105.594327772893</v>
      </c>
      <c r="P211" s="70"/>
      <c r="Q211" s="79" t="n">
        <v>19081511</v>
      </c>
      <c r="R211" s="70"/>
      <c r="S211" s="75" t="n">
        <f aca="false">(Q211/$BL211)</f>
        <v>487.009290217197</v>
      </c>
      <c r="T211" s="70"/>
      <c r="U211" s="75" t="n">
        <f aca="false">IF(S211,S211/S$219*100,0)</f>
        <v>95.8961818389735</v>
      </c>
      <c r="V211" s="70"/>
      <c r="W211" s="79" t="n">
        <v>5199086</v>
      </c>
      <c r="X211" s="70"/>
      <c r="Y211" s="75" t="n">
        <f aca="false">(W211/$BL211)</f>
        <v>132.694060896863</v>
      </c>
      <c r="Z211" s="70"/>
      <c r="AA211" s="75" t="n">
        <f aca="false">IF(Y211,Y211/Y$219*100,0)</f>
        <v>95.3586888565037</v>
      </c>
      <c r="AB211" s="70"/>
      <c r="AC211" s="79" t="n">
        <v>9975845</v>
      </c>
      <c r="AD211" s="70"/>
      <c r="AE211" s="75" t="n">
        <f aca="false">(AC211/$BL211)</f>
        <v>254.609249381078</v>
      </c>
      <c r="AF211" s="70"/>
      <c r="AG211" s="75" t="n">
        <f aca="false">IF(AE211,AE211/AE$219*100,0)</f>
        <v>69.9839755035155</v>
      </c>
      <c r="AH211" s="111"/>
      <c r="AI211" s="70"/>
      <c r="AJ211" s="79" t="n">
        <v>55040417</v>
      </c>
      <c r="AK211" s="70"/>
      <c r="AL211" s="75" t="n">
        <f aca="false">(AJ211/$BL211)</f>
        <v>1404.77315535591</v>
      </c>
      <c r="AM211" s="70"/>
      <c r="AN211" s="75" t="n">
        <f aca="false">IF(AL211,AL211/AL$219*100,0)</f>
        <v>73.5715884375629</v>
      </c>
      <c r="AO211" s="70"/>
      <c r="AP211" s="79" t="n">
        <v>3450928</v>
      </c>
      <c r="AQ211" s="70"/>
      <c r="AR211" s="75" t="n">
        <f aca="false">(AP211/$BL211)</f>
        <v>88.076567724152</v>
      </c>
      <c r="AS211" s="70"/>
      <c r="AT211" s="75" t="n">
        <f aca="false">IF(AR211,AR211/AR$219*100,0)</f>
        <v>98.4002745429653</v>
      </c>
      <c r="AU211" s="70"/>
      <c r="AV211" s="79" t="n">
        <v>956892</v>
      </c>
      <c r="AW211" s="70"/>
      <c r="AX211" s="75" t="n">
        <f aca="false">(AV211/$BL211)</f>
        <v>24.4223475664225</v>
      </c>
      <c r="AY211" s="70"/>
      <c r="AZ211" s="75" t="n">
        <f aca="false">IF(AX211,AX211/AX$219*100,0)</f>
        <v>17.2957413374297</v>
      </c>
      <c r="BA211" s="70"/>
      <c r="BB211" s="79" t="n">
        <v>227874</v>
      </c>
      <c r="BC211" s="70"/>
      <c r="BD211" s="75" t="n">
        <f aca="false">(BB211/$BL211)</f>
        <v>5.81593119113856</v>
      </c>
      <c r="BE211" s="70"/>
      <c r="BF211" s="75" t="n">
        <f aca="false">IF(BD211,BD211/BD$219*100,0)</f>
        <v>19.0788978897433</v>
      </c>
      <c r="BG211" s="70"/>
      <c r="BH211" s="79" t="n">
        <f aca="false">(E211+K211+Q211+W211+AC211+AJ211+AP211+AV211+BB211)</f>
        <v>99374173</v>
      </c>
      <c r="BI211" s="70"/>
      <c r="BJ211" s="55" t="n">
        <v>90</v>
      </c>
      <c r="BK211" s="70"/>
      <c r="BL211" s="107" t="n">
        <v>39181</v>
      </c>
      <c r="BM211" s="70"/>
      <c r="BN211" s="107" t="n">
        <f aca="false">IF(E211,BL211,0)</f>
        <v>39181</v>
      </c>
      <c r="BO211" s="70"/>
      <c r="BP211" s="107" t="n">
        <f aca="false">IF(K211,BL211,0)</f>
        <v>39181</v>
      </c>
      <c r="BQ211" s="70"/>
      <c r="BR211" s="107" t="n">
        <f aca="false">IF(Q211,BL211,0)</f>
        <v>39181</v>
      </c>
      <c r="BS211" s="70"/>
      <c r="BT211" s="107" t="n">
        <f aca="false">IF(W211,BL211,0)</f>
        <v>39181</v>
      </c>
      <c r="BU211" s="70"/>
      <c r="BV211" s="107" t="n">
        <f aca="false">IF(AC211,BL211,0)</f>
        <v>39181</v>
      </c>
      <c r="BW211" s="70"/>
      <c r="BX211" s="107" t="n">
        <f aca="false">IF(AJ211,BL211,0)</f>
        <v>39181</v>
      </c>
      <c r="BY211" s="70"/>
      <c r="BZ211" s="107" t="n">
        <f aca="false">IF(AP211,BL211,0)</f>
        <v>39181</v>
      </c>
      <c r="CA211" s="70"/>
      <c r="CB211" s="107" t="n">
        <f aca="false">IF(AV211,BL211,0)</f>
        <v>39181</v>
      </c>
      <c r="CC211" s="70"/>
      <c r="CD211" s="107" t="n">
        <f aca="false">IF(BB211,$BL211,0)</f>
        <v>39181</v>
      </c>
    </row>
    <row r="212" customFormat="false" ht="8.25" hidden="false" customHeight="true" outlineLevel="0" collapsed="false">
      <c r="A212" s="70"/>
      <c r="B212" s="70"/>
      <c r="C212" s="55"/>
      <c r="D212" s="70"/>
      <c r="E212" s="104"/>
      <c r="F212" s="70"/>
      <c r="G212" s="103"/>
      <c r="H212" s="70"/>
      <c r="I212" s="103"/>
      <c r="J212" s="70"/>
      <c r="K212" s="104"/>
      <c r="L212" s="70"/>
      <c r="M212" s="103"/>
      <c r="N212" s="70"/>
      <c r="O212" s="103"/>
      <c r="P212" s="70"/>
      <c r="Q212" s="104"/>
      <c r="R212" s="70"/>
      <c r="S212" s="103"/>
      <c r="T212" s="70"/>
      <c r="U212" s="103"/>
      <c r="V212" s="70"/>
      <c r="W212" s="104"/>
      <c r="X212" s="70"/>
      <c r="Y212" s="103"/>
      <c r="Z212" s="70"/>
      <c r="AA212" s="103"/>
      <c r="AB212" s="70"/>
      <c r="AC212" s="104"/>
      <c r="AD212" s="70"/>
      <c r="AE212" s="103"/>
      <c r="AF212" s="70"/>
      <c r="AG212" s="103"/>
      <c r="AH212" s="70"/>
      <c r="AI212" s="70"/>
      <c r="AJ212" s="104"/>
      <c r="AK212" s="70"/>
      <c r="AL212" s="103"/>
      <c r="AM212" s="70"/>
      <c r="AN212" s="103"/>
      <c r="AO212" s="70"/>
      <c r="AP212" s="104"/>
      <c r="AQ212" s="70"/>
      <c r="AR212" s="103"/>
      <c r="AS212" s="70"/>
      <c r="AT212" s="103"/>
      <c r="AU212" s="70"/>
      <c r="AV212" s="104"/>
      <c r="AW212" s="70"/>
      <c r="AX212" s="103"/>
      <c r="AY212" s="70"/>
      <c r="AZ212" s="103"/>
      <c r="BA212" s="70"/>
      <c r="BB212" s="104"/>
      <c r="BC212" s="70"/>
      <c r="BD212" s="103"/>
      <c r="BE212" s="70"/>
      <c r="BF212" s="103"/>
      <c r="BG212" s="70"/>
      <c r="BH212" s="104"/>
      <c r="BI212" s="70"/>
      <c r="BJ212" s="70"/>
      <c r="BK212" s="70"/>
      <c r="BL212" s="104"/>
      <c r="BM212" s="70"/>
      <c r="BN212" s="70"/>
      <c r="BO212" s="70"/>
      <c r="BP212" s="70"/>
      <c r="BQ212" s="70"/>
      <c r="BR212" s="70"/>
      <c r="BS212" s="70"/>
      <c r="BT212" s="70"/>
      <c r="BU212" s="70"/>
      <c r="BV212" s="70"/>
      <c r="BW212" s="70"/>
      <c r="BX212" s="70"/>
      <c r="BY212" s="70"/>
      <c r="BZ212" s="70"/>
      <c r="CA212" s="70"/>
      <c r="CB212" s="70"/>
      <c r="CC212" s="70"/>
      <c r="CD212" s="70"/>
    </row>
    <row r="213" customFormat="false" ht="8.25" hidden="false" customHeight="true" outlineLevel="0" collapsed="false">
      <c r="A213" s="55" t="n">
        <v>91</v>
      </c>
      <c r="B213" s="110"/>
      <c r="C213" s="55" t="s">
        <v>225</v>
      </c>
      <c r="D213" s="70"/>
      <c r="E213" s="79" t="n">
        <v>3666937</v>
      </c>
      <c r="F213" s="70"/>
      <c r="G213" s="75" t="n">
        <f aca="false">(E213/$BL213)</f>
        <v>68.6563752106347</v>
      </c>
      <c r="H213" s="70"/>
      <c r="I213" s="75" t="n">
        <f aca="false">IF(G213,G213/G$219*100,0)</f>
        <v>59.8407217705878</v>
      </c>
      <c r="J213" s="70"/>
      <c r="K213" s="79" t="n">
        <v>2229936</v>
      </c>
      <c r="L213" s="70"/>
      <c r="M213" s="75" t="n">
        <f aca="false">(K213/$BL213)</f>
        <v>41.7512825313612</v>
      </c>
      <c r="N213" s="70"/>
      <c r="O213" s="75" t="n">
        <f aca="false">IF(M213,M213/M$219*100,0)</f>
        <v>74.9285882446567</v>
      </c>
      <c r="P213" s="70"/>
      <c r="Q213" s="79" t="n">
        <v>14626173</v>
      </c>
      <c r="R213" s="70"/>
      <c r="S213" s="75" t="n">
        <f aca="false">(Q213/$BL213)</f>
        <v>273.847088560195</v>
      </c>
      <c r="T213" s="70"/>
      <c r="U213" s="75" t="n">
        <f aca="false">IF(S213,S213/S$219*100,0)</f>
        <v>53.922770526472</v>
      </c>
      <c r="V213" s="70"/>
      <c r="W213" s="79" t="n">
        <v>2975593</v>
      </c>
      <c r="X213" s="70"/>
      <c r="Y213" s="75" t="n">
        <f aca="false">(W213/$BL213)</f>
        <v>55.7122823441303</v>
      </c>
      <c r="Z213" s="70"/>
      <c r="AA213" s="75" t="n">
        <f aca="false">IF(Y213,Y213/Y$219*100,0)</f>
        <v>40.0368348186199</v>
      </c>
      <c r="AB213" s="70"/>
      <c r="AC213" s="79" t="n">
        <v>25022889</v>
      </c>
      <c r="AD213" s="70"/>
      <c r="AE213" s="75" t="n">
        <f aca="false">(AC213/$BL213)</f>
        <v>468.505691818012</v>
      </c>
      <c r="AF213" s="70"/>
      <c r="AG213" s="75" t="n">
        <f aca="false">IF(AE213,AE213/AE$219*100,0)</f>
        <v>128.777296736676</v>
      </c>
      <c r="AH213" s="111"/>
      <c r="AI213" s="70"/>
      <c r="AJ213" s="79" t="n">
        <v>80374109</v>
      </c>
      <c r="AK213" s="70"/>
      <c r="AL213" s="75" t="n">
        <f aca="false">(AJ213/$BL213)</f>
        <v>1504.85131997753</v>
      </c>
      <c r="AM213" s="70"/>
      <c r="AN213" s="75" t="n">
        <f aca="false">IF(AL213,AL213/AL$219*100,0)</f>
        <v>78.8129396913623</v>
      </c>
      <c r="AO213" s="70"/>
      <c r="AP213" s="79" t="n">
        <v>2347957</v>
      </c>
      <c r="AQ213" s="70"/>
      <c r="AR213" s="75" t="n">
        <f aca="false">(AP213/$BL213)</f>
        <v>43.9609998127691</v>
      </c>
      <c r="AS213" s="70"/>
      <c r="AT213" s="75" t="n">
        <f aca="false">IF(AR213,AR213/AR$219*100,0)</f>
        <v>49.1137945373584</v>
      </c>
      <c r="AU213" s="70"/>
      <c r="AV213" s="79" t="n">
        <v>3948696</v>
      </c>
      <c r="AW213" s="70"/>
      <c r="AX213" s="75" t="n">
        <f aca="false">(AV213/$BL213)</f>
        <v>73.931773076203</v>
      </c>
      <c r="AY213" s="70"/>
      <c r="AZ213" s="75" t="n">
        <f aca="false">IF(AX213,AX213/AX$219*100,0)</f>
        <v>52.3579815685534</v>
      </c>
      <c r="BA213" s="70"/>
      <c r="BB213" s="79" t="n">
        <v>0</v>
      </c>
      <c r="BC213" s="70"/>
      <c r="BD213" s="75" t="n">
        <f aca="false">(BB213/$BL213)</f>
        <v>0</v>
      </c>
      <c r="BE213" s="70"/>
      <c r="BF213" s="75" t="n">
        <f aca="false">IF(BD213,BD213/BD$219*100,0)</f>
        <v>0</v>
      </c>
      <c r="BG213" s="70"/>
      <c r="BH213" s="79" t="n">
        <f aca="false">(E213+K213+Q213+W213+AC213+AJ213+AP213+AV213+BB213)</f>
        <v>135192290</v>
      </c>
      <c r="BI213" s="70"/>
      <c r="BJ213" s="55" t="n">
        <v>91</v>
      </c>
      <c r="BK213" s="70"/>
      <c r="BL213" s="107" t="n">
        <v>53410</v>
      </c>
      <c r="BM213" s="70"/>
      <c r="BN213" s="107" t="n">
        <f aca="false">IF(E213,BL213,0)</f>
        <v>53410</v>
      </c>
      <c r="BO213" s="70"/>
      <c r="BP213" s="107" t="n">
        <f aca="false">IF(K213,BL213,0)</f>
        <v>53410</v>
      </c>
      <c r="BQ213" s="70"/>
      <c r="BR213" s="107" t="n">
        <f aca="false">IF(Q213,BL213,0)</f>
        <v>53410</v>
      </c>
      <c r="BS213" s="70"/>
      <c r="BT213" s="107" t="n">
        <f aca="false">IF(W213,BL213,0)</f>
        <v>53410</v>
      </c>
      <c r="BU213" s="70"/>
      <c r="BV213" s="107" t="n">
        <f aca="false">IF(AC213,BL213,0)</f>
        <v>53410</v>
      </c>
      <c r="BW213" s="70"/>
      <c r="BX213" s="107" t="n">
        <f aca="false">IF(AJ213,BL213,0)</f>
        <v>53410</v>
      </c>
      <c r="BY213" s="70"/>
      <c r="BZ213" s="107" t="n">
        <f aca="false">IF(AP213,BL213,0)</f>
        <v>53410</v>
      </c>
      <c r="CA213" s="70"/>
      <c r="CB213" s="107" t="n">
        <f aca="false">IF(AV213,BL213,0)</f>
        <v>53410</v>
      </c>
      <c r="CC213" s="70"/>
      <c r="CD213" s="107" t="n">
        <f aca="false">IF(BB213,$BL213,0)</f>
        <v>0</v>
      </c>
    </row>
    <row r="214" customFormat="false" ht="8.25" hidden="false" customHeight="true" outlineLevel="0" collapsed="false">
      <c r="A214" s="55" t="n">
        <v>92</v>
      </c>
      <c r="B214" s="110"/>
      <c r="C214" s="55" t="s">
        <v>226</v>
      </c>
      <c r="D214" s="70"/>
      <c r="E214" s="79" t="n">
        <v>2437556</v>
      </c>
      <c r="F214" s="70"/>
      <c r="G214" s="75" t="n">
        <f aca="false">(E214/$BL214)</f>
        <v>137.753941791467</v>
      </c>
      <c r="H214" s="70"/>
      <c r="I214" s="75" t="n">
        <f aca="false">IF(G214,G214/G$219*100,0)</f>
        <v>120.065984815756</v>
      </c>
      <c r="J214" s="70"/>
      <c r="K214" s="79" t="n">
        <v>1570393</v>
      </c>
      <c r="L214" s="70"/>
      <c r="M214" s="75" t="n">
        <f aca="false">(K214/$BL214)</f>
        <v>88.7478383724216</v>
      </c>
      <c r="N214" s="70"/>
      <c r="O214" s="75" t="n">
        <f aca="false">IF(M214,M214/M$219*100,0)</f>
        <v>159.270562144183</v>
      </c>
      <c r="P214" s="70"/>
      <c r="Q214" s="79" t="n">
        <v>6928246</v>
      </c>
      <c r="R214" s="70"/>
      <c r="S214" s="75" t="n">
        <f aca="false">(Q214/$BL214)</f>
        <v>391.536931336536</v>
      </c>
      <c r="T214" s="70"/>
      <c r="U214" s="75" t="n">
        <f aca="false">IF(S214,S214/S$219*100,0)</f>
        <v>77.0968799124487</v>
      </c>
      <c r="V214" s="70"/>
      <c r="W214" s="79" t="n">
        <v>2863999</v>
      </c>
      <c r="X214" s="70"/>
      <c r="Y214" s="75" t="n">
        <f aca="false">(W214/$BL214)</f>
        <v>161.853574456061</v>
      </c>
      <c r="Z214" s="70"/>
      <c r="AA214" s="75" t="n">
        <f aca="false">IF(Y214,Y214/Y$219*100,0)</f>
        <v>116.313756188867</v>
      </c>
      <c r="AB214" s="70"/>
      <c r="AC214" s="79" t="n">
        <v>7021237</v>
      </c>
      <c r="AD214" s="70"/>
      <c r="AE214" s="75" t="n">
        <f aca="false">(AC214/$BL214)</f>
        <v>396.792144673637</v>
      </c>
      <c r="AF214" s="70"/>
      <c r="AG214" s="75" t="n">
        <f aca="false">IF(AE214,AE214/AE$219*100,0)</f>
        <v>109.065526096677</v>
      </c>
      <c r="AH214" s="111"/>
      <c r="AI214" s="70"/>
      <c r="AJ214" s="79" t="n">
        <v>22076010</v>
      </c>
      <c r="AK214" s="70"/>
      <c r="AL214" s="75" t="n">
        <f aca="false">(AJ214/$BL214)</f>
        <v>1247.58462842611</v>
      </c>
      <c r="AM214" s="70"/>
      <c r="AN214" s="75" t="n">
        <f aca="false">IF(AL214,AL214/AL$219*100,0)</f>
        <v>65.339220409818</v>
      </c>
      <c r="AO214" s="70"/>
      <c r="AP214" s="79" t="n">
        <v>594533</v>
      </c>
      <c r="AQ214" s="70"/>
      <c r="AR214" s="75" t="n">
        <f aca="false">(AP214/$BL214)</f>
        <v>33.5989262503532</v>
      </c>
      <c r="AS214" s="70"/>
      <c r="AT214" s="75" t="n">
        <f aca="false">IF(AR214,AR214/AR$219*100,0)</f>
        <v>37.5371526481158</v>
      </c>
      <c r="AU214" s="70"/>
      <c r="AV214" s="79" t="n">
        <v>794888</v>
      </c>
      <c r="AW214" s="70"/>
      <c r="AX214" s="75" t="n">
        <f aca="false">(AV214/$BL214)</f>
        <v>44.9216162757841</v>
      </c>
      <c r="AY214" s="70"/>
      <c r="AZ214" s="75" t="n">
        <f aca="false">IF(AX214,AX214/AX$219*100,0)</f>
        <v>31.8131847666209</v>
      </c>
      <c r="BA214" s="70"/>
      <c r="BB214" s="79" t="n">
        <v>0</v>
      </c>
      <c r="BC214" s="70"/>
      <c r="BD214" s="75" t="n">
        <f aca="false">(BB214/$BL214)</f>
        <v>0</v>
      </c>
      <c r="BE214" s="70"/>
      <c r="BF214" s="75" t="n">
        <f aca="false">IF(BD214,BD214/BD$219*100,0)</f>
        <v>0</v>
      </c>
      <c r="BG214" s="70"/>
      <c r="BH214" s="79" t="n">
        <f aca="false">(E214+K214+Q214+W214+AC214+AJ214+AP214+AV214+BB214)</f>
        <v>44286862</v>
      </c>
      <c r="BI214" s="70"/>
      <c r="BJ214" s="55" t="n">
        <v>92</v>
      </c>
      <c r="BK214" s="70"/>
      <c r="BL214" s="107" t="n">
        <v>17695</v>
      </c>
      <c r="BM214" s="70"/>
      <c r="BN214" s="107" t="n">
        <f aca="false">IF(E214,BL214,0)</f>
        <v>17695</v>
      </c>
      <c r="BO214" s="70"/>
      <c r="BP214" s="107" t="n">
        <f aca="false">IF(K214,BL214,0)</f>
        <v>17695</v>
      </c>
      <c r="BQ214" s="70"/>
      <c r="BR214" s="107" t="n">
        <f aca="false">IF(Q214,BL214,0)</f>
        <v>17695</v>
      </c>
      <c r="BS214" s="70"/>
      <c r="BT214" s="107" t="n">
        <f aca="false">IF(W214,BL214,0)</f>
        <v>17695</v>
      </c>
      <c r="BU214" s="70"/>
      <c r="BV214" s="107" t="n">
        <f aca="false">IF(AC214,BL214,0)</f>
        <v>17695</v>
      </c>
      <c r="BW214" s="70"/>
      <c r="BX214" s="107" t="n">
        <f aca="false">IF(AJ214,BL214,0)</f>
        <v>17695</v>
      </c>
      <c r="BY214" s="70"/>
      <c r="BZ214" s="107" t="n">
        <f aca="false">IF(AP214,BL214,0)</f>
        <v>17695</v>
      </c>
      <c r="CA214" s="70"/>
      <c r="CB214" s="107" t="n">
        <f aca="false">IF(AV214,BL214,0)</f>
        <v>17695</v>
      </c>
      <c r="CC214" s="70"/>
      <c r="CD214" s="107" t="n">
        <f aca="false">IF(BB214,$BL214,0)</f>
        <v>0</v>
      </c>
    </row>
    <row r="215" customFormat="false" ht="8.25" hidden="false" customHeight="true" outlineLevel="0" collapsed="false">
      <c r="A215" s="55" t="n">
        <v>93</v>
      </c>
      <c r="B215" s="110"/>
      <c r="C215" s="55" t="s">
        <v>227</v>
      </c>
      <c r="D215" s="70"/>
      <c r="E215" s="79" t="n">
        <v>3509942</v>
      </c>
      <c r="F215" s="70"/>
      <c r="G215" s="75" t="n">
        <f aca="false">(E215/$BL215)</f>
        <v>88.8570415938837</v>
      </c>
      <c r="H215" s="70"/>
      <c r="I215" s="75" t="n">
        <f aca="false">IF(G215,G215/G$219*100,0)</f>
        <v>77.4475711405386</v>
      </c>
      <c r="J215" s="70"/>
      <c r="K215" s="79" t="n">
        <v>2842448</v>
      </c>
      <c r="L215" s="70"/>
      <c r="M215" s="75" t="n">
        <f aca="false">(K215/$BL215)</f>
        <v>71.9588871167819</v>
      </c>
      <c r="N215" s="70"/>
      <c r="O215" s="75" t="n">
        <f aca="false">IF(M215,M215/M$219*100,0)</f>
        <v>129.140411896738</v>
      </c>
      <c r="P215" s="70"/>
      <c r="Q215" s="79" t="n">
        <v>12932403</v>
      </c>
      <c r="R215" s="70"/>
      <c r="S215" s="75" t="n">
        <f aca="false">(Q215/$BL215)</f>
        <v>327.394319131161</v>
      </c>
      <c r="T215" s="70"/>
      <c r="U215" s="75" t="n">
        <f aca="false">IF(S215,S215/S$219*100,0)</f>
        <v>64.4666658133909</v>
      </c>
      <c r="V215" s="70"/>
      <c r="W215" s="79" t="n">
        <v>2616576</v>
      </c>
      <c r="X215" s="70"/>
      <c r="Y215" s="75" t="n">
        <f aca="false">(W215/$BL215)</f>
        <v>66.2407533986481</v>
      </c>
      <c r="Z215" s="70"/>
      <c r="AA215" s="75" t="n">
        <f aca="false">IF(Y215,Y215/Y$219*100,0)</f>
        <v>47.6029699465728</v>
      </c>
      <c r="AB215" s="70"/>
      <c r="AC215" s="79" t="n">
        <v>15153501</v>
      </c>
      <c r="AD215" s="70"/>
      <c r="AE215" s="75" t="n">
        <f aca="false">(AC215/$BL215)</f>
        <v>383.623224728488</v>
      </c>
      <c r="AF215" s="70"/>
      <c r="AG215" s="75" t="n">
        <f aca="false">IF(AE215,AE215/AE$219*100,0)</f>
        <v>105.445809322485</v>
      </c>
      <c r="AH215" s="111"/>
      <c r="AI215" s="70"/>
      <c r="AJ215" s="79" t="n">
        <v>54810601</v>
      </c>
      <c r="AK215" s="70"/>
      <c r="AL215" s="75" t="n">
        <f aca="false">(AJ215/$BL215)</f>
        <v>1387.57502341713</v>
      </c>
      <c r="AM215" s="70"/>
      <c r="AN215" s="75" t="n">
        <f aca="false">IF(AL215,AL215/AL$219*100,0)</f>
        <v>72.6708779704879</v>
      </c>
      <c r="AO215" s="70"/>
      <c r="AP215" s="79" t="n">
        <v>1270212</v>
      </c>
      <c r="AQ215" s="70"/>
      <c r="AR215" s="75" t="n">
        <f aca="false">(AP215/$BL215)</f>
        <v>32.1564517353991</v>
      </c>
      <c r="AS215" s="70"/>
      <c r="AT215" s="75" t="n">
        <f aca="false">IF(AR215,AR215/AR$219*100,0)</f>
        <v>35.9256015629593</v>
      </c>
      <c r="AU215" s="70"/>
      <c r="AV215" s="79" t="n">
        <v>6005763</v>
      </c>
      <c r="AW215" s="70"/>
      <c r="AX215" s="75" t="n">
        <f aca="false">(AV215/$BL215)</f>
        <v>152.040783777626</v>
      </c>
      <c r="AY215" s="70"/>
      <c r="AZ215" s="75" t="n">
        <f aca="false">IF(AX215,AX215/AX$219*100,0)</f>
        <v>107.674254565655</v>
      </c>
      <c r="BA215" s="70"/>
      <c r="BB215" s="79" t="n">
        <v>0</v>
      </c>
      <c r="BC215" s="70"/>
      <c r="BD215" s="75" t="n">
        <f aca="false">(BB215/$BL215)</f>
        <v>0</v>
      </c>
      <c r="BE215" s="70"/>
      <c r="BF215" s="75" t="n">
        <f aca="false">IF(BD215,BD215/BD$219*100,0)</f>
        <v>0</v>
      </c>
      <c r="BG215" s="70"/>
      <c r="BH215" s="79" t="n">
        <f aca="false">(E215+K215+Q215+W215+AC215+AJ215+AP215+AV215+BB215)</f>
        <v>99141446</v>
      </c>
      <c r="BI215" s="70"/>
      <c r="BJ215" s="55" t="n">
        <v>93</v>
      </c>
      <c r="BK215" s="70"/>
      <c r="BL215" s="107" t="n">
        <v>39501</v>
      </c>
      <c r="BM215" s="70"/>
      <c r="BN215" s="107" t="n">
        <f aca="false">IF(E215,BL215,0)</f>
        <v>39501</v>
      </c>
      <c r="BO215" s="70"/>
      <c r="BP215" s="107" t="n">
        <f aca="false">IF(K215,BL215,0)</f>
        <v>39501</v>
      </c>
      <c r="BQ215" s="70"/>
      <c r="BR215" s="107" t="n">
        <f aca="false">IF(Q215,BL215,0)</f>
        <v>39501</v>
      </c>
      <c r="BS215" s="70"/>
      <c r="BT215" s="107" t="n">
        <f aca="false">IF(W215,BL215,0)</f>
        <v>39501</v>
      </c>
      <c r="BU215" s="70"/>
      <c r="BV215" s="107" t="n">
        <f aca="false">IF(AC215,BL215,0)</f>
        <v>39501</v>
      </c>
      <c r="BW215" s="70"/>
      <c r="BX215" s="107" t="n">
        <f aca="false">IF(AJ215,BL215,0)</f>
        <v>39501</v>
      </c>
      <c r="BY215" s="70"/>
      <c r="BZ215" s="107" t="n">
        <f aca="false">IF(AP215,BL215,0)</f>
        <v>39501</v>
      </c>
      <c r="CA215" s="70"/>
      <c r="CB215" s="107" t="n">
        <f aca="false">IF(AV215,BL215,0)</f>
        <v>39501</v>
      </c>
      <c r="CC215" s="70"/>
      <c r="CD215" s="107" t="n">
        <f aca="false">IF(BB215,$BL215,0)</f>
        <v>0</v>
      </c>
    </row>
    <row r="216" customFormat="false" ht="8.25" hidden="false" customHeight="true" outlineLevel="0" collapsed="false">
      <c r="A216" s="55" t="n">
        <v>94</v>
      </c>
      <c r="B216" s="110"/>
      <c r="C216" s="55" t="s">
        <v>228</v>
      </c>
      <c r="D216" s="70"/>
      <c r="E216" s="79" t="n">
        <v>1781554</v>
      </c>
      <c r="F216" s="70"/>
      <c r="G216" s="75" t="n">
        <f aca="false">(E216/$BL216)</f>
        <v>62.5941255006676</v>
      </c>
      <c r="H216" s="70"/>
      <c r="I216" s="75" t="n">
        <f aca="false">IF(G216,G216/G$219*100,0)</f>
        <v>54.5568803635078</v>
      </c>
      <c r="J216" s="70"/>
      <c r="K216" s="79" t="n">
        <v>2072282</v>
      </c>
      <c r="L216" s="70"/>
      <c r="M216" s="75" t="n">
        <f aca="false">(K216/$BL216)</f>
        <v>72.8087274260417</v>
      </c>
      <c r="N216" s="70"/>
      <c r="O216" s="75" t="n">
        <f aca="false">IF(M216,M216/M$219*100,0)</f>
        <v>130.665570664218</v>
      </c>
      <c r="P216" s="70"/>
      <c r="Q216" s="79" t="n">
        <v>6570998</v>
      </c>
      <c r="R216" s="70"/>
      <c r="S216" s="75" t="n">
        <f aca="false">(Q216/$BL216)</f>
        <v>230.869158878505</v>
      </c>
      <c r="T216" s="70"/>
      <c r="U216" s="75" t="n">
        <f aca="false">IF(S216,S216/S$219*100,0)</f>
        <v>45.4600585359473</v>
      </c>
      <c r="V216" s="70"/>
      <c r="W216" s="79" t="n">
        <v>2401836</v>
      </c>
      <c r="X216" s="70"/>
      <c r="Y216" s="75" t="n">
        <f aca="false">(W216/$BL216)</f>
        <v>84.3874639870705</v>
      </c>
      <c r="Z216" s="70"/>
      <c r="AA216" s="75" t="n">
        <f aca="false">IF(Y216,Y216/Y$219*100,0)</f>
        <v>60.6438439470707</v>
      </c>
      <c r="AB216" s="70"/>
      <c r="AC216" s="79" t="n">
        <v>19877351</v>
      </c>
      <c r="AD216" s="70"/>
      <c r="AE216" s="75" t="n">
        <f aca="false">(AC216/$BL216)</f>
        <v>698.382088398567</v>
      </c>
      <c r="AF216" s="70"/>
      <c r="AG216" s="75" t="n">
        <f aca="false">IF(AE216,AE216/AE$219*100,0)</f>
        <v>191.962998537522</v>
      </c>
      <c r="AH216" s="111"/>
      <c r="AI216" s="70"/>
      <c r="AJ216" s="79" t="n">
        <v>42863021</v>
      </c>
      <c r="AK216" s="70"/>
      <c r="AL216" s="75" t="n">
        <f aca="false">(AJ216/$BL216)</f>
        <v>1505.9736139414</v>
      </c>
      <c r="AM216" s="70"/>
      <c r="AN216" s="75" t="n">
        <f aca="false">IF(AL216,AL216/AL$219*100,0)</f>
        <v>78.8717171169562</v>
      </c>
      <c r="AO216" s="70"/>
      <c r="AP216" s="79" t="n">
        <v>668287</v>
      </c>
      <c r="AQ216" s="70"/>
      <c r="AR216" s="75" t="n">
        <f aca="false">(AP216/$BL216)</f>
        <v>23.4799732977303</v>
      </c>
      <c r="AS216" s="70"/>
      <c r="AT216" s="75" t="n">
        <f aca="false">IF(AR216,AR216/AR$219*100,0)</f>
        <v>26.2321282318157</v>
      </c>
      <c r="AU216" s="70"/>
      <c r="AV216" s="79" t="n">
        <v>790829</v>
      </c>
      <c r="AW216" s="70"/>
      <c r="AX216" s="75" t="n">
        <f aca="false">(AV216/$BL216)</f>
        <v>27.7854332091912</v>
      </c>
      <c r="AY216" s="70"/>
      <c r="AZ216" s="75" t="n">
        <f aca="false">IF(AX216,AX216/AX$219*100,0)</f>
        <v>19.6774558394755</v>
      </c>
      <c r="BA216" s="70"/>
      <c r="BB216" s="79" t="n">
        <v>0</v>
      </c>
      <c r="BC216" s="70"/>
      <c r="BD216" s="75" t="n">
        <f aca="false">(BB216/$BL216)</f>
        <v>0</v>
      </c>
      <c r="BE216" s="70"/>
      <c r="BF216" s="75" t="n">
        <f aca="false">IF(BD216,BD216/BD$219*100,0)</f>
        <v>0</v>
      </c>
      <c r="BG216" s="70"/>
      <c r="BH216" s="79" t="n">
        <f aca="false">(E216+K216+Q216+W216+AC216+AJ216+AP216+AV216+BB216)</f>
        <v>77026158</v>
      </c>
      <c r="BI216" s="70"/>
      <c r="BJ216" s="55" t="n">
        <v>94</v>
      </c>
      <c r="BK216" s="70"/>
      <c r="BL216" s="107" t="n">
        <v>28462</v>
      </c>
      <c r="BM216" s="70"/>
      <c r="BN216" s="107" t="n">
        <f aca="false">IF(E216,BL216,0)</f>
        <v>28462</v>
      </c>
      <c r="BO216" s="70"/>
      <c r="BP216" s="107" t="n">
        <f aca="false">IF(K216,BL216,0)</f>
        <v>28462</v>
      </c>
      <c r="BQ216" s="70"/>
      <c r="BR216" s="107" t="n">
        <f aca="false">IF(Q216,BL216,0)</f>
        <v>28462</v>
      </c>
      <c r="BS216" s="70"/>
      <c r="BT216" s="107" t="n">
        <f aca="false">IF(W216,BL216,0)</f>
        <v>28462</v>
      </c>
      <c r="BU216" s="70"/>
      <c r="BV216" s="107" t="n">
        <f aca="false">IF(AC216,BL216,0)</f>
        <v>28462</v>
      </c>
      <c r="BW216" s="70"/>
      <c r="BX216" s="107" t="n">
        <f aca="false">IF(AJ216,BL216,0)</f>
        <v>28462</v>
      </c>
      <c r="BY216" s="70"/>
      <c r="BZ216" s="107" t="n">
        <f aca="false">IF(AP216,BL216,0)</f>
        <v>28462</v>
      </c>
      <c r="CA216" s="70"/>
      <c r="CB216" s="107" t="n">
        <f aca="false">IF(AV216,BL216,0)</f>
        <v>28462</v>
      </c>
      <c r="CC216" s="70"/>
      <c r="CD216" s="107" t="n">
        <f aca="false">IF(BB216,$BL216,0)</f>
        <v>0</v>
      </c>
    </row>
    <row r="217" customFormat="false" ht="8.25" hidden="false" customHeight="true" outlineLevel="0" collapsed="false">
      <c r="A217" s="65" t="n">
        <v>95</v>
      </c>
      <c r="B217" s="110"/>
      <c r="C217" s="66" t="s">
        <v>229</v>
      </c>
      <c r="D217" s="70"/>
      <c r="E217" s="84" t="n">
        <v>9730136</v>
      </c>
      <c r="F217" s="70"/>
      <c r="G217" s="75" t="n">
        <f aca="false">(E217/$BL217)</f>
        <v>141.869738280965</v>
      </c>
      <c r="H217" s="103"/>
      <c r="I217" s="75" t="n">
        <f aca="false">IF(G217,G217/G$219*100,0)</f>
        <v>123.653302553356</v>
      </c>
      <c r="J217" s="70"/>
      <c r="K217" s="84" t="n">
        <v>3451308</v>
      </c>
      <c r="L217" s="70"/>
      <c r="M217" s="75" t="n">
        <f aca="false">(K217/$BL217)</f>
        <v>50.3216155135963</v>
      </c>
      <c r="N217" s="103"/>
      <c r="O217" s="75" t="n">
        <f aca="false">IF(M217,M217/M$219*100,0)</f>
        <v>90.30926429127</v>
      </c>
      <c r="P217" s="70"/>
      <c r="Q217" s="84" t="n">
        <v>39660193</v>
      </c>
      <c r="R217" s="70"/>
      <c r="S217" s="75" t="n">
        <f aca="false">(Q217/$BL217)</f>
        <v>578.263366625355</v>
      </c>
      <c r="T217" s="103"/>
      <c r="U217" s="75" t="n">
        <f aca="false">IF(S217,S217/S$219*100,0)</f>
        <v>113.86486884468</v>
      </c>
      <c r="V217" s="70"/>
      <c r="W217" s="84" t="n">
        <v>10950538</v>
      </c>
      <c r="X217" s="70"/>
      <c r="Y217" s="75" t="n">
        <f aca="false">(W217/$BL217)</f>
        <v>159.663745716994</v>
      </c>
      <c r="Z217" s="103"/>
      <c r="AA217" s="75" t="n">
        <f aca="false">IF(Y217,Y217/Y$219*100,0)</f>
        <v>114.740067088041</v>
      </c>
      <c r="AB217" s="70"/>
      <c r="AC217" s="84" t="n">
        <v>14301829</v>
      </c>
      <c r="AD217" s="70"/>
      <c r="AE217" s="75" t="n">
        <f aca="false">(AC217/$BL217)</f>
        <v>208.527068601006</v>
      </c>
      <c r="AF217" s="103"/>
      <c r="AG217" s="75" t="n">
        <f aca="false">IF(AE217,AE217/AE$219*100,0)</f>
        <v>57.3174513348111</v>
      </c>
      <c r="AH217" s="111"/>
      <c r="AI217" s="70"/>
      <c r="AJ217" s="84" t="n">
        <v>133678867</v>
      </c>
      <c r="AK217" s="70"/>
      <c r="AL217" s="75" t="n">
        <f aca="false">(AJ217/$BL217)</f>
        <v>1949.09771815995</v>
      </c>
      <c r="AM217" s="103"/>
      <c r="AN217" s="75" t="n">
        <f aca="false">IF(AL217,AL217/AL$219*100,0)</f>
        <v>102.079267815112</v>
      </c>
      <c r="AO217" s="70"/>
      <c r="AP217" s="84" t="n">
        <v>5342399</v>
      </c>
      <c r="AQ217" s="70"/>
      <c r="AR217" s="75" t="n">
        <f aca="false">(AP217/$BL217)</f>
        <v>77.8945687832617</v>
      </c>
      <c r="AS217" s="103"/>
      <c r="AT217" s="75" t="n">
        <f aca="false">IF(AR217,AR217/AR$219*100,0)</f>
        <v>87.024814337503</v>
      </c>
      <c r="AU217" s="70"/>
      <c r="AV217" s="84" t="n">
        <v>8593491</v>
      </c>
      <c r="AW217" s="70"/>
      <c r="AX217" s="75" t="n">
        <f aca="false">(AV217/$BL217)</f>
        <v>125.296945396224</v>
      </c>
      <c r="AY217" s="103"/>
      <c r="AZ217" s="75" t="n">
        <f aca="false">IF(AX217,AX217/AX$219*100,0)</f>
        <v>88.7344491371753</v>
      </c>
      <c r="BA217" s="70"/>
      <c r="BB217" s="84" t="n">
        <v>0</v>
      </c>
      <c r="BC217" s="70"/>
      <c r="BD217" s="75" t="n">
        <f aca="false">(BB217/$BL217)</f>
        <v>0</v>
      </c>
      <c r="BE217" s="103"/>
      <c r="BF217" s="75" t="n">
        <f aca="false">IF(BD217,BD217/BD$219*100,0)</f>
        <v>0</v>
      </c>
      <c r="BG217" s="70"/>
      <c r="BH217" s="84" t="n">
        <f aca="false">(E217+K217+Q217+W217+AC217+AJ217+AP217+AV217+BB217)</f>
        <v>225708761</v>
      </c>
      <c r="BI217" s="70"/>
      <c r="BJ217" s="65" t="n">
        <v>95</v>
      </c>
      <c r="BK217" s="70"/>
      <c r="BL217" s="109" t="n">
        <v>68585</v>
      </c>
      <c r="BM217" s="70"/>
      <c r="BN217" s="109" t="n">
        <f aca="false">IF(E217,BL217,0)</f>
        <v>68585</v>
      </c>
      <c r="BO217" s="70"/>
      <c r="BP217" s="109" t="n">
        <f aca="false">IF(K217,BL217,0)</f>
        <v>68585</v>
      </c>
      <c r="BQ217" s="70"/>
      <c r="BR217" s="109" t="n">
        <f aca="false">IF(Q217,BL217,0)</f>
        <v>68585</v>
      </c>
      <c r="BS217" s="70"/>
      <c r="BT217" s="109" t="n">
        <f aca="false">IF(W217,BL217,0)</f>
        <v>68585</v>
      </c>
      <c r="BU217" s="70"/>
      <c r="BV217" s="109" t="n">
        <f aca="false">IF(AC217,BL217,0)</f>
        <v>68585</v>
      </c>
      <c r="BW217" s="70"/>
      <c r="BX217" s="109" t="n">
        <f aca="false">IF(AJ217,BL217,0)</f>
        <v>68585</v>
      </c>
      <c r="BY217" s="70"/>
      <c r="BZ217" s="109" t="n">
        <f aca="false">IF(AP217,BL217,0)</f>
        <v>68585</v>
      </c>
      <c r="CA217" s="70"/>
      <c r="CB217" s="109" t="n">
        <f aca="false">IF(AV217,BL217,0)</f>
        <v>68585</v>
      </c>
      <c r="CC217" s="70"/>
      <c r="CD217" s="109" t="n">
        <f aca="false">IF(BB217,$BL217,0)</f>
        <v>0</v>
      </c>
    </row>
    <row r="218" customFormat="false" ht="8.25" hidden="false" customHeight="true" outlineLevel="0" collapsed="false">
      <c r="A218" s="70"/>
      <c r="B218" s="70"/>
      <c r="C218" s="55"/>
      <c r="D218" s="70"/>
      <c r="E218" s="70"/>
      <c r="F218" s="70"/>
      <c r="G218" s="103"/>
      <c r="H218" s="103"/>
      <c r="I218" s="103"/>
      <c r="J218" s="70"/>
      <c r="K218" s="70"/>
      <c r="L218" s="70"/>
      <c r="M218" s="103"/>
      <c r="N218" s="103"/>
      <c r="O218" s="103"/>
      <c r="P218" s="55"/>
      <c r="Q218" s="70"/>
      <c r="R218" s="70"/>
      <c r="S218" s="103"/>
      <c r="T218" s="103"/>
      <c r="U218" s="103"/>
      <c r="V218" s="55"/>
      <c r="W218" s="70"/>
      <c r="X218" s="70"/>
      <c r="Y218" s="103"/>
      <c r="Z218" s="103"/>
      <c r="AA218" s="103"/>
      <c r="AB218" s="55"/>
      <c r="AC218" s="70"/>
      <c r="AD218" s="70"/>
      <c r="AE218" s="103"/>
      <c r="AF218" s="103"/>
      <c r="AG218" s="103"/>
      <c r="AH218" s="55"/>
      <c r="AI218" s="55"/>
      <c r="AJ218" s="70"/>
      <c r="AK218" s="70"/>
      <c r="AL218" s="103"/>
      <c r="AM218" s="103"/>
      <c r="AN218" s="103"/>
      <c r="AO218" s="55"/>
      <c r="AP218" s="70"/>
      <c r="AQ218" s="70"/>
      <c r="AR218" s="103"/>
      <c r="AS218" s="103"/>
      <c r="AT218" s="103"/>
      <c r="AU218" s="55"/>
      <c r="AV218" s="70"/>
      <c r="AW218" s="70"/>
      <c r="AX218" s="103"/>
      <c r="AY218" s="103"/>
      <c r="AZ218" s="103"/>
      <c r="BA218" s="55"/>
      <c r="BB218" s="70"/>
      <c r="BC218" s="70"/>
      <c r="BD218" s="103"/>
      <c r="BE218" s="103"/>
      <c r="BF218" s="103"/>
      <c r="BG218" s="55"/>
      <c r="BH218" s="70"/>
      <c r="BI218" s="55"/>
      <c r="BJ218" s="70"/>
      <c r="BK218" s="70"/>
      <c r="BL218" s="70"/>
      <c r="BM218" s="70"/>
      <c r="BN218" s="70"/>
      <c r="BO218" s="70"/>
      <c r="BP218" s="70"/>
      <c r="BQ218" s="70"/>
      <c r="BR218" s="70"/>
      <c r="BS218" s="70"/>
      <c r="BT218" s="70"/>
      <c r="BU218" s="70"/>
      <c r="BV218" s="70"/>
      <c r="BW218" s="70"/>
      <c r="BX218" s="70"/>
      <c r="BY218" s="70"/>
      <c r="BZ218" s="70"/>
      <c r="CA218" s="70"/>
      <c r="CB218" s="70"/>
      <c r="CC218" s="70"/>
      <c r="CD218" s="70"/>
    </row>
    <row r="219" customFormat="false" ht="8.25" hidden="false" customHeight="true" outlineLevel="0" collapsed="false">
      <c r="A219" s="65" t="n">
        <f aca="false">A217</f>
        <v>95</v>
      </c>
      <c r="B219" s="70"/>
      <c r="C219" s="63" t="s">
        <v>75</v>
      </c>
      <c r="D219" s="70"/>
      <c r="E219" s="87" t="n">
        <f aca="false">SUM(E89:E217)</f>
        <v>670249205</v>
      </c>
      <c r="F219" s="70"/>
      <c r="G219" s="74" t="n">
        <f aca="false">IF(E219=0,0,IF(ISNONTEXT(H219),E219/$BL219,E219/BN219))</f>
        <v>114.73186348561</v>
      </c>
      <c r="H219" s="116"/>
      <c r="I219" s="75" t="n">
        <f aca="false">IF(G$219,G219/G$219*100,0)</f>
        <v>100</v>
      </c>
      <c r="J219" s="70"/>
      <c r="K219" s="87" t="n">
        <f aca="false">SUM(K89:K217)</f>
        <v>325517642</v>
      </c>
      <c r="L219" s="70"/>
      <c r="M219" s="74" t="n">
        <f aca="false">IF(K219=0,0,IF(ISNONTEXT(N219),K219/$BL219,K219/BP219))</f>
        <v>55.7214322456403</v>
      </c>
      <c r="N219" s="116"/>
      <c r="O219" s="75" t="n">
        <f aca="false">IF(M$219,M219/M$219*100,0)</f>
        <v>100</v>
      </c>
      <c r="P219" s="70"/>
      <c r="Q219" s="87" t="n">
        <f aca="false">SUM(Q89:Q217)</f>
        <v>2966799452</v>
      </c>
      <c r="R219" s="70"/>
      <c r="S219" s="74" t="n">
        <f aca="false">IF(Q219=0,0,IF(ISNONTEXT(T219),Q219/$BL219,Q219/BR219))</f>
        <v>507.850553461004</v>
      </c>
      <c r="T219" s="116"/>
      <c r="U219" s="75" t="n">
        <f aca="false">IF(S$219,S219/S$219*100,0)</f>
        <v>100</v>
      </c>
      <c r="V219" s="70"/>
      <c r="W219" s="87" t="n">
        <f aca="false">SUM(W89:W217)</f>
        <v>812911887</v>
      </c>
      <c r="X219" s="70"/>
      <c r="Y219" s="74" t="n">
        <f aca="false">IF(W219=0,0,IF(ISNONTEXT(Z219),W219/$BL219,W219/BT219))</f>
        <v>139.152564373596</v>
      </c>
      <c r="Z219" s="116"/>
      <c r="AA219" s="75" t="n">
        <f aca="false">IF(Y$219,Y219/Y$219*100,0)</f>
        <v>100</v>
      </c>
      <c r="AB219" s="70"/>
      <c r="AC219" s="87" t="n">
        <f aca="false">SUM(AC89:AC217)</f>
        <v>2125337119</v>
      </c>
      <c r="AD219" s="70"/>
      <c r="AE219" s="74" t="n">
        <f aca="false">IF(AC219=0,0,IF(ISNONTEXT(AF219),AC219/$BL219,AC219/BV219))</f>
        <v>363.81078318177</v>
      </c>
      <c r="AF219" s="116"/>
      <c r="AG219" s="75" t="n">
        <f aca="false">IF(AE$219,AE219/AE$219*100,0)</f>
        <v>100</v>
      </c>
      <c r="AH219" s="111"/>
      <c r="AI219" s="70"/>
      <c r="AJ219" s="87" t="n">
        <f aca="false">SUM(AJ89:AJ217)</f>
        <v>11154454255</v>
      </c>
      <c r="AK219" s="70"/>
      <c r="AL219" s="74" t="n">
        <f aca="false">IF(AJ219=0,0,IF(ISNONTEXT(AM219),AJ219/$BL219,AJ219/BX219))</f>
        <v>1909.39625633893</v>
      </c>
      <c r="AM219" s="116"/>
      <c r="AN219" s="75" t="n">
        <f aca="false">IF(AL$219,AL219/AL$219*100,0)</f>
        <v>100</v>
      </c>
      <c r="AO219" s="70"/>
      <c r="AP219" s="87" t="n">
        <f aca="false">SUM(AP89:AP217)</f>
        <v>522897219</v>
      </c>
      <c r="AQ219" s="70"/>
      <c r="AR219" s="74" t="n">
        <f aca="false">IF(AP219=0,0,IF(ISNONTEXT(AS219),AP219/$BL219,AP219/BZ219))</f>
        <v>89.5084573018081</v>
      </c>
      <c r="AS219" s="116"/>
      <c r="AT219" s="75" t="n">
        <f aca="false">IF(AR$219,AR219/AR$219*100,0)</f>
        <v>100</v>
      </c>
      <c r="AU219" s="70"/>
      <c r="AV219" s="87" t="n">
        <f aca="false">SUM(AV89:AV217)</f>
        <v>824898447</v>
      </c>
      <c r="AW219" s="70"/>
      <c r="AX219" s="74" t="n">
        <f aca="false">IF(AV219=0,0,IF(ISNONTEXT(AY219),AV219/$BL219,AV219/CB219))</f>
        <v>141.20439875896</v>
      </c>
      <c r="AY219" s="116"/>
      <c r="AZ219" s="75" t="n">
        <f aca="false">IF(AX$219,AX219/AX$219*100,0)</f>
        <v>100</v>
      </c>
      <c r="BA219" s="70"/>
      <c r="BB219" s="87" t="n">
        <f aca="false">SUM(BB89:BB217)</f>
        <v>2135954</v>
      </c>
      <c r="BC219" s="70"/>
      <c r="BD219" s="74" t="n">
        <f aca="false">IF(BB219=0,0,IF(ISNONTEXT(BE219),BB219/$BL219,BB219/CD219))</f>
        <v>30.4835804706789</v>
      </c>
      <c r="BE219" s="119" t="s">
        <v>391</v>
      </c>
      <c r="BF219" s="75" t="n">
        <f aca="false">IF(BD$219,BD219/BD$219*100,0)</f>
        <v>100</v>
      </c>
      <c r="BG219" s="70"/>
      <c r="BH219" s="87" t="n">
        <f aca="false">SUM(BH89:BH217)</f>
        <v>19405201180</v>
      </c>
      <c r="BI219" s="70"/>
      <c r="BJ219" s="65" t="n">
        <f aca="false">BJ217</f>
        <v>95</v>
      </c>
      <c r="BK219" s="70"/>
      <c r="BL219" s="109" t="n">
        <f aca="false">SUM(BL89:BL217)</f>
        <v>5841875</v>
      </c>
      <c r="BM219" s="70"/>
      <c r="BN219" s="109" t="n">
        <f aca="false">SUM(BN89:BN217)</f>
        <v>5841875</v>
      </c>
      <c r="BO219" s="70"/>
      <c r="BP219" s="109" t="n">
        <f aca="false">SUM(BP89:BP217)</f>
        <v>5841875</v>
      </c>
      <c r="BQ219" s="70"/>
      <c r="BR219" s="109" t="n">
        <f aca="false">SUM(BR89:BR217)</f>
        <v>5841875</v>
      </c>
      <c r="BS219" s="70"/>
      <c r="BT219" s="109" t="n">
        <f aca="false">SUM(BT89:BT217)</f>
        <v>5841875</v>
      </c>
      <c r="BU219" s="70"/>
      <c r="BV219" s="109" t="n">
        <f aca="false">SUM(BV89:BV217)</f>
        <v>5841875</v>
      </c>
      <c r="BW219" s="70"/>
      <c r="BX219" s="109" t="n">
        <f aca="false">SUM(BX89:BX217)</f>
        <v>5841875</v>
      </c>
      <c r="BY219" s="70"/>
      <c r="BZ219" s="109" t="n">
        <f aca="false">SUM(BZ89:BZ217)</f>
        <v>5829510</v>
      </c>
      <c r="CA219" s="70"/>
      <c r="CB219" s="109" t="n">
        <f aca="false">SUM(CB89:CB217)</f>
        <v>5841875</v>
      </c>
      <c r="CC219" s="70"/>
      <c r="CD219" s="109" t="n">
        <f aca="false">SUM(CD89:CD217)</f>
        <v>70069</v>
      </c>
    </row>
    <row r="220" customFormat="false" ht="8.25" hidden="false" customHeight="true" outlineLevel="0" collapsed="false">
      <c r="A220" s="70"/>
      <c r="B220" s="70"/>
      <c r="C220" s="55"/>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row>
    <row r="221" customFormat="false" ht="8.25" hidden="false" customHeight="true" outlineLevel="0" collapsed="false">
      <c r="A221" s="70"/>
      <c r="B221" s="70"/>
      <c r="C221" s="55"/>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row>
    <row r="222" customFormat="false" ht="8.25" hidden="false" customHeight="true" outlineLevel="0" collapsed="false">
      <c r="A222" s="70"/>
      <c r="B222" s="70"/>
      <c r="C222" s="55"/>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row>
    <row r="223" customFormat="false" ht="8.25" hidden="false" customHeight="true" outlineLevel="0" collapsed="false">
      <c r="A223" s="70"/>
      <c r="B223" s="70"/>
      <c r="C223" s="55"/>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104"/>
    </row>
    <row r="224" customFormat="false" ht="8.25" hidden="false" customHeight="true" outlineLevel="0" collapsed="false">
      <c r="A224" s="70"/>
      <c r="B224" s="70"/>
      <c r="C224" s="55"/>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104"/>
    </row>
    <row r="225" customFormat="false" ht="2.25" hidden="false" customHeight="true" outlineLevel="0" collapsed="false">
      <c r="A225" s="70"/>
      <c r="B225" s="70"/>
      <c r="C225" s="55"/>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104"/>
    </row>
    <row r="226" customFormat="false" ht="3" hidden="false" customHeight="true" outlineLevel="0" collapsed="false">
      <c r="A226" s="70"/>
      <c r="B226" s="70"/>
      <c r="C226" s="55"/>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row>
    <row r="227" s="53" customFormat="true" ht="10.5" hidden="false" customHeight="true" outlineLevel="0" collapsed="false">
      <c r="A227" s="54" t="s">
        <v>396</v>
      </c>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7" t="s">
        <v>397</v>
      </c>
      <c r="BL227" s="54"/>
      <c r="BM227" s="54"/>
      <c r="BN227" s="54"/>
      <c r="BO227" s="54"/>
      <c r="BP227" s="54"/>
      <c r="BQ227" s="54"/>
      <c r="BR227" s="54"/>
      <c r="BS227" s="54"/>
      <c r="BT227" s="54"/>
      <c r="BU227" s="54"/>
      <c r="BV227" s="54"/>
      <c r="BW227" s="54"/>
      <c r="BX227" s="54"/>
      <c r="BY227" s="54"/>
      <c r="BZ227" s="54"/>
      <c r="CA227" s="54"/>
      <c r="CB227" s="54"/>
      <c r="CC227" s="54"/>
      <c r="CD227" s="54"/>
    </row>
    <row r="228" s="53" customFormat="true" ht="10.5" hidden="false" customHeight="true" outlineLevel="0" collapsed="false">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7" t="s">
        <v>52</v>
      </c>
      <c r="AH228" s="54"/>
      <c r="AI228" s="54"/>
      <c r="AJ228" s="58" t="s">
        <v>53</v>
      </c>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7" t="s">
        <v>361</v>
      </c>
      <c r="BK228" s="54"/>
      <c r="BL228" s="54"/>
      <c r="BM228" s="54"/>
      <c r="BN228" s="54"/>
      <c r="BO228" s="54"/>
      <c r="BP228" s="54"/>
      <c r="BQ228" s="54"/>
      <c r="BR228" s="54"/>
      <c r="BS228" s="54"/>
      <c r="BT228" s="54"/>
      <c r="BU228" s="54"/>
      <c r="BV228" s="54"/>
      <c r="BW228" s="54"/>
      <c r="BX228" s="54"/>
      <c r="BY228" s="54"/>
      <c r="BZ228" s="54"/>
      <c r="CA228" s="54"/>
      <c r="CB228" s="54"/>
      <c r="CC228" s="54"/>
      <c r="CD228" s="54"/>
    </row>
    <row r="229" s="53" customFormat="true" ht="10.5" hidden="false" customHeight="true" outlineLevel="0" collapsed="false">
      <c r="A229" s="59"/>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7" t="s">
        <v>362</v>
      </c>
      <c r="AH229" s="54"/>
      <c r="AI229" s="54"/>
      <c r="AJ229" s="58" t="s">
        <v>363</v>
      </c>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7" t="s">
        <v>230</v>
      </c>
      <c r="BK229" s="54"/>
      <c r="BL229" s="54"/>
      <c r="BM229" s="54"/>
      <c r="BN229" s="54"/>
      <c r="BO229" s="54"/>
      <c r="BP229" s="54"/>
      <c r="BQ229" s="54"/>
      <c r="BR229" s="54"/>
      <c r="BS229" s="54"/>
      <c r="BT229" s="54"/>
      <c r="BU229" s="54"/>
      <c r="BV229" s="54"/>
      <c r="BW229" s="54"/>
      <c r="BX229" s="54"/>
      <c r="BY229" s="54"/>
      <c r="BZ229" s="54"/>
      <c r="CA229" s="54"/>
      <c r="CB229" s="54"/>
      <c r="CC229" s="54"/>
      <c r="CD229" s="54"/>
    </row>
    <row r="230" s="53" customFormat="true" ht="10.5" hidden="false" customHeight="true" outlineLevel="0" collapsed="false">
      <c r="A230" s="60"/>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7" t="s">
        <v>58</v>
      </c>
      <c r="AH230" s="54"/>
      <c r="AI230" s="54"/>
      <c r="AJ230" s="58" t="s">
        <v>59</v>
      </c>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60"/>
      <c r="BK230" s="54"/>
      <c r="BL230" s="54"/>
      <c r="BM230" s="54"/>
      <c r="BN230" s="54"/>
      <c r="BO230" s="54"/>
      <c r="BP230" s="54"/>
      <c r="BQ230" s="54"/>
      <c r="BR230" s="54"/>
      <c r="BS230" s="54"/>
      <c r="BT230" s="54"/>
      <c r="BU230" s="54"/>
      <c r="BV230" s="54"/>
      <c r="BW230" s="54"/>
      <c r="BX230" s="54"/>
      <c r="BY230" s="54"/>
      <c r="BZ230" s="54"/>
      <c r="CA230" s="54"/>
      <c r="CB230" s="54"/>
      <c r="CC230" s="54"/>
      <c r="CD230" s="54"/>
    </row>
    <row r="231" customFormat="false" ht="9" hidden="false" customHeight="true" outlineLevel="0" collapsed="false">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row>
    <row r="232" customFormat="false" ht="9" hidden="false" customHeight="true" outlineLevel="0" collapsed="false">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73" t="s">
        <v>364</v>
      </c>
      <c r="AH232" s="55"/>
      <c r="AI232" s="55"/>
      <c r="AJ232" s="115" t="s">
        <v>365</v>
      </c>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row>
    <row r="233" customFormat="false" ht="9" hidden="false" customHeight="true" outlineLevel="0" collapsed="false">
      <c r="A233" s="55"/>
      <c r="B233" s="55"/>
      <c r="C233" s="55"/>
      <c r="D233" s="55"/>
      <c r="E233" s="61" t="s">
        <v>15</v>
      </c>
      <c r="F233" s="61"/>
      <c r="G233" s="61"/>
      <c r="H233" s="61"/>
      <c r="I233" s="61"/>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row>
    <row r="234" customFormat="false" ht="9" hidden="false" customHeight="true" outlineLevel="0" collapsed="false">
      <c r="A234" s="55"/>
      <c r="B234" s="55"/>
      <c r="C234" s="55"/>
      <c r="D234" s="55"/>
      <c r="E234" s="62" t="s">
        <v>366</v>
      </c>
      <c r="F234" s="62"/>
      <c r="G234" s="62"/>
      <c r="H234" s="62"/>
      <c r="I234" s="62"/>
      <c r="J234" s="55"/>
      <c r="K234" s="62" t="s">
        <v>367</v>
      </c>
      <c r="L234" s="62"/>
      <c r="M234" s="62"/>
      <c r="N234" s="62"/>
      <c r="O234" s="62"/>
      <c r="P234" s="55"/>
      <c r="Q234" s="62" t="s">
        <v>368</v>
      </c>
      <c r="R234" s="62"/>
      <c r="S234" s="62"/>
      <c r="T234" s="62"/>
      <c r="U234" s="62"/>
      <c r="V234" s="55"/>
      <c r="W234" s="62" t="s">
        <v>369</v>
      </c>
      <c r="X234" s="62"/>
      <c r="Y234" s="62"/>
      <c r="Z234" s="62"/>
      <c r="AA234" s="62"/>
      <c r="AB234" s="55"/>
      <c r="AC234" s="62" t="s">
        <v>370</v>
      </c>
      <c r="AD234" s="62"/>
      <c r="AE234" s="62"/>
      <c r="AF234" s="62"/>
      <c r="AG234" s="62"/>
      <c r="AH234" s="62"/>
      <c r="AI234" s="55"/>
      <c r="AJ234" s="62" t="s">
        <v>371</v>
      </c>
      <c r="AK234" s="62"/>
      <c r="AL234" s="62"/>
      <c r="AM234" s="62"/>
      <c r="AN234" s="62"/>
      <c r="AO234" s="55"/>
      <c r="AP234" s="62" t="s">
        <v>372</v>
      </c>
      <c r="AQ234" s="62"/>
      <c r="AR234" s="62"/>
      <c r="AS234" s="62"/>
      <c r="AT234" s="62"/>
      <c r="AU234" s="55"/>
      <c r="AV234" s="62" t="s">
        <v>373</v>
      </c>
      <c r="AW234" s="62"/>
      <c r="AX234" s="62"/>
      <c r="AY234" s="62"/>
      <c r="AZ234" s="62"/>
      <c r="BA234" s="55"/>
      <c r="BB234" s="62" t="s">
        <v>374</v>
      </c>
      <c r="BC234" s="62"/>
      <c r="BD234" s="62"/>
      <c r="BE234" s="62"/>
      <c r="BF234" s="62"/>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row>
    <row r="235" customFormat="false" ht="9" hidden="false" customHeight="true" outlineLevel="0" collapsed="false">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row>
    <row r="236" customFormat="false" ht="9" hidden="false" customHeight="true" outlineLevel="0" collapsed="false">
      <c r="A236" s="55"/>
      <c r="B236" s="55"/>
      <c r="C236" s="55"/>
      <c r="D236" s="55"/>
      <c r="E236" s="55"/>
      <c r="F236" s="55"/>
      <c r="G236" s="55"/>
      <c r="H236" s="55"/>
      <c r="I236" s="63" t="s">
        <v>74</v>
      </c>
      <c r="J236" s="55"/>
      <c r="K236" s="55"/>
      <c r="L236" s="55"/>
      <c r="M236" s="55"/>
      <c r="N236" s="55"/>
      <c r="O236" s="63" t="s">
        <v>74</v>
      </c>
      <c r="P236" s="55"/>
      <c r="Q236" s="55"/>
      <c r="R236" s="55"/>
      <c r="S236" s="55"/>
      <c r="T236" s="55"/>
      <c r="U236" s="63" t="s">
        <v>74</v>
      </c>
      <c r="V236" s="55"/>
      <c r="W236" s="55"/>
      <c r="X236" s="55"/>
      <c r="Y236" s="55"/>
      <c r="Z236" s="55"/>
      <c r="AA236" s="63" t="s">
        <v>74</v>
      </c>
      <c r="AB236" s="55"/>
      <c r="AC236" s="55"/>
      <c r="AD236" s="55"/>
      <c r="AE236" s="55"/>
      <c r="AF236" s="55"/>
      <c r="AG236" s="63" t="s">
        <v>74</v>
      </c>
      <c r="AH236" s="63"/>
      <c r="AI236" s="55"/>
      <c r="AJ236" s="55"/>
      <c r="AK236" s="55"/>
      <c r="AL236" s="55"/>
      <c r="AM236" s="55"/>
      <c r="AN236" s="63" t="s">
        <v>74</v>
      </c>
      <c r="AO236" s="55"/>
      <c r="AP236" s="55"/>
      <c r="AQ236" s="55"/>
      <c r="AR236" s="55"/>
      <c r="AS236" s="55"/>
      <c r="AT236" s="63" t="s">
        <v>74</v>
      </c>
      <c r="AU236" s="55"/>
      <c r="AV236" s="55"/>
      <c r="AW236" s="55"/>
      <c r="AX236" s="55"/>
      <c r="AY236" s="55"/>
      <c r="AZ236" s="63" t="s">
        <v>74</v>
      </c>
      <c r="BA236" s="55"/>
      <c r="BB236" s="55"/>
      <c r="BC236" s="55"/>
      <c r="BD236" s="55"/>
      <c r="BE236" s="55"/>
      <c r="BF236" s="63" t="s">
        <v>74</v>
      </c>
      <c r="BG236" s="55"/>
      <c r="BH236" s="55"/>
      <c r="BI236" s="55"/>
      <c r="BJ236" s="55"/>
      <c r="BK236" s="55"/>
      <c r="BL236" s="55"/>
      <c r="BM236" s="55"/>
      <c r="BN236" s="63" t="s">
        <v>71</v>
      </c>
      <c r="BO236" s="55"/>
      <c r="BP236" s="55"/>
      <c r="BQ236" s="55"/>
      <c r="BR236" s="55"/>
      <c r="BS236" s="55"/>
      <c r="BT236" s="55"/>
      <c r="BU236" s="55"/>
      <c r="BV236" s="63" t="s">
        <v>375</v>
      </c>
      <c r="BW236" s="55"/>
      <c r="BX236" s="55"/>
      <c r="BY236" s="55"/>
      <c r="BZ236" s="63" t="s">
        <v>376</v>
      </c>
      <c r="CA236" s="55"/>
      <c r="CB236" s="55"/>
      <c r="CC236" s="55"/>
      <c r="CD236" s="55"/>
    </row>
    <row r="237" customFormat="false" ht="9" hidden="false" customHeight="true" outlineLevel="0" collapsed="false">
      <c r="A237" s="55"/>
      <c r="B237" s="55"/>
      <c r="C237" s="55"/>
      <c r="D237" s="55"/>
      <c r="E237" s="55"/>
      <c r="F237" s="55"/>
      <c r="G237" s="63" t="s">
        <v>73</v>
      </c>
      <c r="H237" s="55"/>
      <c r="I237" s="63" t="s">
        <v>377</v>
      </c>
      <c r="J237" s="55"/>
      <c r="K237" s="55"/>
      <c r="L237" s="55"/>
      <c r="M237" s="63" t="s">
        <v>73</v>
      </c>
      <c r="N237" s="55"/>
      <c r="O237" s="63" t="s">
        <v>377</v>
      </c>
      <c r="P237" s="55"/>
      <c r="Q237" s="55"/>
      <c r="R237" s="55"/>
      <c r="S237" s="63" t="s">
        <v>73</v>
      </c>
      <c r="T237" s="55"/>
      <c r="U237" s="63" t="s">
        <v>377</v>
      </c>
      <c r="V237" s="55"/>
      <c r="W237" s="55"/>
      <c r="X237" s="55"/>
      <c r="Y237" s="63" t="s">
        <v>73</v>
      </c>
      <c r="Z237" s="55"/>
      <c r="AA237" s="63" t="s">
        <v>377</v>
      </c>
      <c r="AB237" s="55"/>
      <c r="AC237" s="55"/>
      <c r="AD237" s="55"/>
      <c r="AE237" s="63" t="s">
        <v>73</v>
      </c>
      <c r="AF237" s="55"/>
      <c r="AG237" s="63" t="s">
        <v>377</v>
      </c>
      <c r="AH237" s="63"/>
      <c r="AI237" s="55"/>
      <c r="AJ237" s="55"/>
      <c r="AK237" s="55"/>
      <c r="AL237" s="63" t="s">
        <v>73</v>
      </c>
      <c r="AM237" s="55"/>
      <c r="AN237" s="63" t="s">
        <v>377</v>
      </c>
      <c r="AO237" s="55"/>
      <c r="AP237" s="55"/>
      <c r="AQ237" s="55"/>
      <c r="AR237" s="63" t="s">
        <v>73</v>
      </c>
      <c r="AS237" s="55"/>
      <c r="AT237" s="63" t="s">
        <v>377</v>
      </c>
      <c r="AU237" s="55"/>
      <c r="AV237" s="55"/>
      <c r="AW237" s="55"/>
      <c r="AX237" s="63" t="s">
        <v>73</v>
      </c>
      <c r="AY237" s="55"/>
      <c r="AZ237" s="63" t="s">
        <v>377</v>
      </c>
      <c r="BA237" s="55"/>
      <c r="BB237" s="55"/>
      <c r="BC237" s="55"/>
      <c r="BD237" s="63" t="s">
        <v>73</v>
      </c>
      <c r="BE237" s="55"/>
      <c r="BF237" s="63" t="s">
        <v>377</v>
      </c>
      <c r="BG237" s="55"/>
      <c r="BH237" s="63" t="s">
        <v>75</v>
      </c>
      <c r="BI237" s="55"/>
      <c r="BJ237" s="55"/>
      <c r="BK237" s="55"/>
      <c r="BL237" s="55"/>
      <c r="BM237" s="55"/>
      <c r="BN237" s="63" t="s">
        <v>378</v>
      </c>
      <c r="BO237" s="55"/>
      <c r="BP237" s="63" t="s">
        <v>379</v>
      </c>
      <c r="BQ237" s="55"/>
      <c r="BR237" s="63" t="s">
        <v>277</v>
      </c>
      <c r="BS237" s="55"/>
      <c r="BT237" s="63" t="s">
        <v>277</v>
      </c>
      <c r="BU237" s="55"/>
      <c r="BV237" s="63" t="s">
        <v>283</v>
      </c>
      <c r="BW237" s="55"/>
      <c r="BX237" s="55"/>
      <c r="BY237" s="55"/>
      <c r="BZ237" s="63" t="s">
        <v>380</v>
      </c>
      <c r="CA237" s="55"/>
      <c r="CB237" s="63" t="s">
        <v>381</v>
      </c>
      <c r="CC237" s="55"/>
      <c r="CD237" s="55"/>
    </row>
    <row r="238" customFormat="false" ht="9" hidden="false" customHeight="true" outlineLevel="0" collapsed="false">
      <c r="A238" s="62" t="s">
        <v>81</v>
      </c>
      <c r="B238" s="55"/>
      <c r="C238" s="62" t="s">
        <v>83</v>
      </c>
      <c r="D238" s="55"/>
      <c r="E238" s="62" t="s">
        <v>84</v>
      </c>
      <c r="F238" s="55"/>
      <c r="G238" s="62" t="s">
        <v>85</v>
      </c>
      <c r="H238" s="55"/>
      <c r="I238" s="62" t="s">
        <v>382</v>
      </c>
      <c r="J238" s="55"/>
      <c r="K238" s="62" t="s">
        <v>84</v>
      </c>
      <c r="L238" s="55"/>
      <c r="M238" s="62" t="s">
        <v>85</v>
      </c>
      <c r="N238" s="55"/>
      <c r="O238" s="62" t="s">
        <v>382</v>
      </c>
      <c r="P238" s="55"/>
      <c r="Q238" s="62" t="s">
        <v>84</v>
      </c>
      <c r="R238" s="55"/>
      <c r="S238" s="62" t="s">
        <v>85</v>
      </c>
      <c r="T238" s="55"/>
      <c r="U238" s="62" t="s">
        <v>382</v>
      </c>
      <c r="V238" s="55"/>
      <c r="W238" s="62" t="s">
        <v>84</v>
      </c>
      <c r="X238" s="55"/>
      <c r="Y238" s="62" t="s">
        <v>85</v>
      </c>
      <c r="Z238" s="55"/>
      <c r="AA238" s="62" t="s">
        <v>382</v>
      </c>
      <c r="AB238" s="55"/>
      <c r="AC238" s="62" t="s">
        <v>84</v>
      </c>
      <c r="AD238" s="55"/>
      <c r="AE238" s="62" t="s">
        <v>85</v>
      </c>
      <c r="AF238" s="55"/>
      <c r="AG238" s="62" t="s">
        <v>382</v>
      </c>
      <c r="AH238" s="61"/>
      <c r="AI238" s="55"/>
      <c r="AJ238" s="62" t="s">
        <v>84</v>
      </c>
      <c r="AK238" s="55"/>
      <c r="AL238" s="62" t="s">
        <v>85</v>
      </c>
      <c r="AM238" s="55"/>
      <c r="AN238" s="62" t="s">
        <v>382</v>
      </c>
      <c r="AO238" s="55"/>
      <c r="AP238" s="62" t="s">
        <v>84</v>
      </c>
      <c r="AQ238" s="55"/>
      <c r="AR238" s="62" t="s">
        <v>85</v>
      </c>
      <c r="AS238" s="55"/>
      <c r="AT238" s="62" t="s">
        <v>382</v>
      </c>
      <c r="AU238" s="55"/>
      <c r="AV238" s="62" t="s">
        <v>84</v>
      </c>
      <c r="AW238" s="55"/>
      <c r="AX238" s="62" t="s">
        <v>85</v>
      </c>
      <c r="AY238" s="55"/>
      <c r="AZ238" s="62" t="s">
        <v>382</v>
      </c>
      <c r="BA238" s="55"/>
      <c r="BB238" s="62" t="s">
        <v>84</v>
      </c>
      <c r="BC238" s="55"/>
      <c r="BD238" s="62" t="s">
        <v>85</v>
      </c>
      <c r="BE238" s="55"/>
      <c r="BF238" s="62" t="s">
        <v>382</v>
      </c>
      <c r="BG238" s="55"/>
      <c r="BH238" s="62" t="s">
        <v>383</v>
      </c>
      <c r="BI238" s="55"/>
      <c r="BJ238" s="62" t="s">
        <v>81</v>
      </c>
      <c r="BK238" s="55"/>
      <c r="BL238" s="55"/>
      <c r="BM238" s="55"/>
      <c r="BN238" s="62" t="s">
        <v>384</v>
      </c>
      <c r="BO238" s="55"/>
      <c r="BP238" s="62" t="s">
        <v>384</v>
      </c>
      <c r="BQ238" s="55"/>
      <c r="BR238" s="62" t="s">
        <v>385</v>
      </c>
      <c r="BS238" s="55"/>
      <c r="BT238" s="62" t="s">
        <v>386</v>
      </c>
      <c r="BU238" s="55"/>
      <c r="BV238" s="62" t="s">
        <v>387</v>
      </c>
      <c r="BW238" s="55"/>
      <c r="BX238" s="62" t="s">
        <v>388</v>
      </c>
      <c r="BY238" s="55"/>
      <c r="BZ238" s="62" t="s">
        <v>389</v>
      </c>
      <c r="CA238" s="55"/>
      <c r="CB238" s="62" t="s">
        <v>390</v>
      </c>
      <c r="CC238" s="55"/>
      <c r="CD238" s="62" t="s">
        <v>374</v>
      </c>
    </row>
    <row r="239" customFormat="false" ht="8.25" hidden="false" customHeight="true" outlineLevel="0" collapsed="false">
      <c r="A239" s="55"/>
      <c r="B239" s="55"/>
      <c r="C239" s="55"/>
      <c r="D239" s="55"/>
      <c r="E239" s="76"/>
      <c r="F239" s="55"/>
      <c r="G239" s="55"/>
      <c r="H239" s="55"/>
      <c r="I239" s="55"/>
      <c r="J239" s="55"/>
      <c r="K239" s="76"/>
      <c r="L239" s="55"/>
      <c r="M239" s="55"/>
      <c r="N239" s="55"/>
      <c r="O239" s="55"/>
      <c r="P239" s="55"/>
      <c r="Q239" s="76"/>
      <c r="R239" s="55"/>
      <c r="S239" s="55"/>
      <c r="T239" s="55"/>
      <c r="U239" s="55"/>
      <c r="V239" s="55"/>
      <c r="W239" s="55"/>
      <c r="X239" s="76"/>
      <c r="Y239" s="55"/>
      <c r="Z239" s="55"/>
      <c r="AA239" s="55"/>
      <c r="AB239" s="55"/>
      <c r="AC239" s="55"/>
      <c r="AD239" s="76"/>
      <c r="AE239" s="55"/>
      <c r="AF239" s="55"/>
      <c r="AG239" s="55"/>
      <c r="AH239" s="55"/>
      <c r="AI239" s="55"/>
      <c r="AJ239" s="76"/>
      <c r="AK239" s="55"/>
      <c r="AL239" s="55"/>
      <c r="AM239" s="55"/>
      <c r="AN239" s="55"/>
      <c r="AO239" s="55"/>
      <c r="AP239" s="76"/>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row>
    <row r="240" customFormat="false" ht="8.25" hidden="false" customHeight="true" outlineLevel="0" collapsed="false">
      <c r="A240" s="55"/>
      <c r="B240" s="55" t="s">
        <v>231</v>
      </c>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row>
    <row r="241" customFormat="false" ht="8.25" hidden="false" customHeight="true" outlineLevel="0" collapsed="false">
      <c r="A241" s="66" t="n">
        <v>1</v>
      </c>
      <c r="B241" s="68"/>
      <c r="C241" s="66" t="s">
        <v>232</v>
      </c>
      <c r="D241" s="70"/>
      <c r="E241" s="72" t="n">
        <v>2420627</v>
      </c>
      <c r="F241" s="70"/>
      <c r="G241" s="74" t="n">
        <f aca="false">(E241/$BL241)</f>
        <v>295.522768892687</v>
      </c>
      <c r="H241" s="70"/>
      <c r="I241" s="75" t="n">
        <f aca="false">IF(G241,G241/G$287*100,0)</f>
        <v>176.90049847623</v>
      </c>
      <c r="J241" s="70"/>
      <c r="K241" s="72" t="n">
        <v>0</v>
      </c>
      <c r="L241" s="70"/>
      <c r="M241" s="74" t="n">
        <f aca="false">(K241/$BL241)</f>
        <v>0</v>
      </c>
      <c r="N241" s="70"/>
      <c r="O241" s="75" t="n">
        <f aca="false">IF(M241,M241/M$287*100,0)</f>
        <v>0</v>
      </c>
      <c r="P241" s="70"/>
      <c r="Q241" s="72" t="n">
        <v>2819951</v>
      </c>
      <c r="R241" s="70"/>
      <c r="S241" s="74" t="n">
        <f aca="false">(Q241/$BL241)</f>
        <v>344.274325479184</v>
      </c>
      <c r="T241" s="70"/>
      <c r="U241" s="75" t="n">
        <f aca="false">IF(S241,S241/S$287*100,0)</f>
        <v>99.1910287609534</v>
      </c>
      <c r="V241" s="70"/>
      <c r="W241" s="72" t="n">
        <v>2672851</v>
      </c>
      <c r="X241" s="70"/>
      <c r="Y241" s="74" t="n">
        <f aca="false">(W241/$BL241)</f>
        <v>326.315590282017</v>
      </c>
      <c r="Z241" s="70"/>
      <c r="AA241" s="75" t="n">
        <f aca="false">IF(Y241,Y241/Y$287*100,0)</f>
        <v>86.2420893994657</v>
      </c>
      <c r="AB241" s="70"/>
      <c r="AC241" s="72" t="n">
        <v>6165</v>
      </c>
      <c r="AD241" s="70"/>
      <c r="AE241" s="74" t="n">
        <f aca="false">(AC241/$BL241)</f>
        <v>0.752655353436699</v>
      </c>
      <c r="AF241" s="70"/>
      <c r="AG241" s="75" t="n">
        <f aca="false">IF(AE241,AE241/AE$287*100,0)</f>
        <v>20.0303516964095</v>
      </c>
      <c r="AH241" s="111"/>
      <c r="AI241" s="70"/>
      <c r="AJ241" s="72" t="n">
        <v>0</v>
      </c>
      <c r="AK241" s="70"/>
      <c r="AL241" s="74" t="n">
        <f aca="false">(AJ241/$BL241)</f>
        <v>0</v>
      </c>
      <c r="AM241" s="70"/>
      <c r="AN241" s="75" t="n">
        <f aca="false">IF(AL241,AL241/AL$287*100,0)</f>
        <v>0</v>
      </c>
      <c r="AO241" s="70"/>
      <c r="AP241" s="72" t="n">
        <v>3209125</v>
      </c>
      <c r="AQ241" s="70"/>
      <c r="AR241" s="74" t="n">
        <f aca="false">(AP241/$BL241)</f>
        <v>391.786717128556</v>
      </c>
      <c r="AS241" s="70"/>
      <c r="AT241" s="75" t="n">
        <f aca="false">IF(AR241,AR241/AR$287*100,0)</f>
        <v>271.075441583925</v>
      </c>
      <c r="AU241" s="70"/>
      <c r="AV241" s="72" t="n">
        <v>1054210</v>
      </c>
      <c r="AW241" s="70"/>
      <c r="AX241" s="74" t="n">
        <f aca="false">(AV241/$BL241)</f>
        <v>128.703455011598</v>
      </c>
      <c r="AY241" s="70"/>
      <c r="AZ241" s="75" t="n">
        <f aca="false">IF(AX241,AX241/AX$287*100,0)</f>
        <v>158.74631399527</v>
      </c>
      <c r="BA241" s="70"/>
      <c r="BB241" s="72" t="n">
        <v>0</v>
      </c>
      <c r="BC241" s="70"/>
      <c r="BD241" s="74" t="n">
        <f aca="false">(BB241/$BL241)</f>
        <v>0</v>
      </c>
      <c r="BE241" s="70"/>
      <c r="BF241" s="75" t="n">
        <f aca="false">IF(BD241,BD241/BD$287*100,0)</f>
        <v>0</v>
      </c>
      <c r="BG241" s="70"/>
      <c r="BH241" s="72" t="n">
        <f aca="false">(E241+K241+Q241+W241+AC241+AJ241+AP241+AV241+BB241)</f>
        <v>12182929</v>
      </c>
      <c r="BI241" s="70"/>
      <c r="BJ241" s="55" t="n">
        <v>1</v>
      </c>
      <c r="BK241" s="70"/>
      <c r="BL241" s="107" t="n">
        <v>8191</v>
      </c>
      <c r="BM241" s="70"/>
      <c r="BN241" s="107" t="n">
        <f aca="false">IF(E241,BL241,0)</f>
        <v>8191</v>
      </c>
      <c r="BO241" s="70"/>
      <c r="BP241" s="107" t="n">
        <f aca="false">IF(K241,BL241,0)</f>
        <v>0</v>
      </c>
      <c r="BQ241" s="70"/>
      <c r="BR241" s="107" t="n">
        <f aca="false">IF(Q241,BL241,0)</f>
        <v>8191</v>
      </c>
      <c r="BS241" s="70"/>
      <c r="BT241" s="107" t="n">
        <f aca="false">IF(W241,BL241,0)</f>
        <v>8191</v>
      </c>
      <c r="BU241" s="70"/>
      <c r="BV241" s="107" t="n">
        <f aca="false">IF(AC241,BL241,0)</f>
        <v>8191</v>
      </c>
      <c r="BW241" s="70"/>
      <c r="BX241" s="107" t="n">
        <f aca="false">IF(AJ241,BL241,0)</f>
        <v>0</v>
      </c>
      <c r="BY241" s="70"/>
      <c r="BZ241" s="107" t="n">
        <f aca="false">IF(AP241,BL241,0)</f>
        <v>8191</v>
      </c>
      <c r="CA241" s="70"/>
      <c r="CB241" s="107" t="n">
        <f aca="false">IF(AV241,BL241,0)</f>
        <v>8191</v>
      </c>
      <c r="CC241" s="70"/>
      <c r="CD241" s="107" t="n">
        <f aca="false">IF(BB241,$BL241,0)</f>
        <v>0</v>
      </c>
    </row>
    <row r="242" customFormat="false" ht="8.25" hidden="false" customHeight="true" outlineLevel="0" collapsed="false">
      <c r="A242" s="66" t="n">
        <v>2</v>
      </c>
      <c r="B242" s="68"/>
      <c r="C242" s="66" t="s">
        <v>233</v>
      </c>
      <c r="D242" s="70"/>
      <c r="E242" s="79" t="n">
        <v>1052124</v>
      </c>
      <c r="F242" s="70"/>
      <c r="G242" s="75" t="n">
        <f aca="false">(E242/$BL242)</f>
        <v>145.622698961938</v>
      </c>
      <c r="H242" s="70"/>
      <c r="I242" s="75" t="n">
        <f aca="false">IF(G242,G242/G$287*100,0)</f>
        <v>87.1700279891978</v>
      </c>
      <c r="J242" s="70"/>
      <c r="K242" s="79" t="n">
        <v>0</v>
      </c>
      <c r="L242" s="70"/>
      <c r="M242" s="75" t="n">
        <f aca="false">(K242/$BL242)</f>
        <v>0</v>
      </c>
      <c r="N242" s="70"/>
      <c r="O242" s="75" t="n">
        <f aca="false">IF(M242,M242/M$287*100,0)</f>
        <v>0</v>
      </c>
      <c r="P242" s="70"/>
      <c r="Q242" s="79" t="n">
        <v>2774991</v>
      </c>
      <c r="R242" s="70"/>
      <c r="S242" s="75" t="n">
        <f aca="false">(Q242/$BL242)</f>
        <v>384.081799307958</v>
      </c>
      <c r="T242" s="70"/>
      <c r="U242" s="75" t="n">
        <f aca="false">IF(S242,S242/S$287*100,0)</f>
        <v>110.660208973434</v>
      </c>
      <c r="V242" s="70"/>
      <c r="W242" s="79" t="n">
        <v>3187676</v>
      </c>
      <c r="X242" s="70"/>
      <c r="Y242" s="75" t="n">
        <f aca="false">(W242/$BL242)</f>
        <v>441.200830449827</v>
      </c>
      <c r="Z242" s="70"/>
      <c r="AA242" s="75" t="n">
        <f aca="false">IF(Y242,Y242/Y$287*100,0)</f>
        <v>116.605159532488</v>
      </c>
      <c r="AB242" s="70"/>
      <c r="AC242" s="79" t="n">
        <v>0</v>
      </c>
      <c r="AD242" s="70"/>
      <c r="AE242" s="75" t="n">
        <f aca="false">(AC242/$BL242)</f>
        <v>0</v>
      </c>
      <c r="AF242" s="70"/>
      <c r="AG242" s="75" t="n">
        <f aca="false">IF(AE242,AE242/AE$287*100,0)</f>
        <v>0</v>
      </c>
      <c r="AH242" s="111"/>
      <c r="AI242" s="70"/>
      <c r="AJ242" s="79" t="n">
        <v>0</v>
      </c>
      <c r="AK242" s="70"/>
      <c r="AL242" s="75" t="n">
        <f aca="false">(AJ242/$BL242)</f>
        <v>0</v>
      </c>
      <c r="AM242" s="70"/>
      <c r="AN242" s="75" t="n">
        <f aca="false">IF(AL242,AL242/AL$287*100,0)</f>
        <v>0</v>
      </c>
      <c r="AO242" s="70"/>
      <c r="AP242" s="79" t="n">
        <v>189329</v>
      </c>
      <c r="AQ242" s="70"/>
      <c r="AR242" s="75" t="n">
        <f aca="false">(AP242/$BL242)</f>
        <v>26.2047058823529</v>
      </c>
      <c r="AS242" s="70"/>
      <c r="AT242" s="75" t="n">
        <f aca="false">IF(AR242,AR242/AR$287*100,0)</f>
        <v>18.1309164095649</v>
      </c>
      <c r="AU242" s="70"/>
      <c r="AV242" s="79" t="n">
        <v>653139</v>
      </c>
      <c r="AW242" s="70"/>
      <c r="AX242" s="75" t="n">
        <f aca="false">(AV242/$BL242)</f>
        <v>90.3998615916955</v>
      </c>
      <c r="AY242" s="70"/>
      <c r="AZ242" s="75" t="n">
        <f aca="false">IF(AX242,AX242/AX$287*100,0)</f>
        <v>111.501628391181</v>
      </c>
      <c r="BA242" s="70"/>
      <c r="BB242" s="79" t="n">
        <v>0</v>
      </c>
      <c r="BC242" s="70"/>
      <c r="BD242" s="75" t="n">
        <f aca="false">(BB242/$BL242)</f>
        <v>0</v>
      </c>
      <c r="BE242" s="70"/>
      <c r="BF242" s="75" t="n">
        <f aca="false">IF(BD242,BD242/BD$287*100,0)</f>
        <v>0</v>
      </c>
      <c r="BG242" s="70"/>
      <c r="BH242" s="79" t="n">
        <f aca="false">(E242+K242+Q242+W242+AC242+AJ242+AP242+AV242+BB242)</f>
        <v>7857259</v>
      </c>
      <c r="BI242" s="70"/>
      <c r="BJ242" s="55" t="n">
        <v>2</v>
      </c>
      <c r="BK242" s="70"/>
      <c r="BL242" s="107" t="n">
        <v>7225</v>
      </c>
      <c r="BM242" s="70"/>
      <c r="BN242" s="107" t="n">
        <f aca="false">IF(E242,BL242,0)</f>
        <v>7225</v>
      </c>
      <c r="BO242" s="70"/>
      <c r="BP242" s="107" t="n">
        <f aca="false">IF(K242,BL242,0)</f>
        <v>0</v>
      </c>
      <c r="BQ242" s="70"/>
      <c r="BR242" s="107" t="n">
        <f aca="false">IF(Q242,BL242,0)</f>
        <v>7225</v>
      </c>
      <c r="BS242" s="70"/>
      <c r="BT242" s="107" t="n">
        <f aca="false">IF(W242,BL242,0)</f>
        <v>7225</v>
      </c>
      <c r="BU242" s="70"/>
      <c r="BV242" s="107" t="n">
        <f aca="false">IF(AC242,BL242,0)</f>
        <v>0</v>
      </c>
      <c r="BW242" s="70"/>
      <c r="BX242" s="107" t="n">
        <f aca="false">IF(AJ242,BL242,0)</f>
        <v>0</v>
      </c>
      <c r="BY242" s="70"/>
      <c r="BZ242" s="107" t="n">
        <f aca="false">IF(AP242,BL242,0)</f>
        <v>7225</v>
      </c>
      <c r="CA242" s="70"/>
      <c r="CB242" s="107" t="n">
        <f aca="false">IF(AV242,BL242,0)</f>
        <v>7225</v>
      </c>
      <c r="CC242" s="70"/>
      <c r="CD242" s="107" t="n">
        <f aca="false">IF(BB242,$BL242,0)</f>
        <v>0</v>
      </c>
    </row>
    <row r="243" customFormat="false" ht="8.25" hidden="false" customHeight="true" outlineLevel="0" collapsed="false">
      <c r="A243" s="66" t="n">
        <v>3</v>
      </c>
      <c r="B243" s="68"/>
      <c r="C243" s="52" t="s">
        <v>147</v>
      </c>
      <c r="D243" s="70"/>
      <c r="E243" s="79" t="n">
        <v>1213201</v>
      </c>
      <c r="F243" s="70"/>
      <c r="G243" s="75" t="n">
        <f aca="false">(E243/$BL243)</f>
        <v>196.565294880104</v>
      </c>
      <c r="H243" s="70"/>
      <c r="I243" s="75" t="n">
        <f aca="false">IF(G243,G243/G$287*100,0)</f>
        <v>117.664363993708</v>
      </c>
      <c r="J243" s="70"/>
      <c r="K243" s="79" t="n">
        <v>4200</v>
      </c>
      <c r="L243" s="70"/>
      <c r="M243" s="75" t="n">
        <f aca="false">(K243/$BL243)</f>
        <v>0.68049254698639</v>
      </c>
      <c r="N243" s="70"/>
      <c r="O243" s="75" t="n">
        <f aca="false">IF(M243,M243/M$287*100,0)</f>
        <v>100</v>
      </c>
      <c r="P243" s="70"/>
      <c r="Q243" s="79" t="n">
        <v>2487103</v>
      </c>
      <c r="R243" s="70"/>
      <c r="S243" s="75" t="n">
        <f aca="false">(Q243/$BL243)</f>
        <v>402.965489306546</v>
      </c>
      <c r="T243" s="70"/>
      <c r="U243" s="75" t="n">
        <f aca="false">IF(S243,S243/S$287*100,0)</f>
        <v>116.100906984114</v>
      </c>
      <c r="V243" s="70"/>
      <c r="W243" s="79" t="n">
        <v>3708311</v>
      </c>
      <c r="X243" s="70"/>
      <c r="Y243" s="75" t="n">
        <f aca="false">(W243/$BL243)</f>
        <v>600.828094620869</v>
      </c>
      <c r="Z243" s="70"/>
      <c r="AA243" s="75" t="n">
        <f aca="false">IF(Y243,Y243/Y$287*100,0)</f>
        <v>158.793118665343</v>
      </c>
      <c r="AB243" s="70"/>
      <c r="AC243" s="79" t="n">
        <v>19052</v>
      </c>
      <c r="AD243" s="70"/>
      <c r="AE243" s="75" t="n">
        <f aca="false">(AC243/$BL243)</f>
        <v>3.08684381075826</v>
      </c>
      <c r="AF243" s="70"/>
      <c r="AG243" s="75" t="n">
        <f aca="false">IF(AE243,AE243/AE$287*100,0)</f>
        <v>82.1499068319229</v>
      </c>
      <c r="AH243" s="111"/>
      <c r="AI243" s="70"/>
      <c r="AJ243" s="79" t="n">
        <v>44599</v>
      </c>
      <c r="AK243" s="70"/>
      <c r="AL243" s="75" t="n">
        <f aca="false">(AJ243/$BL243)</f>
        <v>7.22602073882048</v>
      </c>
      <c r="AM243" s="70"/>
      <c r="AN243" s="75" t="n">
        <f aca="false">IF(AL243,AL243/AL$287*100,0)</f>
        <v>0.555945924867878</v>
      </c>
      <c r="AO243" s="70"/>
      <c r="AP243" s="79" t="n">
        <v>136274</v>
      </c>
      <c r="AQ243" s="70"/>
      <c r="AR243" s="75" t="n">
        <f aca="false">(AP243/$BL243)</f>
        <v>22.0793907971484</v>
      </c>
      <c r="AS243" s="70"/>
      <c r="AT243" s="75" t="n">
        <f aca="false">IF(AR243,AR243/AR$287*100,0)</f>
        <v>15.2766297288153</v>
      </c>
      <c r="AU243" s="70"/>
      <c r="AV243" s="79" t="n">
        <v>170597</v>
      </c>
      <c r="AW243" s="70"/>
      <c r="AX243" s="75" t="n">
        <f aca="false">(AV243/$BL243)</f>
        <v>27.6404731043422</v>
      </c>
      <c r="AY243" s="70"/>
      <c r="AZ243" s="75" t="n">
        <f aca="false">IF(AX243,AX243/AX$287*100,0)</f>
        <v>34.0925053022416</v>
      </c>
      <c r="BA243" s="70"/>
      <c r="BB243" s="79" t="n">
        <v>0</v>
      </c>
      <c r="BC243" s="70"/>
      <c r="BD243" s="75" t="n">
        <f aca="false">(BB243/$BL243)</f>
        <v>0</v>
      </c>
      <c r="BE243" s="70"/>
      <c r="BF243" s="75" t="n">
        <f aca="false">IF(BD243,BD243/BD$287*100,0)</f>
        <v>0</v>
      </c>
      <c r="BG243" s="70"/>
      <c r="BH243" s="79" t="n">
        <f aca="false">(E243+K243+Q243+W243+AC243+AJ243+AP243+AV243+BB243)</f>
        <v>7783337</v>
      </c>
      <c r="BI243" s="70"/>
      <c r="BJ243" s="55" t="n">
        <v>3</v>
      </c>
      <c r="BK243" s="70"/>
      <c r="BL243" s="107" t="n">
        <v>6172</v>
      </c>
      <c r="BM243" s="70"/>
      <c r="BN243" s="107" t="n">
        <f aca="false">IF(E243,BL243,0)</f>
        <v>6172</v>
      </c>
      <c r="BO243" s="70"/>
      <c r="BP243" s="107" t="n">
        <f aca="false">IF(K243,BL243,0)</f>
        <v>6172</v>
      </c>
      <c r="BQ243" s="70"/>
      <c r="BR243" s="107" t="n">
        <f aca="false">IF(Q243,BL243,0)</f>
        <v>6172</v>
      </c>
      <c r="BS243" s="70"/>
      <c r="BT243" s="107" t="n">
        <f aca="false">IF(W243,BL243,0)</f>
        <v>6172</v>
      </c>
      <c r="BU243" s="70"/>
      <c r="BV243" s="107" t="n">
        <f aca="false">IF(AC243,BL243,0)</f>
        <v>6172</v>
      </c>
      <c r="BW243" s="70"/>
      <c r="BX243" s="107" t="n">
        <f aca="false">IF(AJ243,BL243,0)</f>
        <v>6172</v>
      </c>
      <c r="BY243" s="70"/>
      <c r="BZ243" s="107" t="n">
        <f aca="false">IF(AP243,BL243,0)</f>
        <v>6172</v>
      </c>
      <c r="CA243" s="70"/>
      <c r="CB243" s="107" t="n">
        <f aca="false">IF(AV243,BL243,0)</f>
        <v>6172</v>
      </c>
      <c r="CC243" s="70"/>
      <c r="CD243" s="107" t="n">
        <f aca="false">IF(BB243,$BL243,0)</f>
        <v>0</v>
      </c>
    </row>
    <row r="244" customFormat="false" ht="8.25" hidden="false" customHeight="true" outlineLevel="0" collapsed="false">
      <c r="A244" s="66" t="n">
        <v>4</v>
      </c>
      <c r="B244" s="68"/>
      <c r="C244" s="52" t="s">
        <v>234</v>
      </c>
      <c r="D244" s="70"/>
      <c r="E244" s="79" t="n">
        <v>606997</v>
      </c>
      <c r="F244" s="70"/>
      <c r="G244" s="75" t="n">
        <f aca="false">(E244/$BL244)</f>
        <v>145.04109916368</v>
      </c>
      <c r="H244" s="70"/>
      <c r="I244" s="75" t="n">
        <f aca="false">IF(G244,G244/G$287*100,0)</f>
        <v>86.8218812301138</v>
      </c>
      <c r="J244" s="70"/>
      <c r="K244" s="79" t="n">
        <v>0</v>
      </c>
      <c r="L244" s="70"/>
      <c r="M244" s="75" t="n">
        <f aca="false">(K244/$BL244)</f>
        <v>0</v>
      </c>
      <c r="N244" s="70"/>
      <c r="O244" s="75" t="n">
        <f aca="false">IF(M244,M244/M$287*100,0)</f>
        <v>0</v>
      </c>
      <c r="P244" s="70"/>
      <c r="Q244" s="79" t="n">
        <v>805601</v>
      </c>
      <c r="R244" s="70"/>
      <c r="S244" s="75" t="n">
        <f aca="false">(Q244/$BL244)</f>
        <v>192.497252090801</v>
      </c>
      <c r="T244" s="70"/>
      <c r="U244" s="75" t="n">
        <f aca="false">IF(S244,S244/S$287*100,0)</f>
        <v>55.4615870409934</v>
      </c>
      <c r="V244" s="70"/>
      <c r="W244" s="79" t="n">
        <v>1273658</v>
      </c>
      <c r="X244" s="70"/>
      <c r="Y244" s="75" t="n">
        <f aca="false">(W244/$BL244)</f>
        <v>304.338829151732</v>
      </c>
      <c r="Z244" s="70"/>
      <c r="AA244" s="75" t="n">
        <f aca="false">IF(Y244,Y244/Y$287*100,0)</f>
        <v>80.4338416339493</v>
      </c>
      <c r="AB244" s="70"/>
      <c r="AC244" s="79" t="n">
        <v>21090</v>
      </c>
      <c r="AD244" s="70"/>
      <c r="AE244" s="75" t="n">
        <f aca="false">(AC244/$BL244)</f>
        <v>5.03942652329749</v>
      </c>
      <c r="AF244" s="70"/>
      <c r="AG244" s="75" t="n">
        <f aca="false">IF(AE244,AE244/AE$287*100,0)</f>
        <v>134.113821351239</v>
      </c>
      <c r="AH244" s="111"/>
      <c r="AI244" s="70"/>
      <c r="AJ244" s="79" t="n">
        <v>0</v>
      </c>
      <c r="AK244" s="70"/>
      <c r="AL244" s="75" t="n">
        <f aca="false">(AJ244/$BL244)</f>
        <v>0</v>
      </c>
      <c r="AM244" s="70"/>
      <c r="AN244" s="75" t="n">
        <f aca="false">IF(AL244,AL244/AL$287*100,0)</f>
        <v>0</v>
      </c>
      <c r="AO244" s="70"/>
      <c r="AP244" s="79" t="n">
        <v>13757</v>
      </c>
      <c r="AQ244" s="70"/>
      <c r="AR244" s="75" t="n">
        <f aca="false">(AP244/$BL244)</f>
        <v>3.28721624850657</v>
      </c>
      <c r="AS244" s="70"/>
      <c r="AT244" s="75" t="n">
        <f aca="false">IF(AR244,AR244/AR$287*100,0)</f>
        <v>2.27440992047054</v>
      </c>
      <c r="AU244" s="70"/>
      <c r="AV244" s="79" t="n">
        <v>153710</v>
      </c>
      <c r="AW244" s="70"/>
      <c r="AX244" s="75" t="n">
        <f aca="false">(AV244/$BL244)</f>
        <v>36.7287933094385</v>
      </c>
      <c r="AY244" s="70"/>
      <c r="AZ244" s="75" t="n">
        <f aca="false">IF(AX244,AX244/AX$287*100,0)</f>
        <v>45.3022846577202</v>
      </c>
      <c r="BA244" s="70"/>
      <c r="BB244" s="79" t="n">
        <v>0</v>
      </c>
      <c r="BC244" s="70"/>
      <c r="BD244" s="75" t="n">
        <f aca="false">(BB244/$BL244)</f>
        <v>0</v>
      </c>
      <c r="BE244" s="70"/>
      <c r="BF244" s="75" t="n">
        <f aca="false">IF(BD244,BD244/BD$287*100,0)</f>
        <v>0</v>
      </c>
      <c r="BG244" s="70"/>
      <c r="BH244" s="79" t="n">
        <f aca="false">(E244+K244+Q244+W244+AC244+AJ244+AP244+AV244+BB244)</f>
        <v>2874813</v>
      </c>
      <c r="BI244" s="70"/>
      <c r="BJ244" s="55" t="n">
        <v>4</v>
      </c>
      <c r="BK244" s="70"/>
      <c r="BL244" s="107" t="n">
        <v>4185</v>
      </c>
      <c r="BM244" s="70"/>
      <c r="BN244" s="107" t="n">
        <f aca="false">IF(E244,BL244,0)</f>
        <v>4185</v>
      </c>
      <c r="BO244" s="70"/>
      <c r="BP244" s="107" t="n">
        <f aca="false">IF(K244,BL244,0)</f>
        <v>0</v>
      </c>
      <c r="BQ244" s="70"/>
      <c r="BR244" s="107" t="n">
        <f aca="false">IF(Q244,BL244,0)</f>
        <v>4185</v>
      </c>
      <c r="BS244" s="70"/>
      <c r="BT244" s="107" t="n">
        <f aca="false">IF(W244,BL244,0)</f>
        <v>4185</v>
      </c>
      <c r="BU244" s="70"/>
      <c r="BV244" s="107" t="n">
        <f aca="false">IF(AC244,BL244,0)</f>
        <v>4185</v>
      </c>
      <c r="BW244" s="70"/>
      <c r="BX244" s="107" t="n">
        <f aca="false">IF(AJ244,BL244,0)</f>
        <v>0</v>
      </c>
      <c r="BY244" s="70"/>
      <c r="BZ244" s="107" t="n">
        <f aca="false">IF(AP244,BL244,0)</f>
        <v>4185</v>
      </c>
      <c r="CA244" s="70"/>
      <c r="CB244" s="107" t="n">
        <f aca="false">IF(AV244,BL244,0)</f>
        <v>4185</v>
      </c>
      <c r="CC244" s="70"/>
      <c r="CD244" s="107" t="n">
        <f aca="false">IF(BB244,$BL244,0)</f>
        <v>0</v>
      </c>
    </row>
    <row r="245" customFormat="false" ht="8.25" hidden="false" customHeight="true" outlineLevel="0" collapsed="false">
      <c r="A245" s="66" t="n">
        <v>5</v>
      </c>
      <c r="B245" s="68"/>
      <c r="C245" s="66" t="s">
        <v>235</v>
      </c>
      <c r="D245" s="70"/>
      <c r="E245" s="79" t="n">
        <v>522034</v>
      </c>
      <c r="F245" s="70"/>
      <c r="G245" s="75" t="n">
        <f aca="false">(E245/$BL245)</f>
        <v>92.9878874242964</v>
      </c>
      <c r="H245" s="70"/>
      <c r="I245" s="75" t="n">
        <f aca="false">IF(G245,G245/G$287*100,0)</f>
        <v>55.6627284565777</v>
      </c>
      <c r="J245" s="70"/>
      <c r="K245" s="79" t="n">
        <v>0</v>
      </c>
      <c r="L245" s="70"/>
      <c r="M245" s="75" t="n">
        <f aca="false">(K245/$BL245)</f>
        <v>0</v>
      </c>
      <c r="N245" s="70"/>
      <c r="O245" s="75" t="n">
        <f aca="false">IF(M245,M245/M$287*100,0)</f>
        <v>0</v>
      </c>
      <c r="P245" s="70"/>
      <c r="Q245" s="79" t="n">
        <v>2213235</v>
      </c>
      <c r="R245" s="70"/>
      <c r="S245" s="75" t="n">
        <f aca="false">(Q245/$BL245)</f>
        <v>394.234948343427</v>
      </c>
      <c r="T245" s="70"/>
      <c r="U245" s="75" t="n">
        <f aca="false">IF(S245,S245/S$287*100,0)</f>
        <v>113.585496232626</v>
      </c>
      <c r="V245" s="70"/>
      <c r="W245" s="79" t="n">
        <v>2256417</v>
      </c>
      <c r="X245" s="70"/>
      <c r="Y245" s="75" t="n">
        <f aca="false">(W245/$BL245)</f>
        <v>401.926790167439</v>
      </c>
      <c r="Z245" s="70"/>
      <c r="AA245" s="75" t="n">
        <f aca="false">IF(Y245,Y245/Y$287*100,0)</f>
        <v>106.225406330427</v>
      </c>
      <c r="AB245" s="70"/>
      <c r="AC245" s="79" t="n">
        <v>34168</v>
      </c>
      <c r="AD245" s="70"/>
      <c r="AE245" s="75" t="n">
        <f aca="false">(AC245/$BL245)</f>
        <v>6.08621303883149</v>
      </c>
      <c r="AF245" s="70"/>
      <c r="AG245" s="75" t="n">
        <f aca="false">IF(AE245,AE245/AE$287*100,0)</f>
        <v>161.971860175337</v>
      </c>
      <c r="AH245" s="111"/>
      <c r="AI245" s="70"/>
      <c r="AJ245" s="79" t="n">
        <v>0</v>
      </c>
      <c r="AK245" s="70"/>
      <c r="AL245" s="75" t="n">
        <f aca="false">(AJ245/$BL245)</f>
        <v>0</v>
      </c>
      <c r="AM245" s="70"/>
      <c r="AN245" s="75" t="n">
        <f aca="false">IF(AL245,AL245/AL$287*100,0)</f>
        <v>0</v>
      </c>
      <c r="AO245" s="70"/>
      <c r="AP245" s="79" t="n">
        <v>1548953</v>
      </c>
      <c r="AQ245" s="70"/>
      <c r="AR245" s="75" t="n">
        <f aca="false">(AP245/$BL245)</f>
        <v>275.90897755611</v>
      </c>
      <c r="AS245" s="70"/>
      <c r="AT245" s="75" t="n">
        <f aca="false">IF(AR245,AR245/AR$287*100,0)</f>
        <v>190.900162405073</v>
      </c>
      <c r="AU245" s="70"/>
      <c r="AV245" s="79" t="n">
        <v>4402</v>
      </c>
      <c r="AW245" s="70"/>
      <c r="AX245" s="75" t="n">
        <f aca="false">(AV245/$BL245)</f>
        <v>0.784111150694692</v>
      </c>
      <c r="AY245" s="70"/>
      <c r="AZ245" s="75" t="n">
        <f aca="false">IF(AX245,AX245/AX$287*100,0)</f>
        <v>0.967143849589392</v>
      </c>
      <c r="BA245" s="70"/>
      <c r="BB245" s="79" t="n">
        <v>0</v>
      </c>
      <c r="BC245" s="70"/>
      <c r="BD245" s="75" t="n">
        <f aca="false">(BB245/$BL245)</f>
        <v>0</v>
      </c>
      <c r="BE245" s="70"/>
      <c r="BF245" s="75" t="n">
        <f aca="false">IF(BD245,BD245/BD$287*100,0)</f>
        <v>0</v>
      </c>
      <c r="BG245" s="70"/>
      <c r="BH245" s="79" t="n">
        <f aca="false">(E245+K245+Q245+W245+AC245+AJ245+AP245+AV245+BB245)</f>
        <v>6579209</v>
      </c>
      <c r="BI245" s="70"/>
      <c r="BJ245" s="55" t="n">
        <v>5</v>
      </c>
      <c r="BK245" s="70"/>
      <c r="BL245" s="107" t="n">
        <v>5614</v>
      </c>
      <c r="BM245" s="70"/>
      <c r="BN245" s="107" t="n">
        <f aca="false">IF(E245,BL245,0)</f>
        <v>5614</v>
      </c>
      <c r="BO245" s="70"/>
      <c r="BP245" s="107" t="n">
        <f aca="false">IF(K245,BL245,0)</f>
        <v>0</v>
      </c>
      <c r="BQ245" s="70"/>
      <c r="BR245" s="107" t="n">
        <f aca="false">IF(Q245,BL245,0)</f>
        <v>5614</v>
      </c>
      <c r="BS245" s="70"/>
      <c r="BT245" s="107" t="n">
        <f aca="false">IF(W245,BL245,0)</f>
        <v>5614</v>
      </c>
      <c r="BU245" s="70"/>
      <c r="BV245" s="107" t="n">
        <f aca="false">IF(AC245,BL245,0)</f>
        <v>5614</v>
      </c>
      <c r="BW245" s="70"/>
      <c r="BX245" s="107" t="n">
        <f aca="false">IF(AJ245,BL245,0)</f>
        <v>0</v>
      </c>
      <c r="BY245" s="70"/>
      <c r="BZ245" s="107" t="n">
        <f aca="false">IF(AP245,BL245,0)</f>
        <v>5614</v>
      </c>
      <c r="CA245" s="70"/>
      <c r="CB245" s="107" t="n">
        <f aca="false">IF(AV245,BL245,0)</f>
        <v>5614</v>
      </c>
      <c r="CC245" s="70"/>
      <c r="CD245" s="107" t="n">
        <f aca="false">IF(BB245,$BL245,0)</f>
        <v>0</v>
      </c>
    </row>
    <row r="246" customFormat="false" ht="8.25" hidden="false" customHeight="true" outlineLevel="0" collapsed="false">
      <c r="A246" s="91"/>
      <c r="B246" s="66"/>
      <c r="C246" s="66"/>
      <c r="D246" s="70"/>
      <c r="E246" s="70"/>
      <c r="F246" s="70"/>
      <c r="G246" s="103"/>
      <c r="H246" s="70"/>
      <c r="I246" s="103"/>
      <c r="J246" s="70"/>
      <c r="K246" s="70"/>
      <c r="L246" s="70"/>
      <c r="M246" s="103"/>
      <c r="N246" s="70"/>
      <c r="O246" s="103"/>
      <c r="P246" s="70"/>
      <c r="Q246" s="70"/>
      <c r="R246" s="70"/>
      <c r="S246" s="103"/>
      <c r="T246" s="70"/>
      <c r="U246" s="103"/>
      <c r="V246" s="70"/>
      <c r="W246" s="70"/>
      <c r="X246" s="70"/>
      <c r="Y246" s="103"/>
      <c r="Z246" s="70"/>
      <c r="AA246" s="103"/>
      <c r="AB246" s="70"/>
      <c r="AC246" s="70"/>
      <c r="AD246" s="70"/>
      <c r="AE246" s="103"/>
      <c r="AF246" s="70"/>
      <c r="AG246" s="103"/>
      <c r="AH246" s="70"/>
      <c r="AI246" s="70"/>
      <c r="AJ246" s="70"/>
      <c r="AK246" s="70"/>
      <c r="AL246" s="103"/>
      <c r="AM246" s="70"/>
      <c r="AN246" s="103"/>
      <c r="AO246" s="70"/>
      <c r="AP246" s="70"/>
      <c r="AQ246" s="70"/>
      <c r="AR246" s="103"/>
      <c r="AS246" s="70"/>
      <c r="AT246" s="103"/>
      <c r="AU246" s="70"/>
      <c r="AV246" s="70"/>
      <c r="AW246" s="70"/>
      <c r="AX246" s="103"/>
      <c r="AY246" s="70"/>
      <c r="AZ246" s="103"/>
      <c r="BA246" s="70"/>
      <c r="BB246" s="70"/>
      <c r="BC246" s="70"/>
      <c r="BD246" s="103"/>
      <c r="BE246" s="70"/>
      <c r="BF246" s="103"/>
      <c r="BG246" s="70"/>
      <c r="BH246" s="70"/>
      <c r="BI246" s="70"/>
      <c r="BJ246" s="81"/>
      <c r="BK246" s="70"/>
      <c r="BL246" s="104"/>
      <c r="BM246" s="70"/>
      <c r="BN246" s="70"/>
      <c r="BO246" s="70"/>
      <c r="BP246" s="70"/>
      <c r="BQ246" s="70"/>
      <c r="BR246" s="70"/>
      <c r="BS246" s="70"/>
      <c r="BT246" s="70"/>
      <c r="BU246" s="70"/>
      <c r="BV246" s="70"/>
      <c r="BW246" s="70"/>
      <c r="BX246" s="70"/>
      <c r="BY246" s="70"/>
      <c r="BZ246" s="70"/>
      <c r="CA246" s="70"/>
      <c r="CB246" s="70"/>
      <c r="CC246" s="70"/>
      <c r="CD246" s="70"/>
    </row>
    <row r="247" customFormat="false" ht="8.25" hidden="false" customHeight="true" outlineLevel="0" collapsed="false">
      <c r="A247" s="66" t="n">
        <v>6</v>
      </c>
      <c r="B247" s="68"/>
      <c r="C247" s="66" t="s">
        <v>236</v>
      </c>
      <c r="D247" s="70"/>
      <c r="E247" s="79" t="n">
        <v>3506774</v>
      </c>
      <c r="F247" s="70"/>
      <c r="G247" s="75" t="n">
        <f aca="false">(E247/$BL247)</f>
        <v>82.2800093852651</v>
      </c>
      <c r="H247" s="70"/>
      <c r="I247" s="75" t="n">
        <f aca="false">IF(G247,G247/G$287*100,0)</f>
        <v>49.25297204483</v>
      </c>
      <c r="J247" s="70"/>
      <c r="K247" s="79" t="n">
        <v>0</v>
      </c>
      <c r="L247" s="70"/>
      <c r="M247" s="75" t="n">
        <f aca="false">(K247/$BL247)</f>
        <v>0</v>
      </c>
      <c r="N247" s="70"/>
      <c r="O247" s="75" t="n">
        <f aca="false">IF(M247,M247/M$287*100,0)</f>
        <v>0</v>
      </c>
      <c r="P247" s="70"/>
      <c r="Q247" s="79" t="n">
        <v>10203987</v>
      </c>
      <c r="R247" s="70"/>
      <c r="S247" s="75" t="n">
        <f aca="false">(Q247/$BL247)</f>
        <v>239.417808540591</v>
      </c>
      <c r="T247" s="70"/>
      <c r="U247" s="75" t="n">
        <f aca="false">IF(S247,S247/S$287*100,0)</f>
        <v>68.9801619675821</v>
      </c>
      <c r="V247" s="70"/>
      <c r="W247" s="79" t="n">
        <v>7959305</v>
      </c>
      <c r="X247" s="70"/>
      <c r="Y247" s="75" t="n">
        <f aca="false">(W247/$BL247)</f>
        <v>186.750469263257</v>
      </c>
      <c r="Z247" s="70"/>
      <c r="AA247" s="75" t="n">
        <f aca="false">IF(Y247,Y247/Y$287*100,0)</f>
        <v>49.3563628132957</v>
      </c>
      <c r="AB247" s="70"/>
      <c r="AC247" s="79" t="n">
        <v>22615</v>
      </c>
      <c r="AD247" s="70"/>
      <c r="AE247" s="75" t="n">
        <f aca="false">(AC247/$BL247)</f>
        <v>0.530619427498827</v>
      </c>
      <c r="AF247" s="70"/>
      <c r="AG247" s="75" t="n">
        <f aca="false">IF(AE247,AE247/AE$287*100,0)</f>
        <v>14.1213288409073</v>
      </c>
      <c r="AH247" s="111"/>
      <c r="AI247" s="70"/>
      <c r="AJ247" s="79" t="n">
        <v>0</v>
      </c>
      <c r="AK247" s="70"/>
      <c r="AL247" s="75" t="n">
        <f aca="false">(AJ247/$BL247)</f>
        <v>0</v>
      </c>
      <c r="AM247" s="70"/>
      <c r="AN247" s="75" t="n">
        <f aca="false">IF(AL247,AL247/AL$287*100,0)</f>
        <v>0</v>
      </c>
      <c r="AO247" s="70"/>
      <c r="AP247" s="79" t="n">
        <v>2951945</v>
      </c>
      <c r="AQ247" s="70"/>
      <c r="AR247" s="75" t="n">
        <f aca="false">(AP247/$BL247)</f>
        <v>69.2619662130455</v>
      </c>
      <c r="AS247" s="70"/>
      <c r="AT247" s="75" t="n">
        <f aca="false">IF(AR247,AR247/AR$287*100,0)</f>
        <v>47.9220383319212</v>
      </c>
      <c r="AU247" s="70"/>
      <c r="AV247" s="79" t="n">
        <v>3226892</v>
      </c>
      <c r="AW247" s="70"/>
      <c r="AX247" s="75" t="n">
        <f aca="false">(AV247/$BL247)</f>
        <v>75.7130924448616</v>
      </c>
      <c r="AY247" s="70"/>
      <c r="AZ247" s="75" t="n">
        <f aca="false">IF(AX247,AX247/AX$287*100,0)</f>
        <v>93.3865710576441</v>
      </c>
      <c r="BA247" s="70"/>
      <c r="BB247" s="79" t="n">
        <v>0</v>
      </c>
      <c r="BC247" s="70"/>
      <c r="BD247" s="75" t="n">
        <f aca="false">(BB247/$BL247)</f>
        <v>0</v>
      </c>
      <c r="BE247" s="70"/>
      <c r="BF247" s="75" t="n">
        <f aca="false">IF(BD247,BD247/BD$287*100,0)</f>
        <v>0</v>
      </c>
      <c r="BG247" s="70"/>
      <c r="BH247" s="79" t="n">
        <f aca="false">(E247+K247+Q247+W247+AC247+AJ247+AP247+AV247+BB247)</f>
        <v>27871518</v>
      </c>
      <c r="BI247" s="70"/>
      <c r="BJ247" s="55" t="n">
        <v>6</v>
      </c>
      <c r="BK247" s="70"/>
      <c r="BL247" s="107" t="n">
        <v>42620</v>
      </c>
      <c r="BM247" s="70"/>
      <c r="BN247" s="107" t="n">
        <f aca="false">IF(E247,BL247,0)</f>
        <v>42620</v>
      </c>
      <c r="BO247" s="70"/>
      <c r="BP247" s="107" t="n">
        <f aca="false">IF(K247,BL247,0)</f>
        <v>0</v>
      </c>
      <c r="BQ247" s="70"/>
      <c r="BR247" s="107" t="n">
        <f aca="false">IF(Q247,BL247,0)</f>
        <v>42620</v>
      </c>
      <c r="BS247" s="70"/>
      <c r="BT247" s="107" t="n">
        <f aca="false">IF(W247,BL247,0)</f>
        <v>42620</v>
      </c>
      <c r="BU247" s="70"/>
      <c r="BV247" s="107" t="n">
        <f aca="false">IF(AC247,BL247,0)</f>
        <v>42620</v>
      </c>
      <c r="BW247" s="70"/>
      <c r="BX247" s="107" t="n">
        <f aca="false">IF(AJ247,BL247,0)</f>
        <v>0</v>
      </c>
      <c r="BY247" s="70"/>
      <c r="BZ247" s="107" t="n">
        <f aca="false">IF(AP247,BL247,0)</f>
        <v>42620</v>
      </c>
      <c r="CA247" s="70"/>
      <c r="CB247" s="107" t="n">
        <f aca="false">IF(AV247,BL247,0)</f>
        <v>42620</v>
      </c>
      <c r="CC247" s="70"/>
      <c r="CD247" s="107" t="n">
        <f aca="false">IF(BB247,$BL247,0)</f>
        <v>0</v>
      </c>
    </row>
    <row r="248" customFormat="false" ht="8.25" hidden="false" customHeight="true" outlineLevel="0" collapsed="false">
      <c r="A248" s="66" t="n">
        <v>7</v>
      </c>
      <c r="B248" s="68"/>
      <c r="C248" s="66" t="s">
        <v>237</v>
      </c>
      <c r="D248" s="70"/>
      <c r="E248" s="79" t="n">
        <v>303337</v>
      </c>
      <c r="F248" s="70"/>
      <c r="G248" s="75" t="n">
        <f aca="false">(E248/$BL248)</f>
        <v>83.7716100524717</v>
      </c>
      <c r="H248" s="70"/>
      <c r="I248" s="75" t="n">
        <f aca="false">IF(G248,G248/G$287*100,0)</f>
        <v>50.1458470762363</v>
      </c>
      <c r="J248" s="70"/>
      <c r="K248" s="79" t="n">
        <v>0</v>
      </c>
      <c r="L248" s="70"/>
      <c r="M248" s="75" t="n">
        <f aca="false">(K248/$BL248)</f>
        <v>0</v>
      </c>
      <c r="N248" s="70"/>
      <c r="O248" s="75" t="n">
        <f aca="false">IF(M248,M248/M$287*100,0)</f>
        <v>0</v>
      </c>
      <c r="P248" s="70"/>
      <c r="Q248" s="79" t="n">
        <v>1148201</v>
      </c>
      <c r="R248" s="70"/>
      <c r="S248" s="75" t="n">
        <f aca="false">(Q248/$BL248)</f>
        <v>317.095001380834</v>
      </c>
      <c r="T248" s="70"/>
      <c r="U248" s="75" t="n">
        <f aca="false">IF(S248,S248/S$287*100,0)</f>
        <v>91.3602237347861</v>
      </c>
      <c r="V248" s="70"/>
      <c r="W248" s="79" t="n">
        <v>2191242</v>
      </c>
      <c r="X248" s="70"/>
      <c r="Y248" s="75" t="n">
        <f aca="false">(W248/$BL248)</f>
        <v>605.148301574151</v>
      </c>
      <c r="Z248" s="70"/>
      <c r="AA248" s="75" t="n">
        <f aca="false">IF(Y248,Y248/Y$287*100,0)</f>
        <v>159.934908041594</v>
      </c>
      <c r="AB248" s="70"/>
      <c r="AC248" s="79" t="n">
        <v>0</v>
      </c>
      <c r="AD248" s="70"/>
      <c r="AE248" s="75" t="n">
        <f aca="false">(AC248/$BL248)</f>
        <v>0</v>
      </c>
      <c r="AF248" s="70"/>
      <c r="AG248" s="75" t="n">
        <f aca="false">IF(AE248,AE248/AE$287*100,0)</f>
        <v>0</v>
      </c>
      <c r="AH248" s="111"/>
      <c r="AI248" s="70"/>
      <c r="AJ248" s="79" t="n">
        <v>0</v>
      </c>
      <c r="AK248" s="70"/>
      <c r="AL248" s="75" t="n">
        <f aca="false">(AJ248/$BL248)</f>
        <v>0</v>
      </c>
      <c r="AM248" s="70"/>
      <c r="AN248" s="75" t="n">
        <f aca="false">IF(AL248,AL248/AL$287*100,0)</f>
        <v>0</v>
      </c>
      <c r="AO248" s="70"/>
      <c r="AP248" s="79" t="n">
        <v>16480</v>
      </c>
      <c r="AQ248" s="70"/>
      <c r="AR248" s="75" t="n">
        <f aca="false">(AP248/$BL248)</f>
        <v>4.55122894228114</v>
      </c>
      <c r="AS248" s="70"/>
      <c r="AT248" s="75" t="n">
        <f aca="false">IF(AR248,AR248/AR$287*100,0)</f>
        <v>3.14897453471752</v>
      </c>
      <c r="AU248" s="70"/>
      <c r="AV248" s="79" t="n">
        <v>461565</v>
      </c>
      <c r="AW248" s="70"/>
      <c r="AX248" s="75" t="n">
        <f aca="false">(AV248/$BL248)</f>
        <v>127.468931234466</v>
      </c>
      <c r="AY248" s="70"/>
      <c r="AZ248" s="75" t="n">
        <f aca="false">IF(AX248,AX248/AX$287*100,0)</f>
        <v>157.223619059523</v>
      </c>
      <c r="BA248" s="70"/>
      <c r="BB248" s="79" t="n">
        <v>0</v>
      </c>
      <c r="BC248" s="70"/>
      <c r="BD248" s="75" t="n">
        <f aca="false">(BB248/$BL248)</f>
        <v>0</v>
      </c>
      <c r="BE248" s="70"/>
      <c r="BF248" s="75" t="n">
        <f aca="false">IF(BD248,BD248/BD$287*100,0)</f>
        <v>0</v>
      </c>
      <c r="BG248" s="70"/>
      <c r="BH248" s="79" t="n">
        <f aca="false">(E248+K248+Q248+W248+AC248+AJ248+AP248+AV248+BB248)</f>
        <v>4120825</v>
      </c>
      <c r="BI248" s="70"/>
      <c r="BJ248" s="55" t="n">
        <v>7</v>
      </c>
      <c r="BK248" s="70"/>
      <c r="BL248" s="107" t="n">
        <v>3621</v>
      </c>
      <c r="BM248" s="70"/>
      <c r="BN248" s="107" t="n">
        <f aca="false">IF(E248,BL248,0)</f>
        <v>3621</v>
      </c>
      <c r="BO248" s="70"/>
      <c r="BP248" s="107" t="n">
        <f aca="false">IF(K248,BL248,0)</f>
        <v>0</v>
      </c>
      <c r="BQ248" s="70"/>
      <c r="BR248" s="107" t="n">
        <f aca="false">IF(Q248,BL248,0)</f>
        <v>3621</v>
      </c>
      <c r="BS248" s="70"/>
      <c r="BT248" s="107" t="n">
        <f aca="false">IF(W248,BL248,0)</f>
        <v>3621</v>
      </c>
      <c r="BU248" s="70"/>
      <c r="BV248" s="107" t="n">
        <f aca="false">IF(AC248,BL248,0)</f>
        <v>0</v>
      </c>
      <c r="BW248" s="70"/>
      <c r="BX248" s="107" t="n">
        <f aca="false">IF(AJ248,BL248,0)</f>
        <v>0</v>
      </c>
      <c r="BY248" s="70"/>
      <c r="BZ248" s="107" t="n">
        <f aca="false">IF(AP248,BL248,0)</f>
        <v>3621</v>
      </c>
      <c r="CA248" s="70"/>
      <c r="CB248" s="107" t="n">
        <f aca="false">IF(AV248,BL248,0)</f>
        <v>3621</v>
      </c>
      <c r="CC248" s="70"/>
      <c r="CD248" s="107" t="n">
        <f aca="false">IF(BB248,$BL248,0)</f>
        <v>0</v>
      </c>
    </row>
    <row r="249" customFormat="false" ht="8.25" hidden="false" customHeight="true" outlineLevel="0" collapsed="false">
      <c r="A249" s="66" t="n">
        <v>8</v>
      </c>
      <c r="B249" s="68"/>
      <c r="C249" s="66" t="s">
        <v>238</v>
      </c>
      <c r="D249" s="70"/>
      <c r="E249" s="79" t="n">
        <v>910968</v>
      </c>
      <c r="F249" s="70"/>
      <c r="G249" s="75" t="n">
        <f aca="false">(E249/$BL249)</f>
        <v>167.334313005143</v>
      </c>
      <c r="H249" s="70"/>
      <c r="I249" s="75" t="n">
        <f aca="false">IF(G249,G249/G$287*100,0)</f>
        <v>100.16664196029</v>
      </c>
      <c r="J249" s="70"/>
      <c r="K249" s="79" t="n">
        <v>0</v>
      </c>
      <c r="L249" s="70"/>
      <c r="M249" s="75" t="n">
        <f aca="false">(K249/$BL249)</f>
        <v>0</v>
      </c>
      <c r="N249" s="70"/>
      <c r="O249" s="75" t="n">
        <f aca="false">IF(M249,M249/M$287*100,0)</f>
        <v>0</v>
      </c>
      <c r="P249" s="70"/>
      <c r="Q249" s="79" t="n">
        <v>2082761</v>
      </c>
      <c r="R249" s="70"/>
      <c r="S249" s="75" t="n">
        <f aca="false">(Q249/$BL249)</f>
        <v>382.579169728141</v>
      </c>
      <c r="T249" s="70"/>
      <c r="U249" s="75" t="n">
        <f aca="false">IF(S249,S249/S$287*100,0)</f>
        <v>110.227276968814</v>
      </c>
      <c r="V249" s="70"/>
      <c r="W249" s="79" t="n">
        <v>1743498</v>
      </c>
      <c r="X249" s="70"/>
      <c r="Y249" s="75" t="n">
        <f aca="false">(W249/$BL249)</f>
        <v>320.260470242469</v>
      </c>
      <c r="Z249" s="70"/>
      <c r="AA249" s="75" t="n">
        <f aca="false">IF(Y249,Y249/Y$287*100,0)</f>
        <v>84.6417790884448</v>
      </c>
      <c r="AB249" s="70"/>
      <c r="AC249" s="79" t="n">
        <v>3895</v>
      </c>
      <c r="AD249" s="70"/>
      <c r="AE249" s="75" t="n">
        <f aca="false">(AC249/$BL249)</f>
        <v>0.715466568699486</v>
      </c>
      <c r="AF249" s="70"/>
      <c r="AG249" s="75" t="n">
        <f aca="false">IF(AE249,AE249/AE$287*100,0)</f>
        <v>19.0406497909528</v>
      </c>
      <c r="AH249" s="111"/>
      <c r="AI249" s="70"/>
      <c r="AJ249" s="79" t="n">
        <v>0</v>
      </c>
      <c r="AK249" s="70"/>
      <c r="AL249" s="75" t="n">
        <f aca="false">(AJ249/$BL249)</f>
        <v>0</v>
      </c>
      <c r="AM249" s="70"/>
      <c r="AN249" s="75" t="n">
        <f aca="false">IF(AL249,AL249/AL$287*100,0)</f>
        <v>0</v>
      </c>
      <c r="AO249" s="70"/>
      <c r="AP249" s="79" t="n">
        <v>490709</v>
      </c>
      <c r="AQ249" s="70"/>
      <c r="AR249" s="75" t="n">
        <f aca="false">(AP249/$BL249)</f>
        <v>90.137582659809</v>
      </c>
      <c r="AS249" s="70"/>
      <c r="AT249" s="75" t="n">
        <f aca="false">IF(AR249,AR249/AR$287*100,0)</f>
        <v>62.3657820813711</v>
      </c>
      <c r="AU249" s="70"/>
      <c r="AV249" s="79" t="n">
        <v>225657</v>
      </c>
      <c r="AW249" s="70"/>
      <c r="AX249" s="75" t="n">
        <f aca="false">(AV249/$BL249)</f>
        <v>41.450587803086</v>
      </c>
      <c r="AY249" s="70"/>
      <c r="AZ249" s="75" t="n">
        <f aca="false">IF(AX249,AX249/AX$287*100,0)</f>
        <v>51.1262733862446</v>
      </c>
      <c r="BA249" s="70"/>
      <c r="BB249" s="79" t="n">
        <v>0</v>
      </c>
      <c r="BC249" s="70"/>
      <c r="BD249" s="75" t="n">
        <f aca="false">(BB249/$BL249)</f>
        <v>0</v>
      </c>
      <c r="BE249" s="70"/>
      <c r="BF249" s="75" t="n">
        <f aca="false">IF(BD249,BD249/BD$287*100,0)</f>
        <v>0</v>
      </c>
      <c r="BG249" s="70"/>
      <c r="BH249" s="79" t="n">
        <f aca="false">(E249+K249+Q249+W249+AC249+AJ249+AP249+AV249+BB249)</f>
        <v>5457488</v>
      </c>
      <c r="BI249" s="70"/>
      <c r="BJ249" s="55" t="n">
        <v>8</v>
      </c>
      <c r="BK249" s="70"/>
      <c r="BL249" s="107" t="n">
        <v>5444</v>
      </c>
      <c r="BM249" s="70"/>
      <c r="BN249" s="107" t="n">
        <f aca="false">IF(E249,BL249,0)</f>
        <v>5444</v>
      </c>
      <c r="BO249" s="70"/>
      <c r="BP249" s="107" t="n">
        <f aca="false">IF(K249,BL249,0)</f>
        <v>0</v>
      </c>
      <c r="BQ249" s="70"/>
      <c r="BR249" s="107" t="n">
        <f aca="false">IF(Q249,BL249,0)</f>
        <v>5444</v>
      </c>
      <c r="BS249" s="70"/>
      <c r="BT249" s="107" t="n">
        <f aca="false">IF(W249,BL249,0)</f>
        <v>5444</v>
      </c>
      <c r="BU249" s="70"/>
      <c r="BV249" s="107" t="n">
        <f aca="false">IF(AC249,BL249,0)</f>
        <v>5444</v>
      </c>
      <c r="BW249" s="70"/>
      <c r="BX249" s="107" t="n">
        <f aca="false">IF(AJ249,BL249,0)</f>
        <v>0</v>
      </c>
      <c r="BY249" s="70"/>
      <c r="BZ249" s="107" t="n">
        <f aca="false">IF(AP249,BL249,0)</f>
        <v>5444</v>
      </c>
      <c r="CA249" s="70"/>
      <c r="CB249" s="107" t="n">
        <f aca="false">IF(AV249,BL249,0)</f>
        <v>5444</v>
      </c>
      <c r="CC249" s="70"/>
      <c r="CD249" s="107" t="n">
        <f aca="false">IF(BB249,$BL249,0)</f>
        <v>0</v>
      </c>
    </row>
    <row r="250" customFormat="false" ht="8.25" hidden="false" customHeight="true" outlineLevel="0" collapsed="false">
      <c r="A250" s="66" t="n">
        <v>9</v>
      </c>
      <c r="B250" s="68"/>
      <c r="C250" s="66" t="s">
        <v>239</v>
      </c>
      <c r="D250" s="70"/>
      <c r="E250" s="79" t="n">
        <v>679332</v>
      </c>
      <c r="F250" s="70"/>
      <c r="G250" s="75" t="n">
        <f aca="false">(E250/$BL250)</f>
        <v>120.363571934798</v>
      </c>
      <c r="H250" s="70"/>
      <c r="I250" s="75" t="n">
        <f aca="false">IF(G250,G250/G$287*100,0)</f>
        <v>72.0498659153306</v>
      </c>
      <c r="J250" s="70"/>
      <c r="K250" s="79" t="n">
        <v>0</v>
      </c>
      <c r="L250" s="70"/>
      <c r="M250" s="75" t="n">
        <f aca="false">(K250/$BL250)</f>
        <v>0</v>
      </c>
      <c r="N250" s="70"/>
      <c r="O250" s="75" t="n">
        <f aca="false">IF(M250,M250/M$287*100,0)</f>
        <v>0</v>
      </c>
      <c r="P250" s="70"/>
      <c r="Q250" s="79" t="n">
        <v>736308</v>
      </c>
      <c r="R250" s="70"/>
      <c r="S250" s="75" t="n">
        <f aca="false">(Q250/$BL250)</f>
        <v>130.458540042523</v>
      </c>
      <c r="T250" s="70"/>
      <c r="U250" s="75" t="n">
        <f aca="false">IF(S250,S250/S$287*100,0)</f>
        <v>37.5872257667158</v>
      </c>
      <c r="V250" s="70"/>
      <c r="W250" s="79" t="n">
        <v>2614365</v>
      </c>
      <c r="X250" s="70"/>
      <c r="Y250" s="75" t="n">
        <f aca="false">(W250/$BL250)</f>
        <v>463.21137491141</v>
      </c>
      <c r="Z250" s="70"/>
      <c r="AA250" s="75" t="n">
        <f aca="false">IF(Y250,Y250/Y$287*100,0)</f>
        <v>122.422335909339</v>
      </c>
      <c r="AB250" s="70"/>
      <c r="AC250" s="79" t="n">
        <v>0</v>
      </c>
      <c r="AD250" s="70"/>
      <c r="AE250" s="75" t="n">
        <f aca="false">(AC250/$BL250)</f>
        <v>0</v>
      </c>
      <c r="AF250" s="70"/>
      <c r="AG250" s="75" t="n">
        <f aca="false">IF(AE250,AE250/AE$287*100,0)</f>
        <v>0</v>
      </c>
      <c r="AH250" s="111"/>
      <c r="AI250" s="70"/>
      <c r="AJ250" s="79" t="n">
        <v>0</v>
      </c>
      <c r="AK250" s="70"/>
      <c r="AL250" s="75" t="n">
        <f aca="false">(AJ250/$BL250)</f>
        <v>0</v>
      </c>
      <c r="AM250" s="70"/>
      <c r="AN250" s="75" t="n">
        <f aca="false">IF(AL250,AL250/AL$287*100,0)</f>
        <v>0</v>
      </c>
      <c r="AO250" s="70"/>
      <c r="AP250" s="79" t="n">
        <v>734914</v>
      </c>
      <c r="AQ250" s="70"/>
      <c r="AR250" s="75" t="n">
        <f aca="false">(AP250/$BL250)</f>
        <v>130.211552090716</v>
      </c>
      <c r="AS250" s="70"/>
      <c r="AT250" s="75" t="n">
        <f aca="false">IF(AR250,AR250/AR$287*100,0)</f>
        <v>90.0927786450124</v>
      </c>
      <c r="AU250" s="70"/>
      <c r="AV250" s="79" t="n">
        <v>188409</v>
      </c>
      <c r="AW250" s="70"/>
      <c r="AX250" s="75" t="n">
        <f aca="false">(AV250/$BL250)</f>
        <v>33.382175761871</v>
      </c>
      <c r="AY250" s="70"/>
      <c r="AZ250" s="75" t="n">
        <f aca="false">IF(AX250,AX250/AX$287*100,0)</f>
        <v>41.1744762785251</v>
      </c>
      <c r="BA250" s="70"/>
      <c r="BB250" s="79" t="n">
        <v>0</v>
      </c>
      <c r="BC250" s="70"/>
      <c r="BD250" s="75" t="n">
        <f aca="false">(BB250/$BL250)</f>
        <v>0</v>
      </c>
      <c r="BE250" s="70"/>
      <c r="BF250" s="75" t="n">
        <f aca="false">IF(BD250,BD250/BD$287*100,0)</f>
        <v>0</v>
      </c>
      <c r="BG250" s="70"/>
      <c r="BH250" s="79" t="n">
        <f aca="false">(E250+K250+Q250+W250+AC250+AJ250+AP250+AV250+BB250)</f>
        <v>4953328</v>
      </c>
      <c r="BI250" s="70"/>
      <c r="BJ250" s="55" t="n">
        <v>9</v>
      </c>
      <c r="BK250" s="70"/>
      <c r="BL250" s="107" t="n">
        <v>5644</v>
      </c>
      <c r="BM250" s="70"/>
      <c r="BN250" s="107" t="n">
        <f aca="false">IF(E250,BL250,0)</f>
        <v>5644</v>
      </c>
      <c r="BO250" s="70"/>
      <c r="BP250" s="107" t="n">
        <f aca="false">IF(K250,BL250,0)</f>
        <v>0</v>
      </c>
      <c r="BQ250" s="70"/>
      <c r="BR250" s="107" t="n">
        <f aca="false">IF(Q250,BL250,0)</f>
        <v>5644</v>
      </c>
      <c r="BS250" s="70"/>
      <c r="BT250" s="107" t="n">
        <f aca="false">IF(W250,BL250,0)</f>
        <v>5644</v>
      </c>
      <c r="BU250" s="70"/>
      <c r="BV250" s="107" t="n">
        <f aca="false">IF(AC250,BL250,0)</f>
        <v>0</v>
      </c>
      <c r="BW250" s="70"/>
      <c r="BX250" s="107" t="n">
        <f aca="false">IF(AJ250,BL250,0)</f>
        <v>0</v>
      </c>
      <c r="BY250" s="70"/>
      <c r="BZ250" s="107" t="n">
        <f aca="false">IF(AP250,BL250,0)</f>
        <v>5644</v>
      </c>
      <c r="CA250" s="70"/>
      <c r="CB250" s="107" t="n">
        <f aca="false">IF(AV250,BL250,0)</f>
        <v>5644</v>
      </c>
      <c r="CC250" s="70"/>
      <c r="CD250" s="107" t="n">
        <f aca="false">IF(BB250,$BL250,0)</f>
        <v>0</v>
      </c>
    </row>
    <row r="251" customFormat="false" ht="8.25" hidden="false" customHeight="true" outlineLevel="0" collapsed="false">
      <c r="A251" s="66" t="n">
        <v>10</v>
      </c>
      <c r="B251" s="68"/>
      <c r="C251" s="66" t="s">
        <v>240</v>
      </c>
      <c r="D251" s="70"/>
      <c r="E251" s="79" t="n">
        <v>392566</v>
      </c>
      <c r="F251" s="70"/>
      <c r="G251" s="75" t="n">
        <f aca="false">(E251/$BL251)</f>
        <v>106.357626659442</v>
      </c>
      <c r="H251" s="70"/>
      <c r="I251" s="75" t="n">
        <f aca="false">IF(G251,G251/G$287*100,0)</f>
        <v>63.6658801056247</v>
      </c>
      <c r="J251" s="70"/>
      <c r="K251" s="79" t="n">
        <v>0</v>
      </c>
      <c r="L251" s="70"/>
      <c r="M251" s="75" t="n">
        <f aca="false">(K251/$BL251)</f>
        <v>0</v>
      </c>
      <c r="N251" s="70"/>
      <c r="O251" s="75" t="n">
        <f aca="false">IF(M251,M251/M$287*100,0)</f>
        <v>0</v>
      </c>
      <c r="P251" s="70"/>
      <c r="Q251" s="79" t="n">
        <v>482085</v>
      </c>
      <c r="R251" s="70"/>
      <c r="S251" s="75" t="n">
        <f aca="false">(Q251/$BL251)</f>
        <v>130.610945543213</v>
      </c>
      <c r="T251" s="70"/>
      <c r="U251" s="75" t="n">
        <f aca="false">IF(S251,S251/S$287*100,0)</f>
        <v>37.6311362685554</v>
      </c>
      <c r="V251" s="70"/>
      <c r="W251" s="79" t="n">
        <v>476628</v>
      </c>
      <c r="X251" s="70"/>
      <c r="Y251" s="75" t="n">
        <f aca="false">(W251/$BL251)</f>
        <v>129.132484421566</v>
      </c>
      <c r="Z251" s="70"/>
      <c r="AA251" s="75" t="n">
        <f aca="false">IF(Y251,Y251/Y$287*100,0)</f>
        <v>34.1284805186139</v>
      </c>
      <c r="AB251" s="70"/>
      <c r="AC251" s="79" t="n">
        <v>804</v>
      </c>
      <c r="AD251" s="70"/>
      <c r="AE251" s="75" t="n">
        <f aca="false">(AC251/$BL251)</f>
        <v>0.217827147114603</v>
      </c>
      <c r="AF251" s="70"/>
      <c r="AG251" s="75" t="n">
        <f aca="false">IF(AE251,AE251/AE$287*100,0)</f>
        <v>5.7970149894084</v>
      </c>
      <c r="AH251" s="111"/>
      <c r="AI251" s="70"/>
      <c r="AJ251" s="79" t="n">
        <v>0</v>
      </c>
      <c r="AK251" s="70"/>
      <c r="AL251" s="75" t="n">
        <f aca="false">(AJ251/$BL251)</f>
        <v>0</v>
      </c>
      <c r="AM251" s="70"/>
      <c r="AN251" s="75" t="n">
        <f aca="false">IF(AL251,AL251/AL$287*100,0)</f>
        <v>0</v>
      </c>
      <c r="AO251" s="70"/>
      <c r="AP251" s="79" t="n">
        <v>155881</v>
      </c>
      <c r="AQ251" s="70"/>
      <c r="AR251" s="75" t="n">
        <f aca="false">(AP251/$BL251)</f>
        <v>42.2327282579247</v>
      </c>
      <c r="AS251" s="70"/>
      <c r="AT251" s="75" t="n">
        <f aca="false">IF(AR251,AR251/AR$287*100,0)</f>
        <v>29.2206319441258</v>
      </c>
      <c r="AU251" s="70"/>
      <c r="AV251" s="79" t="n">
        <v>23989</v>
      </c>
      <c r="AW251" s="70"/>
      <c r="AX251" s="75" t="n">
        <f aca="false">(AV251/$BL251)</f>
        <v>6.49932267678136</v>
      </c>
      <c r="AY251" s="70"/>
      <c r="AZ251" s="75" t="n">
        <f aca="false">IF(AX251,AX251/AX$287*100,0)</f>
        <v>8.01643994958751</v>
      </c>
      <c r="BA251" s="70"/>
      <c r="BB251" s="79" t="n">
        <v>0</v>
      </c>
      <c r="BC251" s="70"/>
      <c r="BD251" s="75" t="n">
        <f aca="false">(BB251/$BL251)</f>
        <v>0</v>
      </c>
      <c r="BE251" s="70"/>
      <c r="BF251" s="75" t="n">
        <f aca="false">IF(BD251,BD251/BD$287*100,0)</f>
        <v>0</v>
      </c>
      <c r="BG251" s="70"/>
      <c r="BH251" s="79" t="n">
        <f aca="false">(E251+K251+Q251+W251+AC251+AJ251+AP251+AV251+BB251)</f>
        <v>1531953</v>
      </c>
      <c r="BI251" s="70"/>
      <c r="BJ251" s="55" t="n">
        <v>10</v>
      </c>
      <c r="BK251" s="70"/>
      <c r="BL251" s="107" t="n">
        <v>3691</v>
      </c>
      <c r="BM251" s="70"/>
      <c r="BN251" s="107" t="n">
        <f aca="false">IF(E251,BL251,0)</f>
        <v>3691</v>
      </c>
      <c r="BO251" s="70"/>
      <c r="BP251" s="107" t="n">
        <f aca="false">IF(K251,BL251,0)</f>
        <v>0</v>
      </c>
      <c r="BQ251" s="70"/>
      <c r="BR251" s="107" t="n">
        <f aca="false">IF(Q251,BL251,0)</f>
        <v>3691</v>
      </c>
      <c r="BS251" s="70"/>
      <c r="BT251" s="107" t="n">
        <f aca="false">IF(W251,BL251,0)</f>
        <v>3691</v>
      </c>
      <c r="BU251" s="70"/>
      <c r="BV251" s="107" t="n">
        <f aca="false">IF(AC251,BL251,0)</f>
        <v>3691</v>
      </c>
      <c r="BW251" s="70"/>
      <c r="BX251" s="107" t="n">
        <f aca="false">IF(AJ251,BL251,0)</f>
        <v>0</v>
      </c>
      <c r="BY251" s="70"/>
      <c r="BZ251" s="107" t="n">
        <f aca="false">IF(AP251,BL251,0)</f>
        <v>3691</v>
      </c>
      <c r="CA251" s="70"/>
      <c r="CB251" s="107" t="n">
        <f aca="false">IF(AV251,BL251,0)</f>
        <v>3691</v>
      </c>
      <c r="CC251" s="70"/>
      <c r="CD251" s="107" t="n">
        <f aca="false">IF(BB251,$BL251,0)</f>
        <v>0</v>
      </c>
    </row>
    <row r="252" customFormat="false" ht="8.25" hidden="false" customHeight="true" outlineLevel="0" collapsed="false">
      <c r="A252" s="91"/>
      <c r="B252" s="66"/>
      <c r="C252" s="66"/>
      <c r="D252" s="70"/>
      <c r="E252" s="70"/>
      <c r="F252" s="70"/>
      <c r="G252" s="103"/>
      <c r="H252" s="70"/>
      <c r="I252" s="103"/>
      <c r="J252" s="70"/>
      <c r="K252" s="70"/>
      <c r="L252" s="70"/>
      <c r="M252" s="103"/>
      <c r="N252" s="70"/>
      <c r="O252" s="103"/>
      <c r="P252" s="70"/>
      <c r="Q252" s="70"/>
      <c r="R252" s="70"/>
      <c r="S252" s="103"/>
      <c r="T252" s="70"/>
      <c r="U252" s="103"/>
      <c r="V252" s="70"/>
      <c r="W252" s="70"/>
      <c r="X252" s="70"/>
      <c r="Y252" s="103"/>
      <c r="Z252" s="70"/>
      <c r="AA252" s="103"/>
      <c r="AB252" s="70"/>
      <c r="AC252" s="70"/>
      <c r="AD252" s="70"/>
      <c r="AE252" s="103"/>
      <c r="AF252" s="70"/>
      <c r="AG252" s="103"/>
      <c r="AH252" s="70"/>
      <c r="AI252" s="70"/>
      <c r="AJ252" s="70"/>
      <c r="AK252" s="70"/>
      <c r="AL252" s="103"/>
      <c r="AM252" s="70"/>
      <c r="AN252" s="103"/>
      <c r="AO252" s="70"/>
      <c r="AP252" s="70"/>
      <c r="AQ252" s="70"/>
      <c r="AR252" s="103"/>
      <c r="AS252" s="70"/>
      <c r="AT252" s="103"/>
      <c r="AU252" s="70"/>
      <c r="AV252" s="70"/>
      <c r="AW252" s="70"/>
      <c r="AX252" s="103"/>
      <c r="AY252" s="70"/>
      <c r="AZ252" s="103"/>
      <c r="BA252" s="70"/>
      <c r="BB252" s="70"/>
      <c r="BC252" s="70"/>
      <c r="BD252" s="103"/>
      <c r="BE252" s="70"/>
      <c r="BF252" s="103"/>
      <c r="BG252" s="70"/>
      <c r="BH252" s="70"/>
      <c r="BI252" s="70"/>
      <c r="BJ252" s="81"/>
      <c r="BK252" s="70"/>
      <c r="BL252" s="104"/>
      <c r="BM252" s="70"/>
      <c r="BN252" s="70"/>
      <c r="BO252" s="70"/>
      <c r="BP252" s="70"/>
      <c r="BQ252" s="70"/>
      <c r="BR252" s="70"/>
      <c r="BS252" s="70"/>
      <c r="BT252" s="70"/>
      <c r="BU252" s="70"/>
      <c r="BV252" s="70"/>
      <c r="BW252" s="70"/>
      <c r="BX252" s="70"/>
      <c r="BY252" s="70"/>
      <c r="BZ252" s="70"/>
      <c r="CA252" s="70"/>
      <c r="CB252" s="70"/>
      <c r="CC252" s="70"/>
      <c r="CD252" s="70"/>
    </row>
    <row r="253" customFormat="false" ht="8.25" hidden="false" customHeight="true" outlineLevel="0" collapsed="false">
      <c r="A253" s="66" t="n">
        <v>11</v>
      </c>
      <c r="B253" s="68"/>
      <c r="C253" s="66" t="s">
        <v>241</v>
      </c>
      <c r="D253" s="70"/>
      <c r="E253" s="79" t="n">
        <v>2957429</v>
      </c>
      <c r="F253" s="70"/>
      <c r="G253" s="75" t="n">
        <f aca="false">(E253/$BL253)</f>
        <v>140.555534432774</v>
      </c>
      <c r="H253" s="70"/>
      <c r="I253" s="75" t="n">
        <f aca="false">IF(G253,G253/G$287*100,0)</f>
        <v>84.1368135454213</v>
      </c>
      <c r="J253" s="70"/>
      <c r="K253" s="79" t="n">
        <v>0</v>
      </c>
      <c r="L253" s="70"/>
      <c r="M253" s="75" t="n">
        <f aca="false">(K253/$BL253)</f>
        <v>0</v>
      </c>
      <c r="N253" s="70"/>
      <c r="O253" s="75" t="n">
        <f aca="false">IF(M253,M253/M$287*100,0)</f>
        <v>0</v>
      </c>
      <c r="P253" s="70"/>
      <c r="Q253" s="79" t="n">
        <v>9272885</v>
      </c>
      <c r="R253" s="70"/>
      <c r="S253" s="75" t="n">
        <f aca="false">(Q253/$BL253)</f>
        <v>440.705527303835</v>
      </c>
      <c r="T253" s="70"/>
      <c r="U253" s="75" t="n">
        <f aca="false">IF(S253,S253/S$287*100,0)</f>
        <v>126.974425330909</v>
      </c>
      <c r="V253" s="70"/>
      <c r="W253" s="79" t="n">
        <v>7858286</v>
      </c>
      <c r="X253" s="70"/>
      <c r="Y253" s="75" t="n">
        <f aca="false">(W253/$BL253)</f>
        <v>373.474929898769</v>
      </c>
      <c r="Z253" s="70"/>
      <c r="AA253" s="75" t="n">
        <f aca="false">IF(Y253,Y253/Y$287*100,0)</f>
        <v>98.7058517950433</v>
      </c>
      <c r="AB253" s="70"/>
      <c r="AC253" s="79" t="n">
        <v>63210</v>
      </c>
      <c r="AD253" s="70"/>
      <c r="AE253" s="75" t="n">
        <f aca="false">(AC253/$BL253)</f>
        <v>3.00413478446842</v>
      </c>
      <c r="AF253" s="70"/>
      <c r="AG253" s="75" t="n">
        <f aca="false">IF(AE253,AE253/AE$287*100,0)</f>
        <v>79.9487786827793</v>
      </c>
      <c r="AH253" s="111"/>
      <c r="AI253" s="70"/>
      <c r="AJ253" s="79" t="n">
        <v>0</v>
      </c>
      <c r="AK253" s="70"/>
      <c r="AL253" s="75" t="n">
        <f aca="false">(AJ253/$BL253)</f>
        <v>0</v>
      </c>
      <c r="AM253" s="70"/>
      <c r="AN253" s="75" t="n">
        <f aca="false">IF(AL253,AL253/AL$287*100,0)</f>
        <v>0</v>
      </c>
      <c r="AO253" s="70"/>
      <c r="AP253" s="79" t="n">
        <v>4475798</v>
      </c>
      <c r="AQ253" s="70"/>
      <c r="AR253" s="75" t="n">
        <f aca="false">(AP253/$BL253)</f>
        <v>212.717931657241</v>
      </c>
      <c r="AS253" s="70"/>
      <c r="AT253" s="75" t="n">
        <f aca="false">IF(AR253,AR253/AR$287*100,0)</f>
        <v>147.178566132667</v>
      </c>
      <c r="AU253" s="70"/>
      <c r="AV253" s="79" t="n">
        <v>1383223</v>
      </c>
      <c r="AW253" s="70"/>
      <c r="AX253" s="75" t="n">
        <f aca="false">(AV253/$BL253)</f>
        <v>65.7394135259731</v>
      </c>
      <c r="AY253" s="70"/>
      <c r="AZ253" s="75" t="n">
        <f aca="false">IF(AX253,AX253/AX$287*100,0)</f>
        <v>81.0847663764629</v>
      </c>
      <c r="BA253" s="70"/>
      <c r="BB253" s="79" t="n">
        <v>0</v>
      </c>
      <c r="BC253" s="70"/>
      <c r="BD253" s="75" t="n">
        <f aca="false">(BB253/$BL253)</f>
        <v>0</v>
      </c>
      <c r="BE253" s="70"/>
      <c r="BF253" s="75" t="n">
        <f aca="false">IF(BD253,BD253/BD$287*100,0)</f>
        <v>0</v>
      </c>
      <c r="BG253" s="70"/>
      <c r="BH253" s="79" t="n">
        <f aca="false">(E253+K253+Q253+W253+AC253+AJ253+AP253+AV253+BB253)</f>
        <v>26010831</v>
      </c>
      <c r="BI253" s="70"/>
      <c r="BJ253" s="55" t="n">
        <v>11</v>
      </c>
      <c r="BK253" s="70"/>
      <c r="BL253" s="107" t="n">
        <v>21041</v>
      </c>
      <c r="BM253" s="70"/>
      <c r="BN253" s="107" t="n">
        <f aca="false">IF(E253,BL253,0)</f>
        <v>21041</v>
      </c>
      <c r="BO253" s="70"/>
      <c r="BP253" s="107" t="n">
        <f aca="false">IF(K253,BL253,0)</f>
        <v>0</v>
      </c>
      <c r="BQ253" s="70"/>
      <c r="BR253" s="107" t="n">
        <f aca="false">IF(Q253,BL253,0)</f>
        <v>21041</v>
      </c>
      <c r="BS253" s="70"/>
      <c r="BT253" s="107" t="n">
        <f aca="false">IF(W253,BL253,0)</f>
        <v>21041</v>
      </c>
      <c r="BU253" s="70"/>
      <c r="BV253" s="107" t="n">
        <f aca="false">IF(AC253,BL253,0)</f>
        <v>21041</v>
      </c>
      <c r="BW253" s="70"/>
      <c r="BX253" s="107" t="n">
        <f aca="false">IF(AJ253,BL253,0)</f>
        <v>0</v>
      </c>
      <c r="BY253" s="70"/>
      <c r="BZ253" s="107" t="n">
        <f aca="false">IF(AP253,BL253,0)</f>
        <v>21041</v>
      </c>
      <c r="CA253" s="70"/>
      <c r="CB253" s="107" t="n">
        <f aca="false">IF(AV253,BL253,0)</f>
        <v>21041</v>
      </c>
      <c r="CC253" s="70"/>
      <c r="CD253" s="107" t="n">
        <f aca="false">IF(BB253,$BL253,0)</f>
        <v>0</v>
      </c>
    </row>
    <row r="254" customFormat="false" ht="8.25" hidden="false" customHeight="true" outlineLevel="0" collapsed="false">
      <c r="A254" s="66" t="n">
        <v>12</v>
      </c>
      <c r="B254" s="68"/>
      <c r="C254" s="52" t="s">
        <v>242</v>
      </c>
      <c r="D254" s="70"/>
      <c r="E254" s="79" t="n">
        <v>423664</v>
      </c>
      <c r="F254" s="70"/>
      <c r="G254" s="75" t="n">
        <f aca="false">(E254/$BL254)</f>
        <v>109.07929969104</v>
      </c>
      <c r="H254" s="70"/>
      <c r="I254" s="75" t="n">
        <f aca="false">IF(G254,G254/G$287*100,0)</f>
        <v>65.2950788228101</v>
      </c>
      <c r="J254" s="70"/>
      <c r="K254" s="79" t="n">
        <v>0</v>
      </c>
      <c r="L254" s="70"/>
      <c r="M254" s="75" t="n">
        <f aca="false">(K254/$BL254)</f>
        <v>0</v>
      </c>
      <c r="N254" s="70"/>
      <c r="O254" s="75" t="n">
        <f aca="false">IF(M254,M254/M$287*100,0)</f>
        <v>0</v>
      </c>
      <c r="P254" s="70"/>
      <c r="Q254" s="79" t="n">
        <v>1011462</v>
      </c>
      <c r="R254" s="70"/>
      <c r="S254" s="75" t="n">
        <f aca="false">(Q254/$BL254)</f>
        <v>260.417610710608</v>
      </c>
      <c r="T254" s="70"/>
      <c r="U254" s="75" t="n">
        <f aca="false">IF(S254,S254/S$287*100,0)</f>
        <v>75.0305462886353</v>
      </c>
      <c r="V254" s="70"/>
      <c r="W254" s="79" t="n">
        <v>584096</v>
      </c>
      <c r="X254" s="70"/>
      <c r="Y254" s="75" t="n">
        <f aca="false">(W254/$BL254)</f>
        <v>150.385169927909</v>
      </c>
      <c r="Z254" s="70"/>
      <c r="AA254" s="75" t="n">
        <f aca="false">IF(Y254,Y254/Y$287*100,0)</f>
        <v>39.7453620222918</v>
      </c>
      <c r="AB254" s="70"/>
      <c r="AC254" s="79" t="n">
        <v>8898</v>
      </c>
      <c r="AD254" s="70"/>
      <c r="AE254" s="75" t="n">
        <f aca="false">(AC254/$BL254)</f>
        <v>2.29093717816684</v>
      </c>
      <c r="AF254" s="70"/>
      <c r="AG254" s="75" t="n">
        <f aca="false">IF(AE254,AE254/AE$287*100,0)</f>
        <v>60.9685125914952</v>
      </c>
      <c r="AH254" s="111"/>
      <c r="AI254" s="70"/>
      <c r="AJ254" s="79" t="n">
        <v>0</v>
      </c>
      <c r="AK254" s="70"/>
      <c r="AL254" s="75" t="n">
        <f aca="false">(AJ254/$BL254)</f>
        <v>0</v>
      </c>
      <c r="AM254" s="70"/>
      <c r="AN254" s="75" t="n">
        <f aca="false">IF(AL254,AL254/AL$287*100,0)</f>
        <v>0</v>
      </c>
      <c r="AO254" s="70"/>
      <c r="AP254" s="79" t="n">
        <v>409098</v>
      </c>
      <c r="AQ254" s="70"/>
      <c r="AR254" s="75" t="n">
        <f aca="false">(AP254/$BL254)</f>
        <v>105.329042224511</v>
      </c>
      <c r="AS254" s="70"/>
      <c r="AT254" s="75" t="n">
        <f aca="false">IF(AR254,AR254/AR$287*100,0)</f>
        <v>72.8766836249133</v>
      </c>
      <c r="AU254" s="70"/>
      <c r="AV254" s="79" t="n">
        <v>479186</v>
      </c>
      <c r="AW254" s="70"/>
      <c r="AX254" s="75" t="n">
        <f aca="false">(AV254/$BL254)</f>
        <v>123.374356333677</v>
      </c>
      <c r="AY254" s="70"/>
      <c r="AZ254" s="75" t="n">
        <f aca="false">IF(AX254,AX254/AX$287*100,0)</f>
        <v>152.173259900018</v>
      </c>
      <c r="BA254" s="70"/>
      <c r="BB254" s="79" t="n">
        <v>0</v>
      </c>
      <c r="BC254" s="70"/>
      <c r="BD254" s="75" t="n">
        <f aca="false">(BB254/$BL254)</f>
        <v>0</v>
      </c>
      <c r="BE254" s="70"/>
      <c r="BF254" s="75" t="n">
        <f aca="false">IF(BD254,BD254/BD$287*100,0)</f>
        <v>0</v>
      </c>
      <c r="BG254" s="70"/>
      <c r="BH254" s="79" t="n">
        <f aca="false">(E254+K254+Q254+W254+AC254+AJ254+AP254+AV254+BB254)</f>
        <v>2916404</v>
      </c>
      <c r="BI254" s="70"/>
      <c r="BJ254" s="55" t="n">
        <v>12</v>
      </c>
      <c r="BK254" s="70"/>
      <c r="BL254" s="107" t="n">
        <v>3884</v>
      </c>
      <c r="BM254" s="70"/>
      <c r="BN254" s="107" t="n">
        <f aca="false">IF(E254,BL254,0)</f>
        <v>3884</v>
      </c>
      <c r="BO254" s="70"/>
      <c r="BP254" s="107" t="n">
        <f aca="false">IF(K254,BL254,0)</f>
        <v>0</v>
      </c>
      <c r="BQ254" s="70"/>
      <c r="BR254" s="107" t="n">
        <f aca="false">IF(Q254,BL254,0)</f>
        <v>3884</v>
      </c>
      <c r="BS254" s="70"/>
      <c r="BT254" s="107" t="n">
        <f aca="false">IF(W254,BL254,0)</f>
        <v>3884</v>
      </c>
      <c r="BU254" s="70"/>
      <c r="BV254" s="107" t="n">
        <f aca="false">IF(AC254,BL254,0)</f>
        <v>3884</v>
      </c>
      <c r="BW254" s="70"/>
      <c r="BX254" s="107" t="n">
        <f aca="false">IF(AJ254,BL254,0)</f>
        <v>0</v>
      </c>
      <c r="BY254" s="70"/>
      <c r="BZ254" s="107" t="n">
        <f aca="false">IF(AP254,BL254,0)</f>
        <v>3884</v>
      </c>
      <c r="CA254" s="70"/>
      <c r="CB254" s="107" t="n">
        <f aca="false">IF(AV254,BL254,0)</f>
        <v>3884</v>
      </c>
      <c r="CC254" s="70"/>
      <c r="CD254" s="107" t="n">
        <f aca="false">IF(BB254,$BL254,0)</f>
        <v>0</v>
      </c>
    </row>
    <row r="255" customFormat="false" ht="8.25" hidden="false" customHeight="true" outlineLevel="0" collapsed="false">
      <c r="A255" s="66" t="n">
        <v>13</v>
      </c>
      <c r="B255" s="68"/>
      <c r="C255" s="66" t="s">
        <v>243</v>
      </c>
      <c r="D255" s="70"/>
      <c r="E255" s="79" t="n">
        <v>830868</v>
      </c>
      <c r="F255" s="70"/>
      <c r="G255" s="75" t="n">
        <f aca="false">(E255/$BL255)</f>
        <v>234.575945793337</v>
      </c>
      <c r="H255" s="70"/>
      <c r="I255" s="75" t="n">
        <f aca="false">IF(G255,G255/G$287*100,0)</f>
        <v>140.417612818331</v>
      </c>
      <c r="J255" s="70"/>
      <c r="K255" s="79" t="n">
        <v>0</v>
      </c>
      <c r="L255" s="70"/>
      <c r="M255" s="75" t="n">
        <f aca="false">(K255/$BL255)</f>
        <v>0</v>
      </c>
      <c r="N255" s="70"/>
      <c r="O255" s="75" t="n">
        <f aca="false">IF(M255,M255/M$287*100,0)</f>
        <v>0</v>
      </c>
      <c r="P255" s="70"/>
      <c r="Q255" s="79" t="n">
        <v>1338118</v>
      </c>
      <c r="R255" s="70"/>
      <c r="S255" s="75" t="n">
        <f aca="false">(Q255/$BL255)</f>
        <v>377.785996612084</v>
      </c>
      <c r="T255" s="70"/>
      <c r="U255" s="75" t="n">
        <f aca="false">IF(S255,S255/S$287*100,0)</f>
        <v>108.846285889246</v>
      </c>
      <c r="V255" s="70"/>
      <c r="W255" s="79" t="n">
        <v>1698586</v>
      </c>
      <c r="X255" s="70"/>
      <c r="Y255" s="75" t="n">
        <f aca="false">(W255/$BL255)</f>
        <v>479.555618294749</v>
      </c>
      <c r="Z255" s="70"/>
      <c r="AA255" s="75" t="n">
        <f aca="false">IF(Y255,Y255/Y$287*100,0)</f>
        <v>126.741963107703</v>
      </c>
      <c r="AB255" s="70"/>
      <c r="AC255" s="79" t="n">
        <v>19360</v>
      </c>
      <c r="AD255" s="70"/>
      <c r="AE255" s="75" t="n">
        <f aca="false">(AC255/$BL255)</f>
        <v>5.46583850931677</v>
      </c>
      <c r="AF255" s="70"/>
      <c r="AG255" s="75" t="n">
        <f aca="false">IF(AE255,AE255/AE$287*100,0)</f>
        <v>145.461886582597</v>
      </c>
      <c r="AH255" s="111"/>
      <c r="AI255" s="70"/>
      <c r="AJ255" s="79" t="n">
        <v>6950078</v>
      </c>
      <c r="AK255" s="70"/>
      <c r="AL255" s="75" t="n">
        <f aca="false">(AJ255/$BL255)</f>
        <v>1962.1902879729</v>
      </c>
      <c r="AM255" s="70"/>
      <c r="AN255" s="75" t="n">
        <f aca="false">IF(AL255,AL255/AL$287*100,0)</f>
        <v>150.964373594079</v>
      </c>
      <c r="AO255" s="70"/>
      <c r="AP255" s="79" t="n">
        <v>23800</v>
      </c>
      <c r="AQ255" s="70"/>
      <c r="AR255" s="75" t="n">
        <f aca="false">(AP255/$BL255)</f>
        <v>6.71936758893281</v>
      </c>
      <c r="AS255" s="70"/>
      <c r="AT255" s="75" t="n">
        <f aca="false">IF(AR255,AR255/AR$287*100,0)</f>
        <v>4.64909976959991</v>
      </c>
      <c r="AU255" s="70"/>
      <c r="AV255" s="79" t="n">
        <v>940870</v>
      </c>
      <c r="AW255" s="70"/>
      <c r="AX255" s="75" t="n">
        <f aca="false">(AV255/$BL255)</f>
        <v>265.632411067194</v>
      </c>
      <c r="AY255" s="70"/>
      <c r="AZ255" s="75" t="n">
        <f aca="false">IF(AX255,AX255/AX$287*100,0)</f>
        <v>327.638182912754</v>
      </c>
      <c r="BA255" s="70"/>
      <c r="BB255" s="79" t="n">
        <v>0</v>
      </c>
      <c r="BC255" s="70"/>
      <c r="BD255" s="75" t="n">
        <f aca="false">(BB255/$BL255)</f>
        <v>0</v>
      </c>
      <c r="BE255" s="70"/>
      <c r="BF255" s="75" t="n">
        <f aca="false">IF(BD255,BD255/BD$287*100,0)</f>
        <v>0</v>
      </c>
      <c r="BG255" s="70"/>
      <c r="BH255" s="79" t="n">
        <f aca="false">(E255+K255+Q255+W255+AC255+AJ255+AP255+AV255+BB255)</f>
        <v>11801680</v>
      </c>
      <c r="BI255" s="70"/>
      <c r="BJ255" s="55" t="n">
        <v>13</v>
      </c>
      <c r="BK255" s="70"/>
      <c r="BL255" s="107" t="n">
        <v>3542</v>
      </c>
      <c r="BM255" s="70"/>
      <c r="BN255" s="107" t="n">
        <f aca="false">IF(E255,BL255,0)</f>
        <v>3542</v>
      </c>
      <c r="BO255" s="70"/>
      <c r="BP255" s="107" t="n">
        <f aca="false">IF(K255,BL255,0)</f>
        <v>0</v>
      </c>
      <c r="BQ255" s="70"/>
      <c r="BR255" s="107" t="n">
        <f aca="false">IF(Q255,BL255,0)</f>
        <v>3542</v>
      </c>
      <c r="BS255" s="70"/>
      <c r="BT255" s="107" t="n">
        <f aca="false">IF(W255,BL255,0)</f>
        <v>3542</v>
      </c>
      <c r="BU255" s="70"/>
      <c r="BV255" s="107" t="n">
        <f aca="false">IF(AC255,BL255,0)</f>
        <v>3542</v>
      </c>
      <c r="BW255" s="70"/>
      <c r="BX255" s="107" t="n">
        <f aca="false">IF(AJ255,BL255,0)</f>
        <v>3542</v>
      </c>
      <c r="BY255" s="70"/>
      <c r="BZ255" s="107" t="n">
        <f aca="false">IF(AP255,BL255,0)</f>
        <v>3542</v>
      </c>
      <c r="CA255" s="70"/>
      <c r="CB255" s="107" t="n">
        <f aca="false">IF(AV255,BL255,0)</f>
        <v>3542</v>
      </c>
      <c r="CC255" s="70"/>
      <c r="CD255" s="107" t="n">
        <f aca="false">IF(BB255,$BL255,0)</f>
        <v>0</v>
      </c>
    </row>
    <row r="256" customFormat="false" ht="8.25" hidden="false" customHeight="true" outlineLevel="0" collapsed="false">
      <c r="A256" s="66" t="n">
        <v>14</v>
      </c>
      <c r="B256" s="68"/>
      <c r="C256" s="66" t="s">
        <v>161</v>
      </c>
      <c r="D256" s="70"/>
      <c r="E256" s="79" t="n">
        <v>2753235</v>
      </c>
      <c r="F256" s="70"/>
      <c r="G256" s="75" t="n">
        <f aca="false">(E256/$BL256)</f>
        <v>168.09542707125</v>
      </c>
      <c r="H256" s="70"/>
      <c r="I256" s="75" t="n">
        <f aca="false">IF(G256,G256/G$287*100,0)</f>
        <v>100.622246305756</v>
      </c>
      <c r="J256" s="70"/>
      <c r="K256" s="79" t="n">
        <v>0</v>
      </c>
      <c r="L256" s="70"/>
      <c r="M256" s="75" t="n">
        <f aca="false">(K256/$BL256)</f>
        <v>0</v>
      </c>
      <c r="N256" s="70"/>
      <c r="O256" s="75" t="n">
        <f aca="false">IF(M256,M256/M$287*100,0)</f>
        <v>0</v>
      </c>
      <c r="P256" s="70"/>
      <c r="Q256" s="79" t="n">
        <v>4620471</v>
      </c>
      <c r="R256" s="70"/>
      <c r="S256" s="75" t="n">
        <f aca="false">(Q256/$BL256)</f>
        <v>282.097258684901</v>
      </c>
      <c r="T256" s="70"/>
      <c r="U256" s="75" t="n">
        <f aca="false">IF(S256,S256/S$287*100,0)</f>
        <v>81.2768052356318</v>
      </c>
      <c r="V256" s="70"/>
      <c r="W256" s="79" t="n">
        <v>3524477</v>
      </c>
      <c r="X256" s="70"/>
      <c r="Y256" s="75" t="n">
        <f aca="false">(W256/$BL256)</f>
        <v>215.182672934856</v>
      </c>
      <c r="Z256" s="70"/>
      <c r="AA256" s="75" t="n">
        <f aca="false">IF(Y256,Y256/Y$287*100,0)</f>
        <v>56.8707222980836</v>
      </c>
      <c r="AB256" s="70"/>
      <c r="AC256" s="79" t="n">
        <v>15040</v>
      </c>
      <c r="AD256" s="70"/>
      <c r="AE256" s="75" t="n">
        <f aca="false">(AC256/$BL256)</f>
        <v>0.918248977349045</v>
      </c>
      <c r="AF256" s="70"/>
      <c r="AG256" s="75" t="n">
        <f aca="false">IF(AE256,AE256/AE$287*100,0)</f>
        <v>24.4372804593578</v>
      </c>
      <c r="AH256" s="111"/>
      <c r="AI256" s="70"/>
      <c r="AJ256" s="79" t="n">
        <v>0</v>
      </c>
      <c r="AK256" s="70"/>
      <c r="AL256" s="75" t="n">
        <f aca="false">(AJ256/$BL256)</f>
        <v>0</v>
      </c>
      <c r="AM256" s="70"/>
      <c r="AN256" s="75" t="n">
        <f aca="false">IF(AL256,AL256/AL$287*100,0)</f>
        <v>0</v>
      </c>
      <c r="AO256" s="70"/>
      <c r="AP256" s="79" t="n">
        <v>641783</v>
      </c>
      <c r="AQ256" s="70"/>
      <c r="AR256" s="75" t="n">
        <f aca="false">(AP256/$BL256)</f>
        <v>39.1832834727395</v>
      </c>
      <c r="AS256" s="70"/>
      <c r="AT256" s="75" t="n">
        <f aca="false">IF(AR256,AR256/AR$287*100,0)</f>
        <v>27.1107350140095</v>
      </c>
      <c r="AU256" s="70"/>
      <c r="AV256" s="79" t="n">
        <v>1329651</v>
      </c>
      <c r="AW256" s="70"/>
      <c r="AX256" s="75" t="n">
        <f aca="false">(AV256/$BL256)</f>
        <v>81.1802307833201</v>
      </c>
      <c r="AY256" s="70"/>
      <c r="AZ256" s="75" t="n">
        <f aca="false">IF(AX256,AX256/AX$287*100,0)</f>
        <v>100.12988699469</v>
      </c>
      <c r="BA256" s="70"/>
      <c r="BB256" s="79" t="n">
        <v>0</v>
      </c>
      <c r="BC256" s="70"/>
      <c r="BD256" s="75" t="n">
        <f aca="false">(BB256/$BL256)</f>
        <v>0</v>
      </c>
      <c r="BE256" s="70"/>
      <c r="BF256" s="75" t="n">
        <f aca="false">IF(BD256,BD256/BD$287*100,0)</f>
        <v>0</v>
      </c>
      <c r="BG256" s="70"/>
      <c r="BH256" s="79" t="n">
        <f aca="false">(E256+K256+Q256+W256+AC256+AJ256+AP256+AV256+BB256)</f>
        <v>12884657</v>
      </c>
      <c r="BI256" s="70"/>
      <c r="BJ256" s="55" t="n">
        <v>14</v>
      </c>
      <c r="BK256" s="70"/>
      <c r="BL256" s="107" t="n">
        <v>16379</v>
      </c>
      <c r="BM256" s="70"/>
      <c r="BN256" s="107" t="n">
        <f aca="false">IF(E256,BL256,0)</f>
        <v>16379</v>
      </c>
      <c r="BO256" s="70"/>
      <c r="BP256" s="107" t="n">
        <f aca="false">IF(K256,BL256,0)</f>
        <v>0</v>
      </c>
      <c r="BQ256" s="70"/>
      <c r="BR256" s="107" t="n">
        <f aca="false">IF(Q256,BL256,0)</f>
        <v>16379</v>
      </c>
      <c r="BS256" s="70"/>
      <c r="BT256" s="107" t="n">
        <f aca="false">IF(W256,BL256,0)</f>
        <v>16379</v>
      </c>
      <c r="BU256" s="70"/>
      <c r="BV256" s="107" t="n">
        <f aca="false">IF(AC256,BL256,0)</f>
        <v>16379</v>
      </c>
      <c r="BW256" s="70"/>
      <c r="BX256" s="107" t="n">
        <f aca="false">IF(AJ256,BL256,0)</f>
        <v>0</v>
      </c>
      <c r="BY256" s="70"/>
      <c r="BZ256" s="107" t="n">
        <f aca="false">IF(AP256,BL256,0)</f>
        <v>16379</v>
      </c>
      <c r="CA256" s="70"/>
      <c r="CB256" s="107" t="n">
        <f aca="false">IF(AV256,BL256,0)</f>
        <v>16379</v>
      </c>
      <c r="CC256" s="70"/>
      <c r="CD256" s="107" t="n">
        <f aca="false">IF(BB256,$BL256,0)</f>
        <v>0</v>
      </c>
    </row>
    <row r="257" customFormat="false" ht="8.25" hidden="false" customHeight="true" outlineLevel="0" collapsed="false">
      <c r="A257" s="66" t="n">
        <v>15</v>
      </c>
      <c r="B257" s="68"/>
      <c r="C257" s="66" t="s">
        <v>244</v>
      </c>
      <c r="D257" s="70"/>
      <c r="E257" s="79" t="n">
        <v>1157458</v>
      </c>
      <c r="F257" s="70"/>
      <c r="G257" s="75" t="n">
        <f aca="false">(E257/$BL257)</f>
        <v>233.311429147349</v>
      </c>
      <c r="H257" s="70"/>
      <c r="I257" s="75" t="n">
        <f aca="false">IF(G257,G257/G$287*100,0)</f>
        <v>139.660670719267</v>
      </c>
      <c r="J257" s="70"/>
      <c r="K257" s="79" t="n">
        <v>0</v>
      </c>
      <c r="L257" s="70"/>
      <c r="M257" s="75" t="n">
        <f aca="false">(K257/$BL257)</f>
        <v>0</v>
      </c>
      <c r="N257" s="70"/>
      <c r="O257" s="75" t="n">
        <f aca="false">IF(M257,M257/M$287*100,0)</f>
        <v>0</v>
      </c>
      <c r="P257" s="70"/>
      <c r="Q257" s="79" t="n">
        <v>1000511</v>
      </c>
      <c r="R257" s="70"/>
      <c r="S257" s="75" t="n">
        <f aca="false">(Q257/$BL257)</f>
        <v>201.675267083249</v>
      </c>
      <c r="T257" s="70"/>
      <c r="U257" s="75" t="n">
        <f aca="false">IF(S257,S257/S$287*100,0)</f>
        <v>58.1059223332559</v>
      </c>
      <c r="V257" s="70"/>
      <c r="W257" s="79" t="n">
        <v>1417674</v>
      </c>
      <c r="X257" s="70"/>
      <c r="Y257" s="75" t="n">
        <f aca="false">(W257/$BL257)</f>
        <v>285.763757306995</v>
      </c>
      <c r="Z257" s="70"/>
      <c r="AA257" s="75" t="n">
        <f aca="false">IF(Y257,Y257/Y$287*100,0)</f>
        <v>75.5246278104513</v>
      </c>
      <c r="AB257" s="70"/>
      <c r="AC257" s="79" t="n">
        <v>27054</v>
      </c>
      <c r="AD257" s="70"/>
      <c r="AE257" s="75" t="n">
        <f aca="false">(AC257/$BL257)</f>
        <v>5.45333602096352</v>
      </c>
      <c r="AF257" s="70"/>
      <c r="AG257" s="75" t="n">
        <f aca="false">IF(AE257,AE257/AE$287*100,0)</f>
        <v>145.129158943509</v>
      </c>
      <c r="AH257" s="111"/>
      <c r="AI257" s="70"/>
      <c r="AJ257" s="79" t="n">
        <v>0</v>
      </c>
      <c r="AK257" s="70"/>
      <c r="AL257" s="75" t="n">
        <f aca="false">(AJ257/$BL257)</f>
        <v>0</v>
      </c>
      <c r="AM257" s="70"/>
      <c r="AN257" s="75" t="n">
        <f aca="false">IF(AL257,AL257/AL$287*100,0)</f>
        <v>0</v>
      </c>
      <c r="AO257" s="70"/>
      <c r="AP257" s="79" t="n">
        <v>0</v>
      </c>
      <c r="AQ257" s="70"/>
      <c r="AR257" s="75" t="n">
        <f aca="false">(AP257/$BL257)</f>
        <v>0</v>
      </c>
      <c r="AS257" s="70"/>
      <c r="AT257" s="75" t="n">
        <f aca="false">IF(AR257,AR257/AR$287*100,0)</f>
        <v>0</v>
      </c>
      <c r="AU257" s="70"/>
      <c r="AV257" s="79" t="n">
        <v>183444</v>
      </c>
      <c r="AW257" s="70"/>
      <c r="AX257" s="75" t="n">
        <f aca="false">(AV257/$BL257)</f>
        <v>36.9772223342068</v>
      </c>
      <c r="AY257" s="70"/>
      <c r="AZ257" s="75" t="n">
        <f aca="false">IF(AX257,AX257/AX$287*100,0)</f>
        <v>45.6087037198025</v>
      </c>
      <c r="BA257" s="70"/>
      <c r="BB257" s="79" t="n">
        <v>0</v>
      </c>
      <c r="BC257" s="70"/>
      <c r="BD257" s="75" t="n">
        <f aca="false">(BB257/$BL257)</f>
        <v>0</v>
      </c>
      <c r="BE257" s="70"/>
      <c r="BF257" s="75" t="n">
        <f aca="false">IF(BD257,BD257/BD$287*100,0)</f>
        <v>0</v>
      </c>
      <c r="BG257" s="70"/>
      <c r="BH257" s="79" t="n">
        <f aca="false">(E257+K257+Q257+W257+AC257+AJ257+AP257+AV257+BB257)</f>
        <v>3786141</v>
      </c>
      <c r="BI257" s="70"/>
      <c r="BJ257" s="55" t="n">
        <v>15</v>
      </c>
      <c r="BK257" s="70"/>
      <c r="BL257" s="107" t="n">
        <v>4961</v>
      </c>
      <c r="BM257" s="70"/>
      <c r="BN257" s="107" t="n">
        <f aca="false">IF(E257,BL257,0)</f>
        <v>4961</v>
      </c>
      <c r="BO257" s="70"/>
      <c r="BP257" s="107" t="n">
        <f aca="false">IF(K257,BL257,0)</f>
        <v>0</v>
      </c>
      <c r="BQ257" s="70"/>
      <c r="BR257" s="107" t="n">
        <f aca="false">IF(Q257,BL257,0)</f>
        <v>4961</v>
      </c>
      <c r="BS257" s="70"/>
      <c r="BT257" s="107" t="n">
        <f aca="false">IF(W257,BL257,0)</f>
        <v>4961</v>
      </c>
      <c r="BU257" s="70"/>
      <c r="BV257" s="107" t="n">
        <f aca="false">IF(AC257,BL257,0)</f>
        <v>4961</v>
      </c>
      <c r="BW257" s="70"/>
      <c r="BX257" s="107" t="n">
        <f aca="false">IF(AJ257,BL257,0)</f>
        <v>0</v>
      </c>
      <c r="BY257" s="70"/>
      <c r="BZ257" s="107" t="n">
        <f aca="false">IF(AP257,BL257,0)</f>
        <v>0</v>
      </c>
      <c r="CA257" s="70"/>
      <c r="CB257" s="107" t="n">
        <f aca="false">IF(AV257,BL257,0)</f>
        <v>4961</v>
      </c>
      <c r="CC257" s="70"/>
      <c r="CD257" s="107" t="n">
        <f aca="false">IF(BB257,$BL257,0)</f>
        <v>0</v>
      </c>
    </row>
    <row r="258" customFormat="false" ht="8.25" hidden="false" customHeight="true" outlineLevel="0" collapsed="false">
      <c r="A258" s="91"/>
      <c r="B258" s="66"/>
      <c r="C258" s="66"/>
      <c r="D258" s="70"/>
      <c r="E258" s="70"/>
      <c r="F258" s="70"/>
      <c r="G258" s="103"/>
      <c r="H258" s="70"/>
      <c r="I258" s="103"/>
      <c r="J258" s="70"/>
      <c r="K258" s="70"/>
      <c r="L258" s="70"/>
      <c r="M258" s="103"/>
      <c r="N258" s="70"/>
      <c r="O258" s="103"/>
      <c r="P258" s="70"/>
      <c r="Q258" s="70"/>
      <c r="R258" s="70"/>
      <c r="S258" s="103"/>
      <c r="T258" s="70"/>
      <c r="U258" s="103"/>
      <c r="V258" s="70"/>
      <c r="W258" s="70"/>
      <c r="X258" s="70"/>
      <c r="Y258" s="103"/>
      <c r="Z258" s="70"/>
      <c r="AA258" s="103"/>
      <c r="AB258" s="70"/>
      <c r="AC258" s="70"/>
      <c r="AD258" s="70"/>
      <c r="AE258" s="103"/>
      <c r="AF258" s="70"/>
      <c r="AG258" s="103"/>
      <c r="AH258" s="70"/>
      <c r="AI258" s="70"/>
      <c r="AJ258" s="70"/>
      <c r="AK258" s="70"/>
      <c r="AL258" s="103"/>
      <c r="AM258" s="70"/>
      <c r="AN258" s="103"/>
      <c r="AO258" s="70"/>
      <c r="AP258" s="70"/>
      <c r="AQ258" s="70"/>
      <c r="AR258" s="103"/>
      <c r="AS258" s="70"/>
      <c r="AT258" s="103"/>
      <c r="AU258" s="70"/>
      <c r="AV258" s="70"/>
      <c r="AW258" s="70"/>
      <c r="AX258" s="103"/>
      <c r="AY258" s="70"/>
      <c r="AZ258" s="103"/>
      <c r="BA258" s="70"/>
      <c r="BB258" s="70"/>
      <c r="BC258" s="70"/>
      <c r="BD258" s="103"/>
      <c r="BE258" s="70"/>
      <c r="BF258" s="103"/>
      <c r="BG258" s="70"/>
      <c r="BH258" s="70"/>
      <c r="BI258" s="70"/>
      <c r="BJ258" s="81"/>
      <c r="BK258" s="70"/>
      <c r="BL258" s="104"/>
      <c r="BM258" s="70"/>
      <c r="BN258" s="70"/>
      <c r="BO258" s="70"/>
      <c r="BP258" s="70"/>
      <c r="BQ258" s="70"/>
      <c r="BR258" s="70"/>
      <c r="BS258" s="70"/>
      <c r="BT258" s="70"/>
      <c r="BU258" s="70"/>
      <c r="BV258" s="70"/>
      <c r="BW258" s="70"/>
      <c r="BX258" s="70"/>
      <c r="BY258" s="70"/>
      <c r="BZ258" s="70"/>
      <c r="CA258" s="70"/>
      <c r="CB258" s="70"/>
      <c r="CC258" s="70"/>
      <c r="CD258" s="70"/>
    </row>
    <row r="259" customFormat="false" ht="8.25" hidden="false" customHeight="true" outlineLevel="0" collapsed="false">
      <c r="A259" s="66" t="n">
        <v>16</v>
      </c>
      <c r="B259" s="68"/>
      <c r="C259" s="66" t="s">
        <v>245</v>
      </c>
      <c r="D259" s="70"/>
      <c r="E259" s="79" t="n">
        <v>1259253</v>
      </c>
      <c r="F259" s="70"/>
      <c r="G259" s="75" t="n">
        <f aca="false">(E259/$BL259)</f>
        <v>153.268378773126</v>
      </c>
      <c r="H259" s="70"/>
      <c r="I259" s="75" t="n">
        <f aca="false">IF(G259,G259/G$287*100,0)</f>
        <v>91.7467466456203</v>
      </c>
      <c r="J259" s="70"/>
      <c r="K259" s="79" t="n">
        <v>0</v>
      </c>
      <c r="L259" s="70"/>
      <c r="M259" s="75" t="n">
        <f aca="false">(K259/$BL259)</f>
        <v>0</v>
      </c>
      <c r="N259" s="70"/>
      <c r="O259" s="75" t="n">
        <f aca="false">IF(M259,M259/M$287*100,0)</f>
        <v>0</v>
      </c>
      <c r="P259" s="70"/>
      <c r="Q259" s="79" t="n">
        <v>3595195</v>
      </c>
      <c r="R259" s="70"/>
      <c r="S259" s="75" t="n">
        <f aca="false">(Q259/$BL259)</f>
        <v>437.58459104187</v>
      </c>
      <c r="T259" s="70"/>
      <c r="U259" s="75" t="n">
        <f aca="false">IF(S259,S259/S$287*100,0)</f>
        <v>126.075232868355</v>
      </c>
      <c r="V259" s="70"/>
      <c r="W259" s="79" t="n">
        <v>4163411</v>
      </c>
      <c r="X259" s="70"/>
      <c r="Y259" s="75" t="n">
        <f aca="false">(W259/$BL259)</f>
        <v>506.744279454723</v>
      </c>
      <c r="Z259" s="70"/>
      <c r="AA259" s="75" t="n">
        <f aca="false">IF(Y259,Y259/Y$287*100,0)</f>
        <v>133.927666200785</v>
      </c>
      <c r="AB259" s="70"/>
      <c r="AC259" s="79" t="n">
        <v>0</v>
      </c>
      <c r="AD259" s="70"/>
      <c r="AE259" s="75" t="n">
        <f aca="false">(AC259/$BL259)</f>
        <v>0</v>
      </c>
      <c r="AF259" s="70"/>
      <c r="AG259" s="75" t="n">
        <f aca="false">IF(AE259,AE259/AE$287*100,0)</f>
        <v>0</v>
      </c>
      <c r="AH259" s="111"/>
      <c r="AI259" s="70"/>
      <c r="AJ259" s="79" t="n">
        <v>0</v>
      </c>
      <c r="AK259" s="70"/>
      <c r="AL259" s="75" t="n">
        <f aca="false">(AJ259/$BL259)</f>
        <v>0</v>
      </c>
      <c r="AM259" s="70"/>
      <c r="AN259" s="75" t="n">
        <f aca="false">IF(AL259,AL259/AL$287*100,0)</f>
        <v>0</v>
      </c>
      <c r="AO259" s="70"/>
      <c r="AP259" s="79" t="n">
        <v>758396</v>
      </c>
      <c r="AQ259" s="70"/>
      <c r="AR259" s="75" t="n">
        <f aca="false">(AP259/$BL259)</f>
        <v>92.3072054527751</v>
      </c>
      <c r="AS259" s="70"/>
      <c r="AT259" s="75" t="n">
        <f aca="false">IF(AR259,AR259/AR$287*100,0)</f>
        <v>63.8669341903152</v>
      </c>
      <c r="AU259" s="70"/>
      <c r="AV259" s="79" t="n">
        <v>575230</v>
      </c>
      <c r="AW259" s="70"/>
      <c r="AX259" s="75" t="n">
        <f aca="false">(AV259/$BL259)</f>
        <v>70.0133885102239</v>
      </c>
      <c r="AY259" s="70"/>
      <c r="AZ259" s="75" t="n">
        <f aca="false">IF(AX259,AX259/AX$287*100,0)</f>
        <v>86.3564024393539</v>
      </c>
      <c r="BA259" s="70"/>
      <c r="BB259" s="79" t="n">
        <v>0</v>
      </c>
      <c r="BC259" s="70"/>
      <c r="BD259" s="75" t="n">
        <f aca="false">(BB259/$BL259)</f>
        <v>0</v>
      </c>
      <c r="BE259" s="70"/>
      <c r="BF259" s="75" t="n">
        <f aca="false">IF(BD259,BD259/BD$287*100,0)</f>
        <v>0</v>
      </c>
      <c r="BG259" s="70"/>
      <c r="BH259" s="79" t="n">
        <f aca="false">(E259+K259+Q259+W259+AC259+AJ259+AP259+AV259+BB259)</f>
        <v>10351485</v>
      </c>
      <c r="BI259" s="70"/>
      <c r="BJ259" s="55" t="n">
        <v>16</v>
      </c>
      <c r="BK259" s="70"/>
      <c r="BL259" s="107" t="n">
        <v>8216</v>
      </c>
      <c r="BM259" s="70"/>
      <c r="BN259" s="107" t="n">
        <f aca="false">IF(E259,BL259,0)</f>
        <v>8216</v>
      </c>
      <c r="BO259" s="70"/>
      <c r="BP259" s="107" t="n">
        <f aca="false">IF(K259,BL259,0)</f>
        <v>0</v>
      </c>
      <c r="BQ259" s="70"/>
      <c r="BR259" s="107" t="n">
        <f aca="false">IF(Q259,BL259,0)</f>
        <v>8216</v>
      </c>
      <c r="BS259" s="70"/>
      <c r="BT259" s="107" t="n">
        <f aca="false">IF(W259,BL259,0)</f>
        <v>8216</v>
      </c>
      <c r="BU259" s="70"/>
      <c r="BV259" s="107" t="n">
        <f aca="false">IF(AC259,BL259,0)</f>
        <v>0</v>
      </c>
      <c r="BW259" s="70"/>
      <c r="BX259" s="107" t="n">
        <f aca="false">IF(AJ259,BL259,0)</f>
        <v>0</v>
      </c>
      <c r="BY259" s="70"/>
      <c r="BZ259" s="107" t="n">
        <f aca="false">IF(AP259,BL259,0)</f>
        <v>8216</v>
      </c>
      <c r="CA259" s="70"/>
      <c r="CB259" s="107" t="n">
        <f aca="false">IF(AV259,BL259,0)</f>
        <v>8216</v>
      </c>
      <c r="CC259" s="70"/>
      <c r="CD259" s="107" t="n">
        <f aca="false">IF(BB259,$BL259,0)</f>
        <v>0</v>
      </c>
    </row>
    <row r="260" customFormat="false" ht="8.25" hidden="false" customHeight="true" outlineLevel="0" collapsed="false">
      <c r="A260" s="66" t="n">
        <v>17</v>
      </c>
      <c r="B260" s="68"/>
      <c r="C260" s="66" t="s">
        <v>246</v>
      </c>
      <c r="D260" s="70"/>
      <c r="E260" s="79" t="n">
        <v>2996138</v>
      </c>
      <c r="F260" s="70"/>
      <c r="G260" s="75" t="n">
        <f aca="false">(E260/$BL260)</f>
        <v>207.488781163435</v>
      </c>
      <c r="H260" s="70"/>
      <c r="I260" s="75" t="n">
        <f aca="false">IF(G260,G260/G$287*100,0)</f>
        <v>124.203183915638</v>
      </c>
      <c r="J260" s="70"/>
      <c r="K260" s="79" t="n">
        <v>0</v>
      </c>
      <c r="L260" s="70"/>
      <c r="M260" s="75" t="n">
        <f aca="false">(K260/$BL260)</f>
        <v>0</v>
      </c>
      <c r="N260" s="70"/>
      <c r="O260" s="75" t="n">
        <f aca="false">IF(M260,M260/M$287*100,0)</f>
        <v>0</v>
      </c>
      <c r="P260" s="70"/>
      <c r="Q260" s="79" t="n">
        <v>4760773</v>
      </c>
      <c r="R260" s="70"/>
      <c r="S260" s="75" t="n">
        <f aca="false">(Q260/$BL260)</f>
        <v>329.693421052632</v>
      </c>
      <c r="T260" s="70"/>
      <c r="U260" s="75" t="n">
        <f aca="false">IF(S260,S260/S$287*100,0)</f>
        <v>94.9900332079976</v>
      </c>
      <c r="V260" s="70"/>
      <c r="W260" s="79" t="n">
        <v>12482855</v>
      </c>
      <c r="X260" s="70"/>
      <c r="Y260" s="75" t="n">
        <f aca="false">(W260/$BL260)</f>
        <v>864.46364265928</v>
      </c>
      <c r="Z260" s="70"/>
      <c r="AA260" s="75" t="n">
        <f aca="false">IF(Y260,Y260/Y$287*100,0)</f>
        <v>228.469472415882</v>
      </c>
      <c r="AB260" s="70"/>
      <c r="AC260" s="79" t="n">
        <v>30418</v>
      </c>
      <c r="AD260" s="70"/>
      <c r="AE260" s="75" t="n">
        <f aca="false">(AC260/$BL260)</f>
        <v>2.10650969529086</v>
      </c>
      <c r="AF260" s="70"/>
      <c r="AG260" s="75" t="n">
        <f aca="false">IF(AE260,AE260/AE$287*100,0)</f>
        <v>56.0603599720771</v>
      </c>
      <c r="AH260" s="111"/>
      <c r="AI260" s="70"/>
      <c r="AJ260" s="79" t="n">
        <v>0</v>
      </c>
      <c r="AK260" s="70"/>
      <c r="AL260" s="75" t="n">
        <f aca="false">(AJ260/$BL260)</f>
        <v>0</v>
      </c>
      <c r="AM260" s="70"/>
      <c r="AN260" s="75" t="n">
        <f aca="false">IF(AL260,AL260/AL$287*100,0)</f>
        <v>0</v>
      </c>
      <c r="AO260" s="70"/>
      <c r="AP260" s="79" t="n">
        <v>0</v>
      </c>
      <c r="AQ260" s="70"/>
      <c r="AR260" s="75" t="n">
        <f aca="false">(AP260/$BL260)</f>
        <v>0</v>
      </c>
      <c r="AS260" s="70"/>
      <c r="AT260" s="75" t="n">
        <f aca="false">IF(AR260,AR260/AR$287*100,0)</f>
        <v>0</v>
      </c>
      <c r="AU260" s="70"/>
      <c r="AV260" s="79" t="n">
        <v>1233985</v>
      </c>
      <c r="AW260" s="70"/>
      <c r="AX260" s="75" t="n">
        <f aca="false">(AV260/$BL260)</f>
        <v>85.4560249307479</v>
      </c>
      <c r="AY260" s="70"/>
      <c r="AZ260" s="75" t="n">
        <f aca="false">IF(AX260,AX260/AX$287*100,0)</f>
        <v>105.403766862526</v>
      </c>
      <c r="BA260" s="70"/>
      <c r="BB260" s="79" t="n">
        <v>0</v>
      </c>
      <c r="BC260" s="70"/>
      <c r="BD260" s="75" t="n">
        <f aca="false">(BB260/$BL260)</f>
        <v>0</v>
      </c>
      <c r="BE260" s="70"/>
      <c r="BF260" s="75" t="n">
        <f aca="false">IF(BD260,BD260/BD$287*100,0)</f>
        <v>0</v>
      </c>
      <c r="BG260" s="70"/>
      <c r="BH260" s="79" t="n">
        <f aca="false">(E260+K260+Q260+W260+AC260+AJ260+AP260+AV260+BB260)</f>
        <v>21504169</v>
      </c>
      <c r="BI260" s="70"/>
      <c r="BJ260" s="55" t="n">
        <v>17</v>
      </c>
      <c r="BK260" s="70"/>
      <c r="BL260" s="107" t="n">
        <v>14440</v>
      </c>
      <c r="BM260" s="70"/>
      <c r="BN260" s="107" t="n">
        <f aca="false">IF(E260,BL260,0)</f>
        <v>14440</v>
      </c>
      <c r="BO260" s="70"/>
      <c r="BP260" s="107" t="n">
        <f aca="false">IF(K260,BL260,0)</f>
        <v>0</v>
      </c>
      <c r="BQ260" s="70"/>
      <c r="BR260" s="107" t="n">
        <f aca="false">IF(Q260,BL260,0)</f>
        <v>14440</v>
      </c>
      <c r="BS260" s="70"/>
      <c r="BT260" s="107" t="n">
        <f aca="false">IF(W260,BL260,0)</f>
        <v>14440</v>
      </c>
      <c r="BU260" s="70"/>
      <c r="BV260" s="107" t="n">
        <f aca="false">IF(AC260,BL260,0)</f>
        <v>14440</v>
      </c>
      <c r="BW260" s="70"/>
      <c r="BX260" s="107" t="n">
        <f aca="false">IF(AJ260,BL260,0)</f>
        <v>0</v>
      </c>
      <c r="BY260" s="70"/>
      <c r="BZ260" s="107" t="n">
        <f aca="false">IF(AP260,BL260,0)</f>
        <v>0</v>
      </c>
      <c r="CA260" s="70"/>
      <c r="CB260" s="107" t="n">
        <f aca="false">IF(AV260,BL260,0)</f>
        <v>14440</v>
      </c>
      <c r="CC260" s="70"/>
      <c r="CD260" s="107" t="n">
        <f aca="false">IF(BB260,$BL260,0)</f>
        <v>0</v>
      </c>
    </row>
    <row r="261" customFormat="false" ht="8.25" hidden="false" customHeight="true" outlineLevel="0" collapsed="false">
      <c r="A261" s="66" t="n">
        <v>18</v>
      </c>
      <c r="B261" s="68"/>
      <c r="C261" s="66" t="s">
        <v>247</v>
      </c>
      <c r="D261" s="70"/>
      <c r="E261" s="79" t="n">
        <v>4834358</v>
      </c>
      <c r="F261" s="70"/>
      <c r="G261" s="75" t="n">
        <f aca="false">(E261/$BL261)</f>
        <v>207.554439292461</v>
      </c>
      <c r="H261" s="70"/>
      <c r="I261" s="75" t="n">
        <f aca="false">IF(G261,G261/G$287*100,0)</f>
        <v>124.242486998095</v>
      </c>
      <c r="J261" s="70"/>
      <c r="K261" s="79" t="n">
        <v>0</v>
      </c>
      <c r="L261" s="70"/>
      <c r="M261" s="75" t="n">
        <f aca="false">(K261/$BL261)</f>
        <v>0</v>
      </c>
      <c r="N261" s="70"/>
      <c r="O261" s="75" t="n">
        <f aca="false">IF(M261,M261/M$287*100,0)</f>
        <v>0</v>
      </c>
      <c r="P261" s="70"/>
      <c r="Q261" s="79" t="n">
        <v>10777455</v>
      </c>
      <c r="R261" s="70"/>
      <c r="S261" s="75" t="n">
        <f aca="false">(Q261/$BL261)</f>
        <v>462.710587326121</v>
      </c>
      <c r="T261" s="70"/>
      <c r="U261" s="75" t="n">
        <f aca="false">IF(S261,S261/S$287*100,0)</f>
        <v>133.314440777948</v>
      </c>
      <c r="V261" s="70"/>
      <c r="W261" s="79" t="n">
        <v>10203085</v>
      </c>
      <c r="X261" s="70"/>
      <c r="Y261" s="75" t="n">
        <f aca="false">(W261/$BL261)</f>
        <v>438.051047569981</v>
      </c>
      <c r="Z261" s="70"/>
      <c r="AA261" s="75" t="n">
        <f aca="false">IF(Y261,Y261/Y$287*100,0)</f>
        <v>115.772702044086</v>
      </c>
      <c r="AB261" s="70"/>
      <c r="AC261" s="79" t="n">
        <v>176068</v>
      </c>
      <c r="AD261" s="70"/>
      <c r="AE261" s="75" t="n">
        <f aca="false">(AC261/$BL261)</f>
        <v>7.55916194401511</v>
      </c>
      <c r="AF261" s="70"/>
      <c r="AG261" s="75" t="n">
        <f aca="false">IF(AE261,AE261/AE$287*100,0)</f>
        <v>201.171321744237</v>
      </c>
      <c r="AH261" s="111"/>
      <c r="AI261" s="70"/>
      <c r="AJ261" s="79" t="n">
        <v>0</v>
      </c>
      <c r="AK261" s="70"/>
      <c r="AL261" s="75" t="n">
        <f aca="false">(AJ261/$BL261)</f>
        <v>0</v>
      </c>
      <c r="AM261" s="70"/>
      <c r="AN261" s="75" t="n">
        <f aca="false">IF(AL261,AL261/AL$287*100,0)</f>
        <v>0</v>
      </c>
      <c r="AO261" s="70"/>
      <c r="AP261" s="79" t="n">
        <v>7428471</v>
      </c>
      <c r="AQ261" s="70"/>
      <c r="AR261" s="75" t="n">
        <f aca="false">(AP261/$BL261)</f>
        <v>318.928001030397</v>
      </c>
      <c r="AS261" s="70"/>
      <c r="AT261" s="75" t="n">
        <f aca="false">IF(AR261,AR261/AR$287*100,0)</f>
        <v>220.664828420984</v>
      </c>
      <c r="AU261" s="70"/>
      <c r="AV261" s="79" t="n">
        <v>1763753</v>
      </c>
      <c r="AW261" s="70"/>
      <c r="AX261" s="75" t="n">
        <f aca="false">(AV261/$BL261)</f>
        <v>75.7235531512966</v>
      </c>
      <c r="AY261" s="70"/>
      <c r="AZ261" s="75" t="n">
        <f aca="false">IF(AX261,AX261/AX$287*100,0)</f>
        <v>93.3994735752043</v>
      </c>
      <c r="BA261" s="70"/>
      <c r="BB261" s="79" t="n">
        <v>0</v>
      </c>
      <c r="BC261" s="70"/>
      <c r="BD261" s="75" t="n">
        <f aca="false">(BB261/$BL261)</f>
        <v>0</v>
      </c>
      <c r="BE261" s="70"/>
      <c r="BF261" s="75" t="n">
        <f aca="false">IF(BD261,BD261/BD$287*100,0)</f>
        <v>0</v>
      </c>
      <c r="BG261" s="70"/>
      <c r="BH261" s="79" t="n">
        <f aca="false">(E261+K261+Q261+W261+AC261+AJ261+AP261+AV261+BB261)</f>
        <v>35183190</v>
      </c>
      <c r="BI261" s="70"/>
      <c r="BJ261" s="55" t="n">
        <v>18</v>
      </c>
      <c r="BK261" s="70"/>
      <c r="BL261" s="107" t="n">
        <v>23292</v>
      </c>
      <c r="BM261" s="70"/>
      <c r="BN261" s="107" t="n">
        <f aca="false">IF(E261,BL261,0)</f>
        <v>23292</v>
      </c>
      <c r="BO261" s="70"/>
      <c r="BP261" s="107" t="n">
        <f aca="false">IF(K261,BL261,0)</f>
        <v>0</v>
      </c>
      <c r="BQ261" s="70"/>
      <c r="BR261" s="107" t="n">
        <f aca="false">IF(Q261,BL261,0)</f>
        <v>23292</v>
      </c>
      <c r="BS261" s="70"/>
      <c r="BT261" s="107" t="n">
        <f aca="false">IF(W261,BL261,0)</f>
        <v>23292</v>
      </c>
      <c r="BU261" s="70"/>
      <c r="BV261" s="107" t="n">
        <f aca="false">IF(AC261,BL261,0)</f>
        <v>23292</v>
      </c>
      <c r="BW261" s="70"/>
      <c r="BX261" s="107" t="n">
        <f aca="false">IF(AJ261,BL261,0)</f>
        <v>0</v>
      </c>
      <c r="BY261" s="70"/>
      <c r="BZ261" s="107" t="n">
        <f aca="false">IF(AP261,BL261,0)</f>
        <v>23292</v>
      </c>
      <c r="CA261" s="70"/>
      <c r="CB261" s="107" t="n">
        <f aca="false">IF(AV261,BL261,0)</f>
        <v>23292</v>
      </c>
      <c r="CC261" s="70"/>
      <c r="CD261" s="107" t="n">
        <f aca="false">IF(BB261,$BL261,0)</f>
        <v>0</v>
      </c>
    </row>
    <row r="262" customFormat="false" ht="8.25" hidden="false" customHeight="true" outlineLevel="0" collapsed="false">
      <c r="A262" s="66" t="n">
        <v>19</v>
      </c>
      <c r="B262" s="68"/>
      <c r="C262" s="66" t="s">
        <v>248</v>
      </c>
      <c r="D262" s="70"/>
      <c r="E262" s="79" t="n">
        <v>7880292</v>
      </c>
      <c r="F262" s="70"/>
      <c r="G262" s="75" t="n">
        <f aca="false">(E262/$BL262)</f>
        <v>184.913929040736</v>
      </c>
      <c r="H262" s="70"/>
      <c r="I262" s="75" t="n">
        <f aca="false">IF(G262,G262/G$287*100,0)</f>
        <v>110.689833968031</v>
      </c>
      <c r="J262" s="70"/>
      <c r="K262" s="79" t="n">
        <v>0</v>
      </c>
      <c r="L262" s="70"/>
      <c r="M262" s="75" t="n">
        <f aca="false">(K262/$BL262)</f>
        <v>0</v>
      </c>
      <c r="N262" s="70"/>
      <c r="O262" s="75" t="n">
        <f aca="false">IF(M262,M262/M$287*100,0)</f>
        <v>0</v>
      </c>
      <c r="P262" s="70"/>
      <c r="Q262" s="79" t="n">
        <v>12756121</v>
      </c>
      <c r="R262" s="70"/>
      <c r="S262" s="75" t="n">
        <f aca="false">(Q262/$BL262)</f>
        <v>299.327036793693</v>
      </c>
      <c r="T262" s="70"/>
      <c r="U262" s="75" t="n">
        <f aca="false">IF(S262,S262/S$287*100,0)</f>
        <v>86.2409843493522</v>
      </c>
      <c r="V262" s="70"/>
      <c r="W262" s="79" t="n">
        <v>13308274</v>
      </c>
      <c r="X262" s="70"/>
      <c r="Y262" s="75" t="n">
        <f aca="false">(W262/$BL262)</f>
        <v>312.283508541393</v>
      </c>
      <c r="Z262" s="70"/>
      <c r="AA262" s="75" t="n">
        <f aca="false">IF(Y262,Y262/Y$287*100,0)</f>
        <v>82.5335444081289</v>
      </c>
      <c r="AB262" s="70"/>
      <c r="AC262" s="79" t="n">
        <v>99192</v>
      </c>
      <c r="AD262" s="70"/>
      <c r="AE262" s="75" t="n">
        <f aca="false">(AC262/$BL262)</f>
        <v>2.32757649709029</v>
      </c>
      <c r="AF262" s="70"/>
      <c r="AG262" s="75" t="n">
        <f aca="false">IF(AE262,AE262/AE$287*100,0)</f>
        <v>61.9435916108666</v>
      </c>
      <c r="AH262" s="111"/>
      <c r="AI262" s="70"/>
      <c r="AJ262" s="79" t="n">
        <v>0</v>
      </c>
      <c r="AK262" s="70"/>
      <c r="AL262" s="75" t="n">
        <f aca="false">(AJ262/$BL262)</f>
        <v>0</v>
      </c>
      <c r="AM262" s="70"/>
      <c r="AN262" s="75" t="n">
        <f aca="false">IF(AL262,AL262/AL$287*100,0)</f>
        <v>0</v>
      </c>
      <c r="AO262" s="70"/>
      <c r="AP262" s="79" t="n">
        <v>8344559</v>
      </c>
      <c r="AQ262" s="70"/>
      <c r="AR262" s="75" t="n">
        <f aca="false">(AP262/$BL262)</f>
        <v>195.808123709405</v>
      </c>
      <c r="AS262" s="70"/>
      <c r="AT262" s="75" t="n">
        <f aca="false">IF(AR262,AR262/AR$287*100,0)</f>
        <v>135.478747184862</v>
      </c>
      <c r="AU262" s="70"/>
      <c r="AV262" s="79" t="n">
        <v>3831575</v>
      </c>
      <c r="AW262" s="70"/>
      <c r="AX262" s="75" t="n">
        <f aca="false">(AV262/$BL262)</f>
        <v>89.909306363807</v>
      </c>
      <c r="AY262" s="70"/>
      <c r="AZ262" s="75" t="n">
        <f aca="false">IF(AX262,AX262/AX$287*100,0)</f>
        <v>110.896564337295</v>
      </c>
      <c r="BA262" s="70"/>
      <c r="BB262" s="79" t="n">
        <v>0</v>
      </c>
      <c r="BC262" s="70"/>
      <c r="BD262" s="75" t="n">
        <f aca="false">(BB262/$BL262)</f>
        <v>0</v>
      </c>
      <c r="BE262" s="70"/>
      <c r="BF262" s="75" t="n">
        <f aca="false">IF(BD262,BD262/BD$287*100,0)</f>
        <v>0</v>
      </c>
      <c r="BG262" s="70"/>
      <c r="BH262" s="79" t="n">
        <f aca="false">(E262+K262+Q262+W262+AC262+AJ262+AP262+AV262+BB262)</f>
        <v>46220013</v>
      </c>
      <c r="BI262" s="70"/>
      <c r="BJ262" s="55" t="n">
        <v>19</v>
      </c>
      <c r="BK262" s="70"/>
      <c r="BL262" s="107" t="n">
        <v>42616</v>
      </c>
      <c r="BM262" s="70"/>
      <c r="BN262" s="107" t="n">
        <f aca="false">IF(E262,BL262,0)</f>
        <v>42616</v>
      </c>
      <c r="BO262" s="70"/>
      <c r="BP262" s="107" t="n">
        <f aca="false">IF(K262,BL262,0)</f>
        <v>0</v>
      </c>
      <c r="BQ262" s="70"/>
      <c r="BR262" s="107" t="n">
        <f aca="false">IF(Q262,BL262,0)</f>
        <v>42616</v>
      </c>
      <c r="BS262" s="70"/>
      <c r="BT262" s="107" t="n">
        <f aca="false">IF(W262,BL262,0)</f>
        <v>42616</v>
      </c>
      <c r="BU262" s="70"/>
      <c r="BV262" s="107" t="n">
        <f aca="false">IF(AC262,BL262,0)</f>
        <v>42616</v>
      </c>
      <c r="BW262" s="70"/>
      <c r="BX262" s="107" t="n">
        <f aca="false">IF(AJ262,BL262,0)</f>
        <v>0</v>
      </c>
      <c r="BY262" s="70"/>
      <c r="BZ262" s="107" t="n">
        <f aca="false">IF(AP262,BL262,0)</f>
        <v>42616</v>
      </c>
      <c r="CA262" s="70"/>
      <c r="CB262" s="107" t="n">
        <f aca="false">IF(AV262,BL262,0)</f>
        <v>42616</v>
      </c>
      <c r="CC262" s="70"/>
      <c r="CD262" s="107" t="n">
        <f aca="false">IF(BB262,$BL262,0)</f>
        <v>0</v>
      </c>
    </row>
    <row r="263" customFormat="false" ht="8.25" hidden="false" customHeight="true" outlineLevel="0" collapsed="false">
      <c r="A263" s="66" t="n">
        <v>20</v>
      </c>
      <c r="B263" s="68"/>
      <c r="C263" s="66" t="s">
        <v>249</v>
      </c>
      <c r="D263" s="70"/>
      <c r="E263" s="79" t="n">
        <v>526471</v>
      </c>
      <c r="F263" s="70"/>
      <c r="G263" s="75" t="n">
        <f aca="false">(E263/$BL263)</f>
        <v>107.552808988764</v>
      </c>
      <c r="H263" s="70"/>
      <c r="I263" s="75" t="n">
        <f aca="false">IF(G263,G263/G$287*100,0)</f>
        <v>64.3813185492318</v>
      </c>
      <c r="J263" s="70"/>
      <c r="K263" s="79" t="n">
        <v>0</v>
      </c>
      <c r="L263" s="70"/>
      <c r="M263" s="75" t="n">
        <f aca="false">(K263/$BL263)</f>
        <v>0</v>
      </c>
      <c r="N263" s="70"/>
      <c r="O263" s="75" t="n">
        <f aca="false">IF(M263,M263/M$287*100,0)</f>
        <v>0</v>
      </c>
      <c r="P263" s="70"/>
      <c r="Q263" s="79" t="n">
        <v>1267297</v>
      </c>
      <c r="R263" s="70"/>
      <c r="S263" s="75" t="n">
        <f aca="false">(Q263/$BL263)</f>
        <v>258.896220633299</v>
      </c>
      <c r="T263" s="70"/>
      <c r="U263" s="75" t="n">
        <f aca="false">IF(S263,S263/S$287*100,0)</f>
        <v>74.5922090797689</v>
      </c>
      <c r="V263" s="70"/>
      <c r="W263" s="79" t="n">
        <v>2236591</v>
      </c>
      <c r="X263" s="70"/>
      <c r="Y263" s="75" t="n">
        <f aca="false">(W263/$BL263)</f>
        <v>456.913381001021</v>
      </c>
      <c r="Z263" s="70"/>
      <c r="AA263" s="75" t="n">
        <f aca="false">IF(Y263,Y263/Y$287*100,0)</f>
        <v>120.757836357271</v>
      </c>
      <c r="AB263" s="70"/>
      <c r="AC263" s="79" t="n">
        <v>17361</v>
      </c>
      <c r="AD263" s="70"/>
      <c r="AE263" s="75" t="n">
        <f aca="false">(AC263/$BL263)</f>
        <v>3.54668028600613</v>
      </c>
      <c r="AF263" s="70"/>
      <c r="AG263" s="75" t="n">
        <f aca="false">IF(AE263,AE263/AE$287*100,0)</f>
        <v>94.3874950985779</v>
      </c>
      <c r="AH263" s="111"/>
      <c r="AI263" s="70"/>
      <c r="AJ263" s="79" t="n">
        <v>0</v>
      </c>
      <c r="AK263" s="70"/>
      <c r="AL263" s="75" t="n">
        <f aca="false">(AJ263/$BL263)</f>
        <v>0</v>
      </c>
      <c r="AM263" s="70"/>
      <c r="AN263" s="75" t="n">
        <f aca="false">IF(AL263,AL263/AL$287*100,0)</f>
        <v>0</v>
      </c>
      <c r="AO263" s="70"/>
      <c r="AP263" s="79" t="n">
        <v>888836</v>
      </c>
      <c r="AQ263" s="70"/>
      <c r="AR263" s="75" t="n">
        <f aca="false">(AP263/$BL263)</f>
        <v>181.580388151175</v>
      </c>
      <c r="AS263" s="70"/>
      <c r="AT263" s="75" t="n">
        <f aca="false">IF(AR263,AR263/AR$287*100,0)</f>
        <v>125.63464188325</v>
      </c>
      <c r="AU263" s="70"/>
      <c r="AV263" s="79" t="n">
        <v>65689</v>
      </c>
      <c r="AW263" s="70"/>
      <c r="AX263" s="75" t="n">
        <f aca="false">(AV263/$BL263)</f>
        <v>13.4196118488253</v>
      </c>
      <c r="AY263" s="70"/>
      <c r="AZ263" s="75" t="n">
        <f aca="false">IF(AX263,AX263/AX$287*100,0)</f>
        <v>16.5521113326468</v>
      </c>
      <c r="BA263" s="70"/>
      <c r="BB263" s="79" t="n">
        <v>0</v>
      </c>
      <c r="BC263" s="70"/>
      <c r="BD263" s="75" t="n">
        <f aca="false">(BB263/$BL263)</f>
        <v>0</v>
      </c>
      <c r="BE263" s="70"/>
      <c r="BF263" s="75" t="n">
        <f aca="false">IF(BD263,BD263/BD$287*100,0)</f>
        <v>0</v>
      </c>
      <c r="BG263" s="70"/>
      <c r="BH263" s="79" t="n">
        <f aca="false">(E263+K263+Q263+W263+AC263+AJ263+AP263+AV263+BB263)</f>
        <v>5002245</v>
      </c>
      <c r="BI263" s="70"/>
      <c r="BJ263" s="55" t="n">
        <v>20</v>
      </c>
      <c r="BK263" s="70"/>
      <c r="BL263" s="107" t="n">
        <v>4895</v>
      </c>
      <c r="BM263" s="70"/>
      <c r="BN263" s="107" t="n">
        <f aca="false">IF(E263,BL263,0)</f>
        <v>4895</v>
      </c>
      <c r="BO263" s="70"/>
      <c r="BP263" s="107" t="n">
        <f aca="false">IF(K263,BL263,0)</f>
        <v>0</v>
      </c>
      <c r="BQ263" s="70"/>
      <c r="BR263" s="107" t="n">
        <f aca="false">IF(Q263,BL263,0)</f>
        <v>4895</v>
      </c>
      <c r="BS263" s="70"/>
      <c r="BT263" s="107" t="n">
        <f aca="false">IF(W263,BL263,0)</f>
        <v>4895</v>
      </c>
      <c r="BU263" s="70"/>
      <c r="BV263" s="107" t="n">
        <f aca="false">IF(AC263,BL263,0)</f>
        <v>4895</v>
      </c>
      <c r="BW263" s="70"/>
      <c r="BX263" s="107" t="n">
        <f aca="false">IF(AJ263,BL263,0)</f>
        <v>0</v>
      </c>
      <c r="BY263" s="70"/>
      <c r="BZ263" s="107" t="n">
        <f aca="false">IF(AP263,BL263,0)</f>
        <v>4895</v>
      </c>
      <c r="CA263" s="70"/>
      <c r="CB263" s="107" t="n">
        <f aca="false">IF(AV263,BL263,0)</f>
        <v>4895</v>
      </c>
      <c r="CC263" s="70"/>
      <c r="CD263" s="107" t="n">
        <f aca="false">IF(BB263,$BL263,0)</f>
        <v>0</v>
      </c>
    </row>
    <row r="264" customFormat="false" ht="8.25" hidden="false" customHeight="true" outlineLevel="0" collapsed="false">
      <c r="A264" s="91"/>
      <c r="B264" s="66"/>
      <c r="C264" s="66"/>
      <c r="D264" s="70"/>
      <c r="E264" s="104"/>
      <c r="F264" s="70"/>
      <c r="G264" s="103"/>
      <c r="H264" s="70"/>
      <c r="I264" s="103"/>
      <c r="J264" s="70"/>
      <c r="K264" s="104"/>
      <c r="L264" s="70"/>
      <c r="M264" s="103"/>
      <c r="N264" s="70"/>
      <c r="O264" s="103"/>
      <c r="P264" s="70"/>
      <c r="Q264" s="104"/>
      <c r="R264" s="70"/>
      <c r="S264" s="103"/>
      <c r="T264" s="70"/>
      <c r="U264" s="103"/>
      <c r="V264" s="70"/>
      <c r="W264" s="104"/>
      <c r="X264" s="70"/>
      <c r="Y264" s="103"/>
      <c r="Z264" s="70"/>
      <c r="AA264" s="103"/>
      <c r="AB264" s="70"/>
      <c r="AC264" s="104"/>
      <c r="AD264" s="70"/>
      <c r="AE264" s="103"/>
      <c r="AF264" s="70"/>
      <c r="AG264" s="103"/>
      <c r="AH264" s="70"/>
      <c r="AI264" s="70"/>
      <c r="AJ264" s="104"/>
      <c r="AK264" s="70"/>
      <c r="AL264" s="103"/>
      <c r="AM264" s="70"/>
      <c r="AN264" s="103"/>
      <c r="AO264" s="70"/>
      <c r="AP264" s="104"/>
      <c r="AQ264" s="70"/>
      <c r="AR264" s="103"/>
      <c r="AS264" s="70"/>
      <c r="AT264" s="103"/>
      <c r="AU264" s="70"/>
      <c r="AV264" s="104"/>
      <c r="AW264" s="70"/>
      <c r="AX264" s="103"/>
      <c r="AY264" s="70"/>
      <c r="AZ264" s="103"/>
      <c r="BA264" s="70"/>
      <c r="BB264" s="70"/>
      <c r="BC264" s="70"/>
      <c r="BD264" s="103"/>
      <c r="BE264" s="70"/>
      <c r="BF264" s="103"/>
      <c r="BG264" s="70"/>
      <c r="BH264" s="104"/>
      <c r="BI264" s="70"/>
      <c r="BJ264" s="81"/>
      <c r="BK264" s="70"/>
      <c r="BL264" s="104"/>
      <c r="BM264" s="70"/>
      <c r="BN264" s="70"/>
      <c r="BO264" s="70"/>
      <c r="BP264" s="70"/>
      <c r="BQ264" s="70"/>
      <c r="BR264" s="70"/>
      <c r="BS264" s="70"/>
      <c r="BT264" s="70"/>
      <c r="BU264" s="70"/>
      <c r="BV264" s="70"/>
      <c r="BW264" s="70"/>
      <c r="BX264" s="70"/>
      <c r="BY264" s="70"/>
      <c r="BZ264" s="70"/>
      <c r="CA264" s="70"/>
      <c r="CB264" s="70"/>
      <c r="CC264" s="70"/>
      <c r="CD264" s="70"/>
    </row>
    <row r="265" customFormat="false" ht="8.25" hidden="false" customHeight="true" outlineLevel="0" collapsed="false">
      <c r="A265" s="66" t="n">
        <v>21</v>
      </c>
      <c r="B265" s="68"/>
      <c r="C265" s="66" t="s">
        <v>250</v>
      </c>
      <c r="D265" s="70"/>
      <c r="E265" s="79" t="n">
        <v>1290385</v>
      </c>
      <c r="F265" s="70"/>
      <c r="G265" s="75" t="n">
        <f aca="false">(E265/$BL265)</f>
        <v>216.217325737265</v>
      </c>
      <c r="H265" s="70"/>
      <c r="I265" s="75" t="n">
        <f aca="false">IF(G265,G265/G$287*100,0)</f>
        <v>129.428107503991</v>
      </c>
      <c r="J265" s="70"/>
      <c r="K265" s="79" t="n">
        <v>0</v>
      </c>
      <c r="L265" s="70"/>
      <c r="M265" s="75" t="n">
        <f aca="false">(K265/$BL265)</f>
        <v>0</v>
      </c>
      <c r="N265" s="70"/>
      <c r="O265" s="75" t="n">
        <f aca="false">IF(M265,M265/M$287*100,0)</f>
        <v>0</v>
      </c>
      <c r="P265" s="70"/>
      <c r="Q265" s="79" t="n">
        <v>2066073</v>
      </c>
      <c r="R265" s="70"/>
      <c r="S265" s="75" t="n">
        <f aca="false">(Q265/$BL265)</f>
        <v>346.191856568365</v>
      </c>
      <c r="T265" s="70"/>
      <c r="U265" s="75" t="n">
        <f aca="false">IF(S265,S265/S$287*100,0)</f>
        <v>99.7435006339348</v>
      </c>
      <c r="V265" s="70"/>
      <c r="W265" s="79" t="n">
        <v>2213453</v>
      </c>
      <c r="X265" s="70"/>
      <c r="Y265" s="75" t="n">
        <f aca="false">(W265/$BL265)</f>
        <v>370.886896782842</v>
      </c>
      <c r="Z265" s="70"/>
      <c r="AA265" s="75" t="n">
        <f aca="false">IF(Y265,Y265/Y$287*100,0)</f>
        <v>98.0218593962748</v>
      </c>
      <c r="AB265" s="70"/>
      <c r="AC265" s="79" t="n">
        <v>0</v>
      </c>
      <c r="AD265" s="70"/>
      <c r="AE265" s="75" t="n">
        <f aca="false">(AC265/$BL265)</f>
        <v>0</v>
      </c>
      <c r="AF265" s="70"/>
      <c r="AG265" s="75" t="n">
        <f aca="false">IF(AE265,AE265/AE$287*100,0)</f>
        <v>0</v>
      </c>
      <c r="AH265" s="111"/>
      <c r="AI265" s="70"/>
      <c r="AJ265" s="79" t="n">
        <v>0</v>
      </c>
      <c r="AK265" s="70"/>
      <c r="AL265" s="75" t="n">
        <f aca="false">(AJ265/$BL265)</f>
        <v>0</v>
      </c>
      <c r="AM265" s="70"/>
      <c r="AN265" s="75" t="n">
        <f aca="false">IF(AL265,AL265/AL$287*100,0)</f>
        <v>0</v>
      </c>
      <c r="AO265" s="70"/>
      <c r="AP265" s="79" t="n">
        <v>1544822</v>
      </c>
      <c r="AQ265" s="70"/>
      <c r="AR265" s="75" t="n">
        <f aca="false">(AP265/$BL265)</f>
        <v>258.850871313673</v>
      </c>
      <c r="AS265" s="70"/>
      <c r="AT265" s="75" t="n">
        <f aca="false">IF(AR265,AR265/AR$287*100,0)</f>
        <v>179.097736544023</v>
      </c>
      <c r="AU265" s="70"/>
      <c r="AV265" s="79" t="n">
        <v>434622</v>
      </c>
      <c r="AW265" s="70"/>
      <c r="AX265" s="75" t="n">
        <f aca="false">(AV265/$BL265)</f>
        <v>72.8254021447721</v>
      </c>
      <c r="AY265" s="70"/>
      <c r="AZ265" s="75" t="n">
        <f aca="false">IF(AX265,AX265/AX$287*100,0)</f>
        <v>89.8248159279331</v>
      </c>
      <c r="BA265" s="70"/>
      <c r="BB265" s="79" t="n">
        <v>0</v>
      </c>
      <c r="BC265" s="70"/>
      <c r="BD265" s="75" t="n">
        <f aca="false">(BB265/$BL265)</f>
        <v>0</v>
      </c>
      <c r="BE265" s="70"/>
      <c r="BF265" s="75" t="n">
        <f aca="false">IF(BD265,BD265/BD$287*100,0)</f>
        <v>0</v>
      </c>
      <c r="BG265" s="70"/>
      <c r="BH265" s="79" t="n">
        <f aca="false">(E265+K265+Q265+W265+AC265+AJ265+AP265+AV265+BB265)</f>
        <v>7549355</v>
      </c>
      <c r="BI265" s="70"/>
      <c r="BJ265" s="55" t="n">
        <v>21</v>
      </c>
      <c r="BK265" s="70"/>
      <c r="BL265" s="107" t="n">
        <v>5968</v>
      </c>
      <c r="BM265" s="70"/>
      <c r="BN265" s="107" t="n">
        <f aca="false">IF(E265,BL265,0)</f>
        <v>5968</v>
      </c>
      <c r="BO265" s="70"/>
      <c r="BP265" s="107" t="n">
        <f aca="false">IF(K265,BL265,0)</f>
        <v>0</v>
      </c>
      <c r="BQ265" s="70"/>
      <c r="BR265" s="107" t="n">
        <f aca="false">IF(Q265,BL265,0)</f>
        <v>5968</v>
      </c>
      <c r="BS265" s="70"/>
      <c r="BT265" s="107" t="n">
        <f aca="false">IF(W265,BL265,0)</f>
        <v>5968</v>
      </c>
      <c r="BU265" s="70"/>
      <c r="BV265" s="107" t="n">
        <f aca="false">IF(AC265,BL265,0)</f>
        <v>0</v>
      </c>
      <c r="BW265" s="70"/>
      <c r="BX265" s="107" t="n">
        <f aca="false">IF(AJ265,BL265,0)</f>
        <v>0</v>
      </c>
      <c r="BY265" s="70"/>
      <c r="BZ265" s="107" t="n">
        <f aca="false">IF(AP265,BL265,0)</f>
        <v>5968</v>
      </c>
      <c r="CA265" s="70"/>
      <c r="CB265" s="107" t="n">
        <f aca="false">IF(AV265,BL265,0)</f>
        <v>5968</v>
      </c>
      <c r="CC265" s="70"/>
      <c r="CD265" s="107" t="n">
        <f aca="false">IF(BB265,$BL265,0)</f>
        <v>0</v>
      </c>
    </row>
    <row r="266" customFormat="false" ht="8.25" hidden="false" customHeight="true" outlineLevel="0" collapsed="false">
      <c r="A266" s="66" t="n">
        <v>22</v>
      </c>
      <c r="B266" s="68"/>
      <c r="C266" s="52" t="s">
        <v>202</v>
      </c>
      <c r="D266" s="70"/>
      <c r="E266" s="79" t="n">
        <v>563104</v>
      </c>
      <c r="F266" s="70"/>
      <c r="G266" s="75" t="n">
        <f aca="false">(E266/$BL266)</f>
        <v>119.276424486338</v>
      </c>
      <c r="H266" s="70"/>
      <c r="I266" s="75" t="n">
        <f aca="false">IF(G266,G266/G$287*100,0)</f>
        <v>71.399097359424</v>
      </c>
      <c r="J266" s="70"/>
      <c r="K266" s="79" t="n">
        <v>0</v>
      </c>
      <c r="L266" s="70"/>
      <c r="M266" s="75" t="n">
        <f aca="false">(K266/$BL266)</f>
        <v>0</v>
      </c>
      <c r="N266" s="70"/>
      <c r="O266" s="75" t="n">
        <f aca="false">IF(M266,M266/M$287*100,0)</f>
        <v>0</v>
      </c>
      <c r="P266" s="70"/>
      <c r="Q266" s="79" t="n">
        <v>1453981</v>
      </c>
      <c r="R266" s="70"/>
      <c r="S266" s="75" t="n">
        <f aca="false">(Q266/$BL266)</f>
        <v>307.981571700911</v>
      </c>
      <c r="T266" s="70"/>
      <c r="U266" s="75" t="n">
        <f aca="false">IF(S266,S266/S$287*100,0)</f>
        <v>88.7344965207861</v>
      </c>
      <c r="V266" s="70"/>
      <c r="W266" s="79" t="n">
        <v>1825888</v>
      </c>
      <c r="X266" s="70"/>
      <c r="Y266" s="75" t="n">
        <f aca="false">(W266/$BL266)</f>
        <v>386.758737555603</v>
      </c>
      <c r="Z266" s="70"/>
      <c r="AA266" s="75" t="n">
        <f aca="false">IF(Y266,Y266/Y$287*100,0)</f>
        <v>102.216635103055</v>
      </c>
      <c r="AB266" s="70"/>
      <c r="AC266" s="79" t="n">
        <v>0</v>
      </c>
      <c r="AD266" s="70"/>
      <c r="AE266" s="75" t="n">
        <f aca="false">(AC266/$BL266)</f>
        <v>0</v>
      </c>
      <c r="AF266" s="70"/>
      <c r="AG266" s="75" t="n">
        <f aca="false">IF(AE266,AE266/AE$287*100,0)</f>
        <v>0</v>
      </c>
      <c r="AH266" s="111"/>
      <c r="AI266" s="70"/>
      <c r="AJ266" s="79" t="n">
        <v>0</v>
      </c>
      <c r="AK266" s="70"/>
      <c r="AL266" s="75" t="n">
        <f aca="false">(AJ266/$BL266)</f>
        <v>0</v>
      </c>
      <c r="AM266" s="70"/>
      <c r="AN266" s="75" t="n">
        <f aca="false">IF(AL266,AL266/AL$287*100,0)</f>
        <v>0</v>
      </c>
      <c r="AO266" s="70"/>
      <c r="AP266" s="79" t="n">
        <v>26623</v>
      </c>
      <c r="AQ266" s="70"/>
      <c r="AR266" s="75" t="n">
        <f aca="false">(AP266/$BL266)</f>
        <v>5.63927134081762</v>
      </c>
      <c r="AS266" s="70"/>
      <c r="AT266" s="75" t="n">
        <f aca="false">IF(AR266,AR266/AR$287*100,0)</f>
        <v>3.90178610476504</v>
      </c>
      <c r="AU266" s="70"/>
      <c r="AV266" s="79" t="n">
        <v>120146</v>
      </c>
      <c r="AW266" s="70"/>
      <c r="AX266" s="75" t="n">
        <f aca="false">(AV266/$BL266)</f>
        <v>25.4492692226223</v>
      </c>
      <c r="AY266" s="70"/>
      <c r="AZ266" s="75" t="n">
        <f aca="false">IF(AX266,AX266/AX$287*100,0)</f>
        <v>31.3898153130427</v>
      </c>
      <c r="BA266" s="70"/>
      <c r="BB266" s="79" t="n">
        <v>0</v>
      </c>
      <c r="BC266" s="70"/>
      <c r="BD266" s="75" t="n">
        <f aca="false">(BB266/$BL266)</f>
        <v>0</v>
      </c>
      <c r="BE266" s="70"/>
      <c r="BF266" s="75" t="n">
        <f aca="false">IF(BD266,BD266/BD$287*100,0)</f>
        <v>0</v>
      </c>
      <c r="BG266" s="70"/>
      <c r="BH266" s="79" t="n">
        <f aca="false">(E266+K266+Q266+W266+AC266+AJ266+AP266+AV266+BB266)</f>
        <v>3989742</v>
      </c>
      <c r="BI266" s="70"/>
      <c r="BJ266" s="55" t="n">
        <v>22</v>
      </c>
      <c r="BK266" s="70"/>
      <c r="BL266" s="107" t="n">
        <v>4721</v>
      </c>
      <c r="BM266" s="70"/>
      <c r="BN266" s="107" t="n">
        <f aca="false">IF(E266,BL266,0)</f>
        <v>4721</v>
      </c>
      <c r="BO266" s="70"/>
      <c r="BP266" s="107" t="n">
        <f aca="false">IF(K266,BL266,0)</f>
        <v>0</v>
      </c>
      <c r="BQ266" s="70"/>
      <c r="BR266" s="107" t="n">
        <f aca="false">IF(Q266,BL266,0)</f>
        <v>4721</v>
      </c>
      <c r="BS266" s="70"/>
      <c r="BT266" s="107" t="n">
        <f aca="false">IF(W266,BL266,0)</f>
        <v>4721</v>
      </c>
      <c r="BU266" s="70"/>
      <c r="BV266" s="107" t="n">
        <f aca="false">IF(AC266,BL266,0)</f>
        <v>0</v>
      </c>
      <c r="BW266" s="70"/>
      <c r="BX266" s="107" t="n">
        <f aca="false">IF(AJ266,BL266,0)</f>
        <v>0</v>
      </c>
      <c r="BY266" s="70"/>
      <c r="BZ266" s="107" t="n">
        <f aca="false">IF(AP266,BL266,0)</f>
        <v>4721</v>
      </c>
      <c r="CA266" s="70"/>
      <c r="CB266" s="107" t="n">
        <f aca="false">IF(AV266,BL266,0)</f>
        <v>4721</v>
      </c>
      <c r="CC266" s="70"/>
      <c r="CD266" s="107" t="n">
        <f aca="false">IF(BB266,$BL266,0)</f>
        <v>0</v>
      </c>
    </row>
    <row r="267" customFormat="false" ht="8.25" hidden="false" customHeight="true" outlineLevel="0" collapsed="false">
      <c r="A267" s="66" t="n">
        <v>23</v>
      </c>
      <c r="B267" s="68"/>
      <c r="C267" s="66" t="s">
        <v>210</v>
      </c>
      <c r="D267" s="70"/>
      <c r="E267" s="79" t="n">
        <v>1614425</v>
      </c>
      <c r="F267" s="70"/>
      <c r="G267" s="75" t="n">
        <f aca="false">(E267/$BL267)</f>
        <v>177.682698657275</v>
      </c>
      <c r="H267" s="70"/>
      <c r="I267" s="75" t="n">
        <f aca="false">IF(G267,G267/G$287*100,0)</f>
        <v>106.361205537052</v>
      </c>
      <c r="J267" s="70"/>
      <c r="K267" s="79" t="n">
        <v>0</v>
      </c>
      <c r="L267" s="70"/>
      <c r="M267" s="75" t="n">
        <f aca="false">(K267/$BL267)</f>
        <v>0</v>
      </c>
      <c r="N267" s="70"/>
      <c r="O267" s="75" t="n">
        <f aca="false">IF(M267,M267/M$287*100,0)</f>
        <v>0</v>
      </c>
      <c r="P267" s="70"/>
      <c r="Q267" s="79" t="n">
        <v>3169973</v>
      </c>
      <c r="R267" s="70"/>
      <c r="S267" s="75" t="n">
        <f aca="false">(Q267/$BL267)</f>
        <v>348.885428131191</v>
      </c>
      <c r="T267" s="70"/>
      <c r="U267" s="75" t="n">
        <f aca="false">IF(S267,S267/S$287*100,0)</f>
        <v>100.519562380584</v>
      </c>
      <c r="V267" s="70"/>
      <c r="W267" s="79" t="n">
        <v>2612709</v>
      </c>
      <c r="X267" s="70"/>
      <c r="Y267" s="75" t="n">
        <f aca="false">(W267/$BL267)</f>
        <v>287.553268765133</v>
      </c>
      <c r="Z267" s="70"/>
      <c r="AA267" s="75" t="n">
        <f aca="false">IF(Y267,Y267/Y$287*100,0)</f>
        <v>75.9975785726897</v>
      </c>
      <c r="AB267" s="70"/>
      <c r="AC267" s="79" t="n">
        <v>23633</v>
      </c>
      <c r="AD267" s="70"/>
      <c r="AE267" s="75" t="n">
        <f aca="false">(AC267/$BL267)</f>
        <v>2.60103455866168</v>
      </c>
      <c r="AF267" s="70"/>
      <c r="AG267" s="75" t="n">
        <f aca="false">IF(AE267,AE267/AE$287*100,0)</f>
        <v>69.2211073057761</v>
      </c>
      <c r="AH267" s="111"/>
      <c r="AI267" s="70"/>
      <c r="AJ267" s="79" t="n">
        <v>0</v>
      </c>
      <c r="AK267" s="70"/>
      <c r="AL267" s="75" t="n">
        <f aca="false">(AJ267/$BL267)</f>
        <v>0</v>
      </c>
      <c r="AM267" s="70"/>
      <c r="AN267" s="75" t="n">
        <f aca="false">IF(AL267,AL267/AL$287*100,0)</f>
        <v>0</v>
      </c>
      <c r="AO267" s="70"/>
      <c r="AP267" s="79" t="n">
        <v>702834</v>
      </c>
      <c r="AQ267" s="70"/>
      <c r="AR267" s="75" t="n">
        <f aca="false">(AP267/$BL267)</f>
        <v>77.3535108958838</v>
      </c>
      <c r="AS267" s="70"/>
      <c r="AT267" s="75" t="n">
        <f aca="false">IF(AR267,AR267/AR$287*100,0)</f>
        <v>53.5205411705887</v>
      </c>
      <c r="AU267" s="70"/>
      <c r="AV267" s="79" t="n">
        <v>819737</v>
      </c>
      <c r="AW267" s="70"/>
      <c r="AX267" s="75" t="n">
        <f aca="false">(AV267/$BL267)</f>
        <v>90.2197886858904</v>
      </c>
      <c r="AY267" s="70"/>
      <c r="AZ267" s="75" t="n">
        <f aca="false">IF(AX267,AX267/AX$287*100,0)</f>
        <v>111.279521610563</v>
      </c>
      <c r="BA267" s="70"/>
      <c r="BB267" s="79" t="n">
        <v>0</v>
      </c>
      <c r="BC267" s="70"/>
      <c r="BD267" s="75" t="n">
        <f aca="false">(BB267/$BL267)</f>
        <v>0</v>
      </c>
      <c r="BE267" s="70"/>
      <c r="BF267" s="75" t="n">
        <f aca="false">IF(BD267,BD267/BD$287*100,0)</f>
        <v>0</v>
      </c>
      <c r="BG267" s="70"/>
      <c r="BH267" s="79" t="n">
        <f aca="false">(E267+K267+Q267+W267+AC267+AJ267+AP267+AV267+BB267)</f>
        <v>8943311</v>
      </c>
      <c r="BI267" s="70"/>
      <c r="BJ267" s="55" t="n">
        <v>23</v>
      </c>
      <c r="BK267" s="70"/>
      <c r="BL267" s="107" t="n">
        <v>9086</v>
      </c>
      <c r="BM267" s="70"/>
      <c r="BN267" s="107" t="n">
        <f aca="false">IF(E267,BL267,0)</f>
        <v>9086</v>
      </c>
      <c r="BO267" s="70"/>
      <c r="BP267" s="107" t="n">
        <f aca="false">IF(K267,BL267,0)</f>
        <v>0</v>
      </c>
      <c r="BQ267" s="70"/>
      <c r="BR267" s="107" t="n">
        <f aca="false">IF(Q267,BL267,0)</f>
        <v>9086</v>
      </c>
      <c r="BS267" s="70"/>
      <c r="BT267" s="107" t="n">
        <f aca="false">IF(W267,BL267,0)</f>
        <v>9086</v>
      </c>
      <c r="BU267" s="70"/>
      <c r="BV267" s="107" t="n">
        <f aca="false">IF(AC267,BL267,0)</f>
        <v>9086</v>
      </c>
      <c r="BW267" s="70"/>
      <c r="BX267" s="107" t="n">
        <f aca="false">IF(AJ267,BL267,0)</f>
        <v>0</v>
      </c>
      <c r="BY267" s="70"/>
      <c r="BZ267" s="107" t="n">
        <f aca="false">IF(AP267,BL267,0)</f>
        <v>9086</v>
      </c>
      <c r="CA267" s="70"/>
      <c r="CB267" s="107" t="n">
        <f aca="false">IF(AV267,BL267,0)</f>
        <v>9086</v>
      </c>
      <c r="CC267" s="70"/>
      <c r="CD267" s="107" t="n">
        <f aca="false">IF(BB267,$BL267,0)</f>
        <v>0</v>
      </c>
    </row>
    <row r="268" customFormat="false" ht="8.25" hidden="false" customHeight="true" outlineLevel="0" collapsed="false">
      <c r="A268" s="66" t="n">
        <v>24</v>
      </c>
      <c r="B268" s="68"/>
      <c r="C268" s="92" t="s">
        <v>251</v>
      </c>
      <c r="D268" s="70"/>
      <c r="E268" s="79" t="n">
        <v>2679551</v>
      </c>
      <c r="F268" s="70"/>
      <c r="G268" s="75" t="n">
        <f aca="false">(E268/$BL268)</f>
        <v>346.777662741038</v>
      </c>
      <c r="H268" s="70"/>
      <c r="I268" s="75" t="n">
        <f aca="false">IF(G268,G268/G$287*100,0)</f>
        <v>207.581776623066</v>
      </c>
      <c r="J268" s="70"/>
      <c r="K268" s="79" t="n">
        <v>0</v>
      </c>
      <c r="L268" s="70"/>
      <c r="M268" s="75" t="n">
        <f aca="false">(K268/$BL268)</f>
        <v>0</v>
      </c>
      <c r="N268" s="70"/>
      <c r="O268" s="75" t="n">
        <f aca="false">IF(M268,M268/M$287*100,0)</f>
        <v>0</v>
      </c>
      <c r="P268" s="70"/>
      <c r="Q268" s="79" t="n">
        <v>2103905</v>
      </c>
      <c r="R268" s="70"/>
      <c r="S268" s="75" t="n">
        <f aca="false">(Q268/$BL268)</f>
        <v>272.279668694189</v>
      </c>
      <c r="T268" s="70"/>
      <c r="U268" s="75" t="n">
        <f aca="false">IF(S268,S268/S$287*100,0)</f>
        <v>78.4481979911718</v>
      </c>
      <c r="V268" s="70"/>
      <c r="W268" s="79" t="n">
        <v>3014296</v>
      </c>
      <c r="X268" s="70"/>
      <c r="Y268" s="75" t="n">
        <f aca="false">(W268/$BL268)</f>
        <v>390.099132910573</v>
      </c>
      <c r="Z268" s="70"/>
      <c r="AA268" s="75" t="n">
        <f aca="false">IF(Y268,Y268/Y$287*100,0)</f>
        <v>103.09946964548</v>
      </c>
      <c r="AB268" s="70"/>
      <c r="AC268" s="79" t="n">
        <v>67580</v>
      </c>
      <c r="AD268" s="70"/>
      <c r="AE268" s="75" t="n">
        <f aca="false">(AC268/$BL268)</f>
        <v>8.74595573961434</v>
      </c>
      <c r="AF268" s="70"/>
      <c r="AG268" s="75" t="n">
        <f aca="false">IF(AE268,AE268/AE$287*100,0)</f>
        <v>232.755362179776</v>
      </c>
      <c r="AH268" s="111"/>
      <c r="AI268" s="70"/>
      <c r="AJ268" s="79" t="n">
        <v>0</v>
      </c>
      <c r="AK268" s="70"/>
      <c r="AL268" s="75" t="n">
        <f aca="false">(AJ268/$BL268)</f>
        <v>0</v>
      </c>
      <c r="AM268" s="70"/>
      <c r="AN268" s="75" t="n">
        <f aca="false">IF(AL268,AL268/AL$287*100,0)</f>
        <v>0</v>
      </c>
      <c r="AO268" s="70"/>
      <c r="AP268" s="79" t="n">
        <v>184567</v>
      </c>
      <c r="AQ268" s="70"/>
      <c r="AR268" s="75" t="n">
        <f aca="false">(AP268/$BL268)</f>
        <v>23.8859842112075</v>
      </c>
      <c r="AS268" s="70"/>
      <c r="AT268" s="75" t="n">
        <f aca="false">IF(AR268,AR268/AR$287*100,0)</f>
        <v>16.5266034672511</v>
      </c>
      <c r="AU268" s="70"/>
      <c r="AV268" s="79" t="n">
        <v>527383</v>
      </c>
      <c r="AW268" s="70"/>
      <c r="AX268" s="75" t="n">
        <f aca="false">(AV268/$BL268)</f>
        <v>68.2519735990682</v>
      </c>
      <c r="AY268" s="70"/>
      <c r="AZ268" s="75" t="n">
        <f aca="false">IF(AX268,AX268/AX$287*100,0)</f>
        <v>84.1838257627054</v>
      </c>
      <c r="BA268" s="70"/>
      <c r="BB268" s="79" t="n">
        <v>0</v>
      </c>
      <c r="BC268" s="70"/>
      <c r="BD268" s="75" t="n">
        <f aca="false">(BB268/$BL268)</f>
        <v>0</v>
      </c>
      <c r="BE268" s="70"/>
      <c r="BF268" s="75" t="n">
        <f aca="false">IF(BD268,BD268/BD$287*100,0)</f>
        <v>0</v>
      </c>
      <c r="BG268" s="70"/>
      <c r="BH268" s="79" t="n">
        <f aca="false">(E268+K268+Q268+W268+AC268+AJ268+AP268+AV268+BB268)</f>
        <v>8577282</v>
      </c>
      <c r="BI268" s="70"/>
      <c r="BJ268" s="55" t="n">
        <v>24</v>
      </c>
      <c r="BK268" s="70"/>
      <c r="BL268" s="107" t="n">
        <v>7727</v>
      </c>
      <c r="BM268" s="70"/>
      <c r="BN268" s="107" t="n">
        <f aca="false">IF(E268,BL268,0)</f>
        <v>7727</v>
      </c>
      <c r="BO268" s="70"/>
      <c r="BP268" s="107" t="n">
        <f aca="false">IF(K268,BL268,0)</f>
        <v>0</v>
      </c>
      <c r="BQ268" s="70"/>
      <c r="BR268" s="107" t="n">
        <f aca="false">IF(Q268,BL268,0)</f>
        <v>7727</v>
      </c>
      <c r="BS268" s="70"/>
      <c r="BT268" s="107" t="n">
        <f aca="false">IF(W268,BL268,0)</f>
        <v>7727</v>
      </c>
      <c r="BU268" s="70"/>
      <c r="BV268" s="107" t="n">
        <f aca="false">IF(AC268,BL268,0)</f>
        <v>7727</v>
      </c>
      <c r="BW268" s="70"/>
      <c r="BX268" s="107" t="n">
        <f aca="false">IF(AJ268,BL268,0)</f>
        <v>0</v>
      </c>
      <c r="BY268" s="70"/>
      <c r="BZ268" s="107" t="n">
        <f aca="false">IF(AP268,BL268,0)</f>
        <v>7727</v>
      </c>
      <c r="CA268" s="70"/>
      <c r="CB268" s="107" t="n">
        <f aca="false">IF(AV268,BL268,0)</f>
        <v>7727</v>
      </c>
      <c r="CC268" s="70"/>
      <c r="CD268" s="107" t="n">
        <f aca="false">IF(BB268,$BL268,0)</f>
        <v>0</v>
      </c>
    </row>
    <row r="269" customFormat="false" ht="8.25" hidden="false" customHeight="true" outlineLevel="0" collapsed="false">
      <c r="A269" s="66" t="n">
        <v>25</v>
      </c>
      <c r="B269" s="68"/>
      <c r="C269" s="66" t="s">
        <v>252</v>
      </c>
      <c r="D269" s="70"/>
      <c r="E269" s="79" t="n">
        <v>315107</v>
      </c>
      <c r="F269" s="70"/>
      <c r="G269" s="75" t="n">
        <f aca="false">(E269/$BL269)</f>
        <v>54.1142023012193</v>
      </c>
      <c r="H269" s="70"/>
      <c r="I269" s="75" t="n">
        <f aca="false">IF(G269,G269/G$287*100,0)</f>
        <v>32.3928656922046</v>
      </c>
      <c r="J269" s="70"/>
      <c r="K269" s="79" t="n">
        <v>0</v>
      </c>
      <c r="L269" s="70"/>
      <c r="M269" s="75" t="n">
        <f aca="false">(K269/$BL269)</f>
        <v>0</v>
      </c>
      <c r="N269" s="70"/>
      <c r="O269" s="75" t="n">
        <f aca="false">IF(M269,M269/M$287*100,0)</f>
        <v>0</v>
      </c>
      <c r="P269" s="70"/>
      <c r="Q269" s="79" t="n">
        <v>2556211</v>
      </c>
      <c r="R269" s="70"/>
      <c r="S269" s="75" t="n">
        <f aca="false">(Q269/$BL269)</f>
        <v>438.985230980594</v>
      </c>
      <c r="T269" s="70"/>
      <c r="U269" s="75" t="n">
        <f aca="false">IF(S269,S269/S$287*100,0)</f>
        <v>126.478779999709</v>
      </c>
      <c r="V269" s="70"/>
      <c r="W269" s="79" t="n">
        <v>1226139</v>
      </c>
      <c r="X269" s="70"/>
      <c r="Y269" s="75" t="n">
        <f aca="false">(W269/$BL269)</f>
        <v>210.568263781556</v>
      </c>
      <c r="Z269" s="70"/>
      <c r="AA269" s="75" t="n">
        <f aca="false">IF(Y269,Y269/Y$287*100,0)</f>
        <v>55.6511780943247</v>
      </c>
      <c r="AB269" s="70"/>
      <c r="AC269" s="79" t="n">
        <v>0</v>
      </c>
      <c r="AD269" s="70"/>
      <c r="AE269" s="75" t="n">
        <f aca="false">(AC269/$BL269)</f>
        <v>0</v>
      </c>
      <c r="AF269" s="70"/>
      <c r="AG269" s="75" t="n">
        <f aca="false">IF(AE269,AE269/AE$287*100,0)</f>
        <v>0</v>
      </c>
      <c r="AH269" s="111"/>
      <c r="AI269" s="70"/>
      <c r="AJ269" s="79" t="n">
        <v>0</v>
      </c>
      <c r="AK269" s="70"/>
      <c r="AL269" s="75" t="n">
        <f aca="false">(AJ269/$BL269)</f>
        <v>0</v>
      </c>
      <c r="AM269" s="70"/>
      <c r="AN269" s="75" t="n">
        <f aca="false">IF(AL269,AL269/AL$287*100,0)</f>
        <v>0</v>
      </c>
      <c r="AO269" s="70"/>
      <c r="AP269" s="79" t="n">
        <v>323389</v>
      </c>
      <c r="AQ269" s="70"/>
      <c r="AR269" s="75" t="n">
        <f aca="false">(AP269/$BL269)</f>
        <v>55.536493216555</v>
      </c>
      <c r="AS269" s="70"/>
      <c r="AT269" s="75" t="n">
        <f aca="false">IF(AR269,AR269/AR$287*100,0)</f>
        <v>38.4254462046004</v>
      </c>
      <c r="AU269" s="70"/>
      <c r="AV269" s="79" t="n">
        <v>25850</v>
      </c>
      <c r="AW269" s="70"/>
      <c r="AX269" s="75" t="n">
        <f aca="false">(AV269/$BL269)</f>
        <v>4.43929246093079</v>
      </c>
      <c r="AY269" s="70"/>
      <c r="AZ269" s="75" t="n">
        <f aca="false">IF(AX269,AX269/AX$287*100,0)</f>
        <v>5.47554309910522</v>
      </c>
      <c r="BA269" s="70"/>
      <c r="BB269" s="79" t="n">
        <v>0</v>
      </c>
      <c r="BC269" s="70"/>
      <c r="BD269" s="75" t="n">
        <f aca="false">(BB269/$BL269)</f>
        <v>0</v>
      </c>
      <c r="BE269" s="70"/>
      <c r="BF269" s="75" t="n">
        <f aca="false">IF(BD269,BD269/BD$287*100,0)</f>
        <v>0</v>
      </c>
      <c r="BG269" s="70"/>
      <c r="BH269" s="79" t="n">
        <f aca="false">(E269+K269+Q269+W269+AC269+AJ269+AP269+AV269+BB269)</f>
        <v>4446696</v>
      </c>
      <c r="BI269" s="70"/>
      <c r="BJ269" s="55" t="n">
        <v>25</v>
      </c>
      <c r="BK269" s="70"/>
      <c r="BL269" s="107" t="n">
        <v>5823</v>
      </c>
      <c r="BM269" s="70"/>
      <c r="BN269" s="107" t="n">
        <f aca="false">IF(E269,BL269,0)</f>
        <v>5823</v>
      </c>
      <c r="BO269" s="70"/>
      <c r="BP269" s="107" t="n">
        <f aca="false">IF(K269,BL269,0)</f>
        <v>0</v>
      </c>
      <c r="BQ269" s="70"/>
      <c r="BR269" s="107" t="n">
        <f aca="false">IF(Q269,BL269,0)</f>
        <v>5823</v>
      </c>
      <c r="BS269" s="70"/>
      <c r="BT269" s="107" t="n">
        <f aca="false">IF(W269,BL269,0)</f>
        <v>5823</v>
      </c>
      <c r="BU269" s="70"/>
      <c r="BV269" s="107" t="n">
        <f aca="false">IF(AC269,BL269,0)</f>
        <v>0</v>
      </c>
      <c r="BW269" s="70"/>
      <c r="BX269" s="107" t="n">
        <f aca="false">IF(AJ269,BL269,0)</f>
        <v>0</v>
      </c>
      <c r="BY269" s="70"/>
      <c r="BZ269" s="107" t="n">
        <f aca="false">IF(AP269,BL269,0)</f>
        <v>5823</v>
      </c>
      <c r="CA269" s="70"/>
      <c r="CB269" s="107" t="n">
        <f aca="false">IF(AV269,BL269,0)</f>
        <v>5823</v>
      </c>
      <c r="CC269" s="70"/>
      <c r="CD269" s="107" t="n">
        <f aca="false">IF(BB269,$BL269,0)</f>
        <v>0</v>
      </c>
    </row>
    <row r="270" customFormat="false" ht="8.25" hidden="false" customHeight="true" outlineLevel="0" collapsed="false">
      <c r="A270" s="91"/>
      <c r="B270" s="66"/>
      <c r="C270" s="66"/>
      <c r="D270" s="70"/>
      <c r="E270" s="104"/>
      <c r="F270" s="70"/>
      <c r="G270" s="103"/>
      <c r="H270" s="70"/>
      <c r="I270" s="103"/>
      <c r="J270" s="70"/>
      <c r="K270" s="104"/>
      <c r="L270" s="70"/>
      <c r="M270" s="103"/>
      <c r="N270" s="70"/>
      <c r="O270" s="103"/>
      <c r="P270" s="70"/>
      <c r="Q270" s="104"/>
      <c r="R270" s="70"/>
      <c r="S270" s="103"/>
      <c r="T270" s="70"/>
      <c r="U270" s="103"/>
      <c r="V270" s="70"/>
      <c r="W270" s="104"/>
      <c r="X270" s="70"/>
      <c r="Y270" s="103"/>
      <c r="Z270" s="70"/>
      <c r="AA270" s="103"/>
      <c r="AB270" s="70"/>
      <c r="AC270" s="104"/>
      <c r="AD270" s="70"/>
      <c r="AE270" s="103"/>
      <c r="AF270" s="70"/>
      <c r="AG270" s="103"/>
      <c r="AH270" s="70"/>
      <c r="AI270" s="70"/>
      <c r="AJ270" s="104"/>
      <c r="AK270" s="70"/>
      <c r="AL270" s="103"/>
      <c r="AM270" s="70"/>
      <c r="AN270" s="103"/>
      <c r="AO270" s="70"/>
      <c r="AP270" s="104"/>
      <c r="AQ270" s="70"/>
      <c r="AR270" s="103"/>
      <c r="AS270" s="70"/>
      <c r="AT270" s="103"/>
      <c r="AU270" s="70"/>
      <c r="AV270" s="104"/>
      <c r="AW270" s="70"/>
      <c r="AX270" s="103"/>
      <c r="AY270" s="70"/>
      <c r="AZ270" s="103"/>
      <c r="BA270" s="70"/>
      <c r="BB270" s="70"/>
      <c r="BC270" s="70"/>
      <c r="BD270" s="103"/>
      <c r="BE270" s="70"/>
      <c r="BF270" s="103"/>
      <c r="BG270" s="70"/>
      <c r="BH270" s="104"/>
      <c r="BI270" s="70"/>
      <c r="BJ270" s="81"/>
      <c r="BK270" s="70"/>
      <c r="BL270" s="104"/>
      <c r="BM270" s="70"/>
      <c r="BN270" s="70"/>
      <c r="BO270" s="70"/>
      <c r="BP270" s="70"/>
      <c r="BQ270" s="70"/>
      <c r="BR270" s="70"/>
      <c r="BS270" s="70"/>
      <c r="BT270" s="70"/>
      <c r="BU270" s="70"/>
      <c r="BV270" s="70"/>
      <c r="BW270" s="70"/>
      <c r="BX270" s="70"/>
      <c r="BY270" s="70"/>
      <c r="BZ270" s="70"/>
      <c r="CA270" s="70"/>
      <c r="CB270" s="70"/>
      <c r="CC270" s="70"/>
      <c r="CD270" s="70"/>
    </row>
    <row r="271" customFormat="false" ht="8.25" hidden="false" customHeight="true" outlineLevel="0" collapsed="false">
      <c r="A271" s="66" t="n">
        <v>26</v>
      </c>
      <c r="B271" s="68"/>
      <c r="C271" s="66" t="s">
        <v>253</v>
      </c>
      <c r="D271" s="70"/>
      <c r="E271" s="79" t="n">
        <v>878725</v>
      </c>
      <c r="F271" s="70"/>
      <c r="G271" s="75" t="n">
        <f aca="false">(E271/$BL271)</f>
        <v>183.105855386539</v>
      </c>
      <c r="H271" s="70"/>
      <c r="I271" s="75" t="n">
        <f aca="false">IF(G271,G271/G$287*100,0)</f>
        <v>109.607517597257</v>
      </c>
      <c r="J271" s="70"/>
      <c r="K271" s="79" t="n">
        <v>0</v>
      </c>
      <c r="L271" s="70"/>
      <c r="M271" s="75" t="n">
        <f aca="false">(K271/$BL271)</f>
        <v>0</v>
      </c>
      <c r="N271" s="70"/>
      <c r="O271" s="75" t="n">
        <f aca="false">IF(M271,M271/M$287*100,0)</f>
        <v>0</v>
      </c>
      <c r="P271" s="70"/>
      <c r="Q271" s="79" t="n">
        <v>2158484</v>
      </c>
      <c r="R271" s="70"/>
      <c r="S271" s="75" t="n">
        <f aca="false">(Q271/$BL271)</f>
        <v>449.777870389665</v>
      </c>
      <c r="T271" s="70"/>
      <c r="U271" s="75" t="n">
        <f aca="false">IF(S271,S271/S$287*100,0)</f>
        <v>129.588314829358</v>
      </c>
      <c r="V271" s="70"/>
      <c r="W271" s="79" t="n">
        <v>1794250</v>
      </c>
      <c r="X271" s="70"/>
      <c r="Y271" s="75" t="n">
        <f aca="false">(W271/$BL271)</f>
        <v>373.879974994791</v>
      </c>
      <c r="Z271" s="70"/>
      <c r="AA271" s="75" t="n">
        <f aca="false">IF(Y271,Y271/Y$287*100,0)</f>
        <v>98.8129013397853</v>
      </c>
      <c r="AB271" s="70"/>
      <c r="AC271" s="79" t="n">
        <v>3854</v>
      </c>
      <c r="AD271" s="70"/>
      <c r="AE271" s="75" t="n">
        <f aca="false">(AC271/$BL271)</f>
        <v>0.803083975828298</v>
      </c>
      <c r="AF271" s="70"/>
      <c r="AG271" s="75" t="n">
        <f aca="false">IF(AE271,AE271/AE$287*100,0)</f>
        <v>21.3724042540069</v>
      </c>
      <c r="AH271" s="111"/>
      <c r="AI271" s="70"/>
      <c r="AJ271" s="79" t="n">
        <v>0</v>
      </c>
      <c r="AK271" s="70"/>
      <c r="AL271" s="75" t="n">
        <f aca="false">(AJ271/$BL271)</f>
        <v>0</v>
      </c>
      <c r="AM271" s="70"/>
      <c r="AN271" s="75" t="n">
        <f aca="false">IF(AL271,AL271/AL$287*100,0)</f>
        <v>0</v>
      </c>
      <c r="AO271" s="70"/>
      <c r="AP271" s="79" t="n">
        <v>2526422</v>
      </c>
      <c r="AQ271" s="70"/>
      <c r="AR271" s="75" t="n">
        <f aca="false">(AP271/$BL271)</f>
        <v>526.447593248593</v>
      </c>
      <c r="AS271" s="70"/>
      <c r="AT271" s="75" t="n">
        <f aca="false">IF(AR271,AR271/AR$287*100,0)</f>
        <v>364.246687219442</v>
      </c>
      <c r="AU271" s="70"/>
      <c r="AV271" s="79" t="n">
        <v>441099</v>
      </c>
      <c r="AW271" s="70"/>
      <c r="AX271" s="75" t="n">
        <f aca="false">(AV271/$BL271)</f>
        <v>91.9147739112315</v>
      </c>
      <c r="AY271" s="70"/>
      <c r="AZ271" s="75" t="n">
        <f aca="false">IF(AX271,AX271/AX$287*100,0)</f>
        <v>113.37016212037</v>
      </c>
      <c r="BA271" s="70"/>
      <c r="BB271" s="79" t="n">
        <v>0</v>
      </c>
      <c r="BC271" s="70"/>
      <c r="BD271" s="75" t="n">
        <f aca="false">(BB271/$BL271)</f>
        <v>0</v>
      </c>
      <c r="BE271" s="70"/>
      <c r="BF271" s="75" t="n">
        <f aca="false">IF(BD271,BD271/BD$287*100,0)</f>
        <v>0</v>
      </c>
      <c r="BG271" s="70"/>
      <c r="BH271" s="79" t="n">
        <f aca="false">(E271+K271+Q271+W271+AC271+AJ271+AP271+AV271+BB271)</f>
        <v>7802834</v>
      </c>
      <c r="BI271" s="70"/>
      <c r="BJ271" s="55" t="n">
        <v>26</v>
      </c>
      <c r="BK271" s="70"/>
      <c r="BL271" s="107" t="n">
        <v>4799</v>
      </c>
      <c r="BM271" s="70"/>
      <c r="BN271" s="107" t="n">
        <f aca="false">IF(E271,BL271,0)</f>
        <v>4799</v>
      </c>
      <c r="BO271" s="70"/>
      <c r="BP271" s="107" t="n">
        <f aca="false">IF(K271,BL271,0)</f>
        <v>0</v>
      </c>
      <c r="BQ271" s="70"/>
      <c r="BR271" s="107" t="n">
        <f aca="false">IF(Q271,BL271,0)</f>
        <v>4799</v>
      </c>
      <c r="BS271" s="70"/>
      <c r="BT271" s="107" t="n">
        <f aca="false">IF(W271,BL271,0)</f>
        <v>4799</v>
      </c>
      <c r="BU271" s="70"/>
      <c r="BV271" s="107" t="n">
        <f aca="false">IF(AC271,BL271,0)</f>
        <v>4799</v>
      </c>
      <c r="BW271" s="70"/>
      <c r="BX271" s="107" t="n">
        <f aca="false">IF(AJ271,BL271,0)</f>
        <v>0</v>
      </c>
      <c r="BY271" s="70"/>
      <c r="BZ271" s="107" t="n">
        <f aca="false">IF(AP271,BL271,0)</f>
        <v>4799</v>
      </c>
      <c r="CA271" s="70"/>
      <c r="CB271" s="107" t="n">
        <f aca="false">IF(AV271,BL271,0)</f>
        <v>4799</v>
      </c>
      <c r="CC271" s="70"/>
      <c r="CD271" s="107" t="n">
        <f aca="false">IF(BB271,$BL271,0)</f>
        <v>0</v>
      </c>
    </row>
    <row r="272" customFormat="false" ht="8.25" hidden="false" customHeight="true" outlineLevel="0" collapsed="false">
      <c r="A272" s="66" t="n">
        <v>27</v>
      </c>
      <c r="B272" s="68"/>
      <c r="C272" s="66" t="s">
        <v>254</v>
      </c>
      <c r="D272" s="70"/>
      <c r="E272" s="79" t="n">
        <v>1206755</v>
      </c>
      <c r="F272" s="70"/>
      <c r="G272" s="75" t="n">
        <f aca="false">(E272/$BL272)</f>
        <v>149.184695265175</v>
      </c>
      <c r="H272" s="70"/>
      <c r="I272" s="75" t="n">
        <f aca="false">IF(G272,G272/G$287*100,0)</f>
        <v>89.3022458347945</v>
      </c>
      <c r="J272" s="70"/>
      <c r="K272" s="79" t="n">
        <v>0</v>
      </c>
      <c r="L272" s="70"/>
      <c r="M272" s="75" t="n">
        <f aca="false">(K272/$BL272)</f>
        <v>0</v>
      </c>
      <c r="N272" s="70"/>
      <c r="O272" s="75" t="n">
        <f aca="false">IF(M272,M272/M$287*100,0)</f>
        <v>0</v>
      </c>
      <c r="P272" s="70"/>
      <c r="Q272" s="79" t="n">
        <v>2728427</v>
      </c>
      <c r="R272" s="70"/>
      <c r="S272" s="75" t="n">
        <f aca="false">(Q272/$BL272)</f>
        <v>337.300902460131</v>
      </c>
      <c r="T272" s="70"/>
      <c r="U272" s="75" t="n">
        <f aca="false">IF(S272,S272/S$287*100,0)</f>
        <v>97.1818722480986</v>
      </c>
      <c r="V272" s="70"/>
      <c r="W272" s="79" t="n">
        <v>2143383</v>
      </c>
      <c r="X272" s="70"/>
      <c r="Y272" s="75" t="n">
        <f aca="false">(W272/$BL272)</f>
        <v>264.975027815552</v>
      </c>
      <c r="Z272" s="70"/>
      <c r="AA272" s="75" t="n">
        <f aca="false">IF(Y272,Y272/Y$287*100,0)</f>
        <v>70.0303654439097</v>
      </c>
      <c r="AB272" s="70"/>
      <c r="AC272" s="79" t="n">
        <v>30277</v>
      </c>
      <c r="AD272" s="70"/>
      <c r="AE272" s="75" t="n">
        <f aca="false">(AC272/$BL272)</f>
        <v>3.74298429966621</v>
      </c>
      <c r="AF272" s="70"/>
      <c r="AG272" s="75" t="n">
        <f aca="false">IF(AE272,AE272/AE$287*100,0)</f>
        <v>99.6117168025413</v>
      </c>
      <c r="AH272" s="111"/>
      <c r="AI272" s="70"/>
      <c r="AJ272" s="79" t="n">
        <v>0</v>
      </c>
      <c r="AK272" s="70"/>
      <c r="AL272" s="75" t="n">
        <f aca="false">(AJ272/$BL272)</f>
        <v>0</v>
      </c>
      <c r="AM272" s="70"/>
      <c r="AN272" s="75" t="n">
        <f aca="false">IF(AL272,AL272/AL$287*100,0)</f>
        <v>0</v>
      </c>
      <c r="AO272" s="70"/>
      <c r="AP272" s="79" t="n">
        <v>1292176</v>
      </c>
      <c r="AQ272" s="70"/>
      <c r="AR272" s="75" t="n">
        <f aca="false">(AP272/$BL272)</f>
        <v>159.744838669799</v>
      </c>
      <c r="AS272" s="70"/>
      <c r="AT272" s="75" t="n">
        <f aca="false">IF(AR272,AR272/AR$287*100,0)</f>
        <v>110.526724847999</v>
      </c>
      <c r="AU272" s="70"/>
      <c r="AV272" s="79" t="n">
        <v>1668372</v>
      </c>
      <c r="AW272" s="70"/>
      <c r="AX272" s="75" t="n">
        <f aca="false">(AV272/$BL272)</f>
        <v>206.251947088639</v>
      </c>
      <c r="AY272" s="70"/>
      <c r="AZ272" s="75" t="n">
        <f aca="false">IF(AX272,AX272/AX$287*100,0)</f>
        <v>254.396716480676</v>
      </c>
      <c r="BA272" s="70"/>
      <c r="BB272" s="79" t="n">
        <v>0</v>
      </c>
      <c r="BC272" s="70"/>
      <c r="BD272" s="75" t="n">
        <f aca="false">(BB272/$BL272)</f>
        <v>0</v>
      </c>
      <c r="BE272" s="70"/>
      <c r="BF272" s="75" t="n">
        <f aca="false">IF(BD272,BD272/BD$287*100,0)</f>
        <v>0</v>
      </c>
      <c r="BG272" s="70"/>
      <c r="BH272" s="79" t="n">
        <f aca="false">(E272+K272+Q272+W272+AC272+AJ272+AP272+AV272+BB272)</f>
        <v>9069390</v>
      </c>
      <c r="BI272" s="70"/>
      <c r="BJ272" s="55" t="n">
        <v>27</v>
      </c>
      <c r="BK272" s="70"/>
      <c r="BL272" s="107" t="n">
        <v>8089</v>
      </c>
      <c r="BM272" s="70"/>
      <c r="BN272" s="107" t="n">
        <f aca="false">IF(E272,BL272,0)</f>
        <v>8089</v>
      </c>
      <c r="BO272" s="70"/>
      <c r="BP272" s="107" t="n">
        <f aca="false">IF(K272,BL272,0)</f>
        <v>0</v>
      </c>
      <c r="BQ272" s="70"/>
      <c r="BR272" s="107" t="n">
        <f aca="false">IF(Q272,BL272,0)</f>
        <v>8089</v>
      </c>
      <c r="BS272" s="70"/>
      <c r="BT272" s="107" t="n">
        <f aca="false">IF(W272,BL272,0)</f>
        <v>8089</v>
      </c>
      <c r="BU272" s="70"/>
      <c r="BV272" s="107" t="n">
        <f aca="false">IF(AC272,BL272,0)</f>
        <v>8089</v>
      </c>
      <c r="BW272" s="70"/>
      <c r="BX272" s="107" t="n">
        <f aca="false">IF(AJ272,BL272,0)</f>
        <v>0</v>
      </c>
      <c r="BY272" s="70"/>
      <c r="BZ272" s="107" t="n">
        <f aca="false">IF(AP272,BL272,0)</f>
        <v>8089</v>
      </c>
      <c r="CA272" s="70"/>
      <c r="CB272" s="107" t="n">
        <f aca="false">IF(AV272,BL272,0)</f>
        <v>8089</v>
      </c>
      <c r="CC272" s="70"/>
      <c r="CD272" s="107" t="n">
        <f aca="false">IF(BB272,$BL272,0)</f>
        <v>0</v>
      </c>
    </row>
    <row r="273" customFormat="false" ht="8.25" hidden="false" customHeight="true" outlineLevel="0" collapsed="false">
      <c r="A273" s="66" t="n">
        <v>28</v>
      </c>
      <c r="B273" s="68"/>
      <c r="C273" s="66" t="s">
        <v>255</v>
      </c>
      <c r="D273" s="70"/>
      <c r="E273" s="79" t="n">
        <v>640626</v>
      </c>
      <c r="F273" s="70"/>
      <c r="G273" s="75" t="n">
        <f aca="false">(E273/$BL273)</f>
        <v>78.6816507000737</v>
      </c>
      <c r="H273" s="70"/>
      <c r="I273" s="75" t="n">
        <f aca="false">IF(G273,G273/G$287*100,0)</f>
        <v>47.0989876073812</v>
      </c>
      <c r="J273" s="70"/>
      <c r="K273" s="79" t="n">
        <v>0</v>
      </c>
      <c r="L273" s="70"/>
      <c r="M273" s="75" t="n">
        <f aca="false">(K273/$BL273)</f>
        <v>0</v>
      </c>
      <c r="N273" s="70"/>
      <c r="O273" s="75" t="n">
        <f aca="false">IF(M273,M273/M$287*100,0)</f>
        <v>0</v>
      </c>
      <c r="P273" s="70"/>
      <c r="Q273" s="79" t="n">
        <v>3658294</v>
      </c>
      <c r="R273" s="70"/>
      <c r="S273" s="75" t="n">
        <f aca="false">(Q273/$BL273)</f>
        <v>449.311471382953</v>
      </c>
      <c r="T273" s="70"/>
      <c r="U273" s="75" t="n">
        <f aca="false">IF(S273,S273/S$287*100,0)</f>
        <v>129.453937695007</v>
      </c>
      <c r="V273" s="70"/>
      <c r="W273" s="79" t="n">
        <v>4741385</v>
      </c>
      <c r="X273" s="70"/>
      <c r="Y273" s="75" t="n">
        <f aca="false">(W273/$BL273)</f>
        <v>582.336649471874</v>
      </c>
      <c r="Z273" s="70"/>
      <c r="AA273" s="75" t="n">
        <f aca="false">IF(Y273,Y273/Y$287*100,0)</f>
        <v>153.906006577665</v>
      </c>
      <c r="AB273" s="70"/>
      <c r="AC273" s="79" t="n">
        <v>0</v>
      </c>
      <c r="AD273" s="70"/>
      <c r="AE273" s="75" t="n">
        <f aca="false">(AC273/$BL273)</f>
        <v>0</v>
      </c>
      <c r="AF273" s="70"/>
      <c r="AG273" s="75" t="n">
        <f aca="false">IF(AE273,AE273/AE$287*100,0)</f>
        <v>0</v>
      </c>
      <c r="AH273" s="111"/>
      <c r="AI273" s="70"/>
      <c r="AJ273" s="79" t="n">
        <v>0</v>
      </c>
      <c r="AK273" s="70"/>
      <c r="AL273" s="75" t="n">
        <f aca="false">(AJ273/$BL273)</f>
        <v>0</v>
      </c>
      <c r="AM273" s="70"/>
      <c r="AN273" s="75" t="n">
        <f aca="false">IF(AL273,AL273/AL$287*100,0)</f>
        <v>0</v>
      </c>
      <c r="AO273" s="70"/>
      <c r="AP273" s="79" t="n">
        <v>456535</v>
      </c>
      <c r="AQ273" s="70"/>
      <c r="AR273" s="75" t="n">
        <f aca="false">(AP273/$BL273)</f>
        <v>56.0716040284942</v>
      </c>
      <c r="AS273" s="70"/>
      <c r="AT273" s="75" t="n">
        <f aca="false">IF(AR273,AR273/AR$287*100,0)</f>
        <v>38.7956869332956</v>
      </c>
      <c r="AU273" s="70"/>
      <c r="AV273" s="79" t="n">
        <v>423134</v>
      </c>
      <c r="AW273" s="70"/>
      <c r="AX273" s="75" t="n">
        <f aca="false">(AV273/$BL273)</f>
        <v>51.9692950135102</v>
      </c>
      <c r="AY273" s="70"/>
      <c r="AZ273" s="75" t="n">
        <f aca="false">IF(AX273,AX273/AX$287*100,0)</f>
        <v>64.100330667767</v>
      </c>
      <c r="BA273" s="70"/>
      <c r="BB273" s="79" t="n">
        <v>0</v>
      </c>
      <c r="BC273" s="70"/>
      <c r="BD273" s="75" t="n">
        <f aca="false">(BB273/$BL273)</f>
        <v>0</v>
      </c>
      <c r="BE273" s="70"/>
      <c r="BF273" s="75" t="n">
        <f aca="false">IF(BD273,BD273/BD$287*100,0)</f>
        <v>0</v>
      </c>
      <c r="BG273" s="70"/>
      <c r="BH273" s="79" t="n">
        <f aca="false">(E273+K273+Q273+W273+AC273+AJ273+AP273+AV273+BB273)</f>
        <v>9919974</v>
      </c>
      <c r="BI273" s="70"/>
      <c r="BJ273" s="55" t="n">
        <v>28</v>
      </c>
      <c r="BK273" s="70"/>
      <c r="BL273" s="107" t="n">
        <v>8142</v>
      </c>
      <c r="BM273" s="70"/>
      <c r="BN273" s="107" t="n">
        <f aca="false">IF(E273,BL273,0)</f>
        <v>8142</v>
      </c>
      <c r="BO273" s="70"/>
      <c r="BP273" s="107" t="n">
        <f aca="false">IF(K273,BL273,0)</f>
        <v>0</v>
      </c>
      <c r="BQ273" s="70"/>
      <c r="BR273" s="107" t="n">
        <f aca="false">IF(Q273,BL273,0)</f>
        <v>8142</v>
      </c>
      <c r="BS273" s="70"/>
      <c r="BT273" s="107" t="n">
        <f aca="false">IF(W273,BL273,0)</f>
        <v>8142</v>
      </c>
      <c r="BU273" s="70"/>
      <c r="BV273" s="107" t="n">
        <f aca="false">IF(AC273,BL273,0)</f>
        <v>0</v>
      </c>
      <c r="BW273" s="70"/>
      <c r="BX273" s="107" t="n">
        <f aca="false">IF(AJ273,BL273,0)</f>
        <v>0</v>
      </c>
      <c r="BY273" s="70"/>
      <c r="BZ273" s="107" t="n">
        <f aca="false">IF(AP273,BL273,0)</f>
        <v>8142</v>
      </c>
      <c r="CA273" s="70"/>
      <c r="CB273" s="107" t="n">
        <f aca="false">IF(AV273,BL273,0)</f>
        <v>8142</v>
      </c>
      <c r="CC273" s="70"/>
      <c r="CD273" s="107" t="n">
        <f aca="false">IF(BB273,$BL273,0)</f>
        <v>0</v>
      </c>
    </row>
    <row r="274" customFormat="false" ht="8.25" hidden="false" customHeight="true" outlineLevel="0" collapsed="false">
      <c r="A274" s="66" t="n">
        <v>29</v>
      </c>
      <c r="B274" s="68"/>
      <c r="C274" s="66" t="s">
        <v>256</v>
      </c>
      <c r="D274" s="70"/>
      <c r="E274" s="79" t="n">
        <v>1013745</v>
      </c>
      <c r="F274" s="70"/>
      <c r="G274" s="75" t="n">
        <f aca="false">(E274/$BL274)</f>
        <v>218.009677419355</v>
      </c>
      <c r="H274" s="70"/>
      <c r="I274" s="75" t="n">
        <f aca="false">IF(G274,G274/G$287*100,0)</f>
        <v>130.501012671989</v>
      </c>
      <c r="J274" s="70"/>
      <c r="K274" s="79" t="n">
        <v>0</v>
      </c>
      <c r="L274" s="70"/>
      <c r="M274" s="75" t="n">
        <f aca="false">(K274/$BL274)</f>
        <v>0</v>
      </c>
      <c r="N274" s="70"/>
      <c r="O274" s="75" t="n">
        <f aca="false">IF(M274,M274/M$287*100,0)</f>
        <v>0</v>
      </c>
      <c r="P274" s="70"/>
      <c r="Q274" s="79" t="n">
        <v>2599378</v>
      </c>
      <c r="R274" s="70"/>
      <c r="S274" s="75" t="n">
        <f aca="false">(Q274/$BL274)</f>
        <v>559.006021505376</v>
      </c>
      <c r="T274" s="70"/>
      <c r="U274" s="75" t="n">
        <f aca="false">IF(S274,S274/S$287*100,0)</f>
        <v>161.058720482595</v>
      </c>
      <c r="V274" s="70"/>
      <c r="W274" s="79" t="n">
        <v>2903696</v>
      </c>
      <c r="X274" s="70"/>
      <c r="Y274" s="75" t="n">
        <f aca="false">(W274/$BL274)</f>
        <v>624.450752688172</v>
      </c>
      <c r="Z274" s="70"/>
      <c r="AA274" s="75" t="n">
        <f aca="false">IF(Y274,Y274/Y$287*100,0)</f>
        <v>165.036361248796</v>
      </c>
      <c r="AB274" s="70"/>
      <c r="AC274" s="79" t="n">
        <v>0</v>
      </c>
      <c r="AD274" s="70"/>
      <c r="AE274" s="75" t="n">
        <f aca="false">(AC274/$BL274)</f>
        <v>0</v>
      </c>
      <c r="AF274" s="70"/>
      <c r="AG274" s="75" t="n">
        <f aca="false">IF(AE274,AE274/AE$287*100,0)</f>
        <v>0</v>
      </c>
      <c r="AH274" s="111"/>
      <c r="AI274" s="70"/>
      <c r="AJ274" s="79" t="n">
        <v>0</v>
      </c>
      <c r="AK274" s="70"/>
      <c r="AL274" s="75" t="n">
        <f aca="false">(AJ274/$BL274)</f>
        <v>0</v>
      </c>
      <c r="AM274" s="70"/>
      <c r="AN274" s="75" t="n">
        <f aca="false">IF(AL274,AL274/AL$287*100,0)</f>
        <v>0</v>
      </c>
      <c r="AO274" s="70"/>
      <c r="AP274" s="79" t="n">
        <v>410650</v>
      </c>
      <c r="AQ274" s="70"/>
      <c r="AR274" s="75" t="n">
        <f aca="false">(AP274/$BL274)</f>
        <v>88.3118279569893</v>
      </c>
      <c r="AS274" s="70"/>
      <c r="AT274" s="75" t="n">
        <f aca="false">IF(AR274,AR274/AR$287*100,0)</f>
        <v>61.1025507346881</v>
      </c>
      <c r="AU274" s="70"/>
      <c r="AV274" s="79" t="n">
        <v>609776</v>
      </c>
      <c r="AW274" s="70"/>
      <c r="AX274" s="75" t="n">
        <f aca="false">(AV274/$BL274)</f>
        <v>131.134623655914</v>
      </c>
      <c r="AY274" s="70"/>
      <c r="AZ274" s="75" t="n">
        <f aca="false">IF(AX274,AX274/AX$287*100,0)</f>
        <v>161.744982997211</v>
      </c>
      <c r="BA274" s="70"/>
      <c r="BB274" s="79" t="n">
        <v>0</v>
      </c>
      <c r="BC274" s="70"/>
      <c r="BD274" s="75" t="n">
        <f aca="false">(BB274/$BL274)</f>
        <v>0</v>
      </c>
      <c r="BE274" s="70"/>
      <c r="BF274" s="75" t="n">
        <f aca="false">IF(BD274,BD274/BD$287*100,0)</f>
        <v>0</v>
      </c>
      <c r="BG274" s="70"/>
      <c r="BH274" s="79" t="n">
        <f aca="false">(E274+K274+Q274+W274+AC274+AJ274+AP274+AV274+BB274)</f>
        <v>7537245</v>
      </c>
      <c r="BI274" s="70"/>
      <c r="BJ274" s="55" t="n">
        <v>29</v>
      </c>
      <c r="BK274" s="70"/>
      <c r="BL274" s="107" t="n">
        <v>4650</v>
      </c>
      <c r="BM274" s="70"/>
      <c r="BN274" s="107" t="n">
        <f aca="false">IF(E274,BL274,0)</f>
        <v>4650</v>
      </c>
      <c r="BO274" s="70"/>
      <c r="BP274" s="107" t="n">
        <f aca="false">IF(K274,BL274,0)</f>
        <v>0</v>
      </c>
      <c r="BQ274" s="70"/>
      <c r="BR274" s="107" t="n">
        <f aca="false">IF(Q274,BL274,0)</f>
        <v>4650</v>
      </c>
      <c r="BS274" s="70"/>
      <c r="BT274" s="107" t="n">
        <f aca="false">IF(W274,BL274,0)</f>
        <v>4650</v>
      </c>
      <c r="BU274" s="70"/>
      <c r="BV274" s="107" t="n">
        <f aca="false">IF(AC274,BL274,0)</f>
        <v>0</v>
      </c>
      <c r="BW274" s="70"/>
      <c r="BX274" s="107" t="n">
        <f aca="false">IF(AJ274,BL274,0)</f>
        <v>0</v>
      </c>
      <c r="BY274" s="70"/>
      <c r="BZ274" s="107" t="n">
        <f aca="false">IF(AP274,BL274,0)</f>
        <v>4650</v>
      </c>
      <c r="CA274" s="70"/>
      <c r="CB274" s="107" t="n">
        <f aca="false">IF(AV274,BL274,0)</f>
        <v>4650</v>
      </c>
      <c r="CC274" s="70"/>
      <c r="CD274" s="107" t="n">
        <f aca="false">IF(BB274,$BL274,0)</f>
        <v>0</v>
      </c>
    </row>
    <row r="275" customFormat="false" ht="8.25" hidden="false" customHeight="true" outlineLevel="0" collapsed="false">
      <c r="A275" s="66" t="n">
        <v>30</v>
      </c>
      <c r="B275" s="68"/>
      <c r="C275" s="66" t="s">
        <v>257</v>
      </c>
      <c r="D275" s="70"/>
      <c r="E275" s="79" t="n">
        <v>626031</v>
      </c>
      <c r="F275" s="70"/>
      <c r="G275" s="75" t="n">
        <f aca="false">(E275/$BL275)</f>
        <v>97.8479212253829</v>
      </c>
      <c r="H275" s="70"/>
      <c r="I275" s="75" t="n">
        <f aca="false">IF(G275,G275/G$287*100,0)</f>
        <v>58.5719540477054</v>
      </c>
      <c r="J275" s="70"/>
      <c r="K275" s="79" t="n">
        <v>0</v>
      </c>
      <c r="L275" s="70"/>
      <c r="M275" s="75" t="n">
        <f aca="false">(K275/$BL275)</f>
        <v>0</v>
      </c>
      <c r="N275" s="70"/>
      <c r="O275" s="75" t="n">
        <f aca="false">IF(M275,M275/M$287*100,0)</f>
        <v>0</v>
      </c>
      <c r="P275" s="70"/>
      <c r="Q275" s="79" t="n">
        <v>1778359</v>
      </c>
      <c r="R275" s="70"/>
      <c r="S275" s="75" t="n">
        <f aca="false">(Q275/$BL275)</f>
        <v>277.955454829634</v>
      </c>
      <c r="T275" s="70"/>
      <c r="U275" s="75" t="n">
        <f aca="false">IF(S275,S275/S$287*100,0)</f>
        <v>80.0834842269908</v>
      </c>
      <c r="V275" s="70"/>
      <c r="W275" s="79" t="n">
        <v>1214009</v>
      </c>
      <c r="X275" s="70"/>
      <c r="Y275" s="75" t="n">
        <f aca="false">(W275/$BL275)</f>
        <v>189.748202563301</v>
      </c>
      <c r="Z275" s="70"/>
      <c r="AA275" s="75" t="n">
        <f aca="false">IF(Y275,Y275/Y$287*100,0)</f>
        <v>50.1486350520653</v>
      </c>
      <c r="AB275" s="70"/>
      <c r="AC275" s="79" t="n">
        <v>10236</v>
      </c>
      <c r="AD275" s="70"/>
      <c r="AE275" s="75" t="n">
        <f aca="false">(AC275/$BL275)</f>
        <v>1.59987496092529</v>
      </c>
      <c r="AF275" s="70"/>
      <c r="AG275" s="75" t="n">
        <f aca="false">IF(AE275,AE275/AE$287*100,0)</f>
        <v>42.5773336910279</v>
      </c>
      <c r="AH275" s="111"/>
      <c r="AI275" s="70"/>
      <c r="AJ275" s="79" t="n">
        <v>0</v>
      </c>
      <c r="AK275" s="70"/>
      <c r="AL275" s="75" t="n">
        <f aca="false">(AJ275/$BL275)</f>
        <v>0</v>
      </c>
      <c r="AM275" s="70"/>
      <c r="AN275" s="75" t="n">
        <f aca="false">IF(AL275,AL275/AL$287*100,0)</f>
        <v>0</v>
      </c>
      <c r="AO275" s="70"/>
      <c r="AP275" s="79" t="n">
        <v>204015</v>
      </c>
      <c r="AQ275" s="70"/>
      <c r="AR275" s="75" t="n">
        <f aca="false">(AP275/$BL275)</f>
        <v>31.8873085339168</v>
      </c>
      <c r="AS275" s="70"/>
      <c r="AT275" s="75" t="n">
        <f aca="false">IF(AR275,AR275/AR$287*100,0)</f>
        <v>22.0626832504842</v>
      </c>
      <c r="AU275" s="70"/>
      <c r="AV275" s="79" t="n">
        <v>85674</v>
      </c>
      <c r="AW275" s="70"/>
      <c r="AX275" s="75" t="n">
        <f aca="false">(AV275/$BL275)</f>
        <v>13.3907471084714</v>
      </c>
      <c r="AY275" s="70"/>
      <c r="AZ275" s="75" t="n">
        <f aca="false">IF(AX275,AX275/AX$287*100,0)</f>
        <v>16.5165087830866</v>
      </c>
      <c r="BA275" s="70"/>
      <c r="BB275" s="79" t="n">
        <v>0</v>
      </c>
      <c r="BC275" s="70"/>
      <c r="BD275" s="75" t="n">
        <f aca="false">(BB275/$BL275)</f>
        <v>0</v>
      </c>
      <c r="BE275" s="70"/>
      <c r="BF275" s="75" t="n">
        <f aca="false">IF(BD275,BD275/BD$287*100,0)</f>
        <v>0</v>
      </c>
      <c r="BG275" s="70"/>
      <c r="BH275" s="79" t="n">
        <f aca="false">(E275+K275+Q275+W275+AC275+AJ275+AP275+AV275+BB275)</f>
        <v>3918324</v>
      </c>
      <c r="BI275" s="70"/>
      <c r="BJ275" s="55" t="n">
        <v>30</v>
      </c>
      <c r="BK275" s="70"/>
      <c r="BL275" s="107" t="n">
        <v>6398</v>
      </c>
      <c r="BM275" s="70"/>
      <c r="BN275" s="107" t="n">
        <f aca="false">IF(E275,BL275,0)</f>
        <v>6398</v>
      </c>
      <c r="BO275" s="70"/>
      <c r="BP275" s="107" t="n">
        <f aca="false">IF(K275,BL275,0)</f>
        <v>0</v>
      </c>
      <c r="BQ275" s="70"/>
      <c r="BR275" s="107" t="n">
        <f aca="false">IF(Q275,BL275,0)</f>
        <v>6398</v>
      </c>
      <c r="BS275" s="70"/>
      <c r="BT275" s="107" t="n">
        <f aca="false">IF(W275,BL275,0)</f>
        <v>6398</v>
      </c>
      <c r="BU275" s="70"/>
      <c r="BV275" s="107" t="n">
        <f aca="false">IF(AC275,BL275,0)</f>
        <v>6398</v>
      </c>
      <c r="BW275" s="70"/>
      <c r="BX275" s="107" t="n">
        <f aca="false">IF(AJ275,BL275,0)</f>
        <v>0</v>
      </c>
      <c r="BY275" s="70"/>
      <c r="BZ275" s="107" t="n">
        <f aca="false">IF(AP275,BL275,0)</f>
        <v>6398</v>
      </c>
      <c r="CA275" s="70"/>
      <c r="CB275" s="107" t="n">
        <f aca="false">IF(AV275,BL275,0)</f>
        <v>6398</v>
      </c>
      <c r="CC275" s="70"/>
      <c r="CD275" s="107" t="n">
        <f aca="false">IF(BB275,$BL275,0)</f>
        <v>0</v>
      </c>
    </row>
    <row r="276" customFormat="false" ht="8.25" hidden="false" customHeight="true" outlineLevel="0" collapsed="false">
      <c r="A276" s="91"/>
      <c r="B276" s="66"/>
      <c r="C276" s="66"/>
      <c r="D276" s="70"/>
      <c r="E276" s="70"/>
      <c r="F276" s="70"/>
      <c r="G276" s="103"/>
      <c r="H276" s="70"/>
      <c r="I276" s="103"/>
      <c r="J276" s="70"/>
      <c r="K276" s="70"/>
      <c r="L276" s="70"/>
      <c r="M276" s="103"/>
      <c r="N276" s="70"/>
      <c r="O276" s="103"/>
      <c r="P276" s="70"/>
      <c r="Q276" s="70"/>
      <c r="R276" s="70"/>
      <c r="S276" s="103"/>
      <c r="T276" s="70"/>
      <c r="U276" s="103"/>
      <c r="V276" s="70"/>
      <c r="W276" s="70"/>
      <c r="X276" s="70"/>
      <c r="Y276" s="103"/>
      <c r="Z276" s="70"/>
      <c r="AA276" s="103"/>
      <c r="AB276" s="70"/>
      <c r="AC276" s="70"/>
      <c r="AD276" s="70"/>
      <c r="AE276" s="103"/>
      <c r="AF276" s="70"/>
      <c r="AG276" s="103"/>
      <c r="AH276" s="70"/>
      <c r="AI276" s="70"/>
      <c r="AJ276" s="70"/>
      <c r="AK276" s="70"/>
      <c r="AL276" s="103"/>
      <c r="AM276" s="70"/>
      <c r="AN276" s="103"/>
      <c r="AO276" s="70"/>
      <c r="AP276" s="70"/>
      <c r="AQ276" s="70"/>
      <c r="AR276" s="103"/>
      <c r="AS276" s="70"/>
      <c r="AT276" s="103"/>
      <c r="AU276" s="70"/>
      <c r="AV276" s="70"/>
      <c r="AW276" s="70"/>
      <c r="AX276" s="103"/>
      <c r="AY276" s="70"/>
      <c r="AZ276" s="103"/>
      <c r="BA276" s="70"/>
      <c r="BB276" s="70"/>
      <c r="BC276" s="70"/>
      <c r="BD276" s="103"/>
      <c r="BE276" s="70"/>
      <c r="BF276" s="103"/>
      <c r="BG276" s="70"/>
      <c r="BH276" s="70"/>
      <c r="BI276" s="70"/>
      <c r="BJ276" s="81"/>
      <c r="BK276" s="70"/>
      <c r="BL276" s="104"/>
      <c r="BM276" s="70"/>
      <c r="BN276" s="70"/>
      <c r="BO276" s="70"/>
      <c r="BP276" s="70"/>
      <c r="BQ276" s="70"/>
      <c r="BR276" s="70"/>
      <c r="BS276" s="70"/>
      <c r="BT276" s="70"/>
      <c r="BU276" s="70"/>
      <c r="BV276" s="70"/>
      <c r="BW276" s="70"/>
      <c r="BX276" s="70"/>
      <c r="BY276" s="70"/>
      <c r="BZ276" s="70"/>
      <c r="CA276" s="70"/>
      <c r="CB276" s="70"/>
      <c r="CC276" s="70"/>
      <c r="CD276" s="70"/>
    </row>
    <row r="277" customFormat="false" ht="8.25" hidden="false" customHeight="true" outlineLevel="0" collapsed="false">
      <c r="A277" s="66" t="n">
        <v>31</v>
      </c>
      <c r="B277" s="68"/>
      <c r="C277" s="66" t="s">
        <v>223</v>
      </c>
      <c r="D277" s="70"/>
      <c r="E277" s="79" t="n">
        <v>849530</v>
      </c>
      <c r="F277" s="70"/>
      <c r="G277" s="75" t="n">
        <f aca="false">(E277/$BL277)</f>
        <v>183.602766371299</v>
      </c>
      <c r="H277" s="70"/>
      <c r="I277" s="75" t="n">
        <f aca="false">IF(G277,G277/G$287*100,0)</f>
        <v>109.904969469516</v>
      </c>
      <c r="J277" s="70"/>
      <c r="K277" s="79" t="n">
        <v>0</v>
      </c>
      <c r="L277" s="70"/>
      <c r="M277" s="75" t="n">
        <f aca="false">(K277/$BL277)</f>
        <v>0</v>
      </c>
      <c r="N277" s="70"/>
      <c r="O277" s="75" t="n">
        <f aca="false">IF(M277,M277/M$287*100,0)</f>
        <v>0</v>
      </c>
      <c r="P277" s="70"/>
      <c r="Q277" s="79" t="n">
        <v>2081122</v>
      </c>
      <c r="R277" s="70"/>
      <c r="S277" s="75" t="n">
        <f aca="false">(Q277/$BL277)</f>
        <v>449.777825805057</v>
      </c>
      <c r="T277" s="70"/>
      <c r="U277" s="75" t="n">
        <f aca="false">IF(S277,S277/S$287*100,0)</f>
        <v>129.588301983809</v>
      </c>
      <c r="V277" s="70"/>
      <c r="W277" s="79" t="n">
        <v>1507846</v>
      </c>
      <c r="X277" s="70"/>
      <c r="Y277" s="75" t="n">
        <f aca="false">(W277/$BL277)</f>
        <v>325.879835746704</v>
      </c>
      <c r="Z277" s="70"/>
      <c r="AA277" s="75" t="n">
        <f aca="false">IF(Y277,Y277/Y$287*100,0)</f>
        <v>86.1269236436458</v>
      </c>
      <c r="AB277" s="70"/>
      <c r="AC277" s="79" t="n">
        <v>0</v>
      </c>
      <c r="AD277" s="70"/>
      <c r="AE277" s="75" t="n">
        <f aca="false">(AC277/$BL277)</f>
        <v>0</v>
      </c>
      <c r="AF277" s="70"/>
      <c r="AG277" s="75" t="n">
        <f aca="false">IF(AE277,AE277/AE$287*100,0)</f>
        <v>0</v>
      </c>
      <c r="AH277" s="111"/>
      <c r="AI277" s="70"/>
      <c r="AJ277" s="79" t="n">
        <v>0</v>
      </c>
      <c r="AK277" s="70"/>
      <c r="AL277" s="75" t="n">
        <f aca="false">(AJ277/$BL277)</f>
        <v>0</v>
      </c>
      <c r="AM277" s="70"/>
      <c r="AN277" s="75" t="n">
        <f aca="false">IF(AL277,AL277/AL$287*100,0)</f>
        <v>0</v>
      </c>
      <c r="AO277" s="70"/>
      <c r="AP277" s="79" t="n">
        <v>470673</v>
      </c>
      <c r="AQ277" s="70"/>
      <c r="AR277" s="75" t="n">
        <f aca="false">(AP277/$BL277)</f>
        <v>101.723146747353</v>
      </c>
      <c r="AS277" s="70"/>
      <c r="AT277" s="75" t="n">
        <f aca="false">IF(AR277,AR277/AR$287*100,0)</f>
        <v>70.3817810004953</v>
      </c>
      <c r="AU277" s="70"/>
      <c r="AV277" s="79" t="n">
        <v>43809</v>
      </c>
      <c r="AW277" s="70"/>
      <c r="AX277" s="75" t="n">
        <f aca="false">(AV277/$BL277)</f>
        <v>9.46812189323536</v>
      </c>
      <c r="AY277" s="70"/>
      <c r="AZ277" s="75" t="n">
        <f aca="false">IF(AX277,AX277/AX$287*100,0)</f>
        <v>11.678237005165</v>
      </c>
      <c r="BA277" s="70"/>
      <c r="BB277" s="79" t="n">
        <v>0</v>
      </c>
      <c r="BC277" s="70"/>
      <c r="BD277" s="75" t="n">
        <f aca="false">(BB277/$BL277)</f>
        <v>0</v>
      </c>
      <c r="BE277" s="70"/>
      <c r="BF277" s="75" t="n">
        <f aca="false">IF(BD277,BD277/BD$287*100,0)</f>
        <v>0</v>
      </c>
      <c r="BG277" s="70"/>
      <c r="BH277" s="79" t="n">
        <f aca="false">(E277+K277+Q277+W277+AC277+AJ277+AP277+AV277+BB277)</f>
        <v>4952980</v>
      </c>
      <c r="BI277" s="70"/>
      <c r="BJ277" s="55" t="n">
        <v>31</v>
      </c>
      <c r="BK277" s="70"/>
      <c r="BL277" s="107" t="n">
        <v>4627</v>
      </c>
      <c r="BM277" s="70"/>
      <c r="BN277" s="107" t="n">
        <f aca="false">IF(E277,BL277,0)</f>
        <v>4627</v>
      </c>
      <c r="BO277" s="70"/>
      <c r="BP277" s="107" t="n">
        <f aca="false">IF(K277,BL277,0)</f>
        <v>0</v>
      </c>
      <c r="BQ277" s="70"/>
      <c r="BR277" s="107" t="n">
        <f aca="false">IF(Q277,BL277,0)</f>
        <v>4627</v>
      </c>
      <c r="BS277" s="70"/>
      <c r="BT277" s="107" t="n">
        <f aca="false">IF(W277,BL277,0)</f>
        <v>4627</v>
      </c>
      <c r="BU277" s="70"/>
      <c r="BV277" s="107" t="n">
        <f aca="false">IF(AC277,BL277,0)</f>
        <v>0</v>
      </c>
      <c r="BW277" s="70"/>
      <c r="BX277" s="107" t="n">
        <f aca="false">IF(AJ277,BL277,0)</f>
        <v>0</v>
      </c>
      <c r="BY277" s="70"/>
      <c r="BZ277" s="107" t="n">
        <f aca="false">IF(AP277,BL277,0)</f>
        <v>4627</v>
      </c>
      <c r="CA277" s="70"/>
      <c r="CB277" s="107" t="n">
        <f aca="false">IF(AV277,BL277,0)</f>
        <v>4627</v>
      </c>
      <c r="CC277" s="70"/>
      <c r="CD277" s="107" t="n">
        <f aca="false">IF(BB277,$BL277,0)</f>
        <v>0</v>
      </c>
    </row>
    <row r="278" customFormat="false" ht="8.25" hidden="false" customHeight="true" outlineLevel="0" collapsed="false">
      <c r="A278" s="66" t="n">
        <v>32</v>
      </c>
      <c r="B278" s="68"/>
      <c r="C278" s="66" t="s">
        <v>258</v>
      </c>
      <c r="D278" s="70"/>
      <c r="E278" s="79" t="n">
        <v>4635247</v>
      </c>
      <c r="F278" s="70"/>
      <c r="G278" s="75" t="n">
        <f aca="false">(E278/$BL278)</f>
        <v>295.483330145981</v>
      </c>
      <c r="H278" s="70"/>
      <c r="I278" s="75" t="n">
        <f aca="false">IF(G278,G278/G$287*100,0)</f>
        <v>176.876890366514</v>
      </c>
      <c r="J278" s="70"/>
      <c r="K278" s="79" t="n">
        <v>0</v>
      </c>
      <c r="L278" s="70"/>
      <c r="M278" s="75" t="n">
        <f aca="false">(K278/$BL278)</f>
        <v>0</v>
      </c>
      <c r="N278" s="70"/>
      <c r="O278" s="75" t="n">
        <f aca="false">IF(M278,M278/M$287*100,0)</f>
        <v>0</v>
      </c>
      <c r="P278" s="70"/>
      <c r="Q278" s="79" t="n">
        <v>6994087</v>
      </c>
      <c r="R278" s="70"/>
      <c r="S278" s="75" t="n">
        <f aca="false">(Q278/$BL278)</f>
        <v>445.852425575317</v>
      </c>
      <c r="T278" s="70"/>
      <c r="U278" s="75" t="n">
        <f aca="false">IF(S278,S278/S$287*100,0)</f>
        <v>128.457330376953</v>
      </c>
      <c r="V278" s="70"/>
      <c r="W278" s="79" t="n">
        <v>7997698</v>
      </c>
      <c r="X278" s="70"/>
      <c r="Y278" s="75" t="n">
        <f aca="false">(W278/$BL278)</f>
        <v>509.829667877861</v>
      </c>
      <c r="Z278" s="70"/>
      <c r="AA278" s="75" t="n">
        <f aca="false">IF(Y278,Y278/Y$287*100,0)</f>
        <v>134.743104850193</v>
      </c>
      <c r="AB278" s="70"/>
      <c r="AC278" s="79" t="n">
        <v>232186</v>
      </c>
      <c r="AD278" s="70"/>
      <c r="AE278" s="75" t="n">
        <f aca="false">(AC278/$BL278)</f>
        <v>14.8011729457513</v>
      </c>
      <c r="AF278" s="70"/>
      <c r="AG278" s="75" t="n">
        <f aca="false">IF(AE278,AE278/AE$287*100,0)</f>
        <v>393.90233294569</v>
      </c>
      <c r="AH278" s="111"/>
      <c r="AI278" s="70"/>
      <c r="AJ278" s="79" t="n">
        <v>0</v>
      </c>
      <c r="AK278" s="70"/>
      <c r="AL278" s="75" t="n">
        <f aca="false">(AJ278/$BL278)</f>
        <v>0</v>
      </c>
      <c r="AM278" s="70"/>
      <c r="AN278" s="75" t="n">
        <f aca="false">IF(AL278,AL278/AL$287*100,0)</f>
        <v>0</v>
      </c>
      <c r="AO278" s="70"/>
      <c r="AP278" s="79" t="n">
        <v>2832486</v>
      </c>
      <c r="AQ278" s="70"/>
      <c r="AR278" s="75" t="n">
        <f aca="false">(AP278/$BL278)</f>
        <v>180.562631478294</v>
      </c>
      <c r="AS278" s="70"/>
      <c r="AT278" s="75" t="n">
        <f aca="false">IF(AR278,AR278/AR$287*100,0)</f>
        <v>124.930460686021</v>
      </c>
      <c r="AU278" s="70"/>
      <c r="AV278" s="79" t="n">
        <v>840890</v>
      </c>
      <c r="AW278" s="70"/>
      <c r="AX278" s="75" t="n">
        <f aca="false">(AV278/$BL278)</f>
        <v>53.6042583030535</v>
      </c>
      <c r="AY278" s="70"/>
      <c r="AZ278" s="75" t="n">
        <f aca="false">IF(AX278,AX278/AX$287*100,0)</f>
        <v>66.1169385024921</v>
      </c>
      <c r="BA278" s="70"/>
      <c r="BB278" s="79" t="n">
        <v>0</v>
      </c>
      <c r="BC278" s="70"/>
      <c r="BD278" s="75" t="n">
        <f aca="false">(BB278/$BL278)</f>
        <v>0</v>
      </c>
      <c r="BE278" s="70"/>
      <c r="BF278" s="75" t="n">
        <f aca="false">IF(BD278,BD278/BD$287*100,0)</f>
        <v>0</v>
      </c>
      <c r="BG278" s="70"/>
      <c r="BH278" s="79" t="n">
        <f aca="false">(E278+K278+Q278+W278+AC278+AJ278+AP278+AV278+BB278)</f>
        <v>23532594</v>
      </c>
      <c r="BI278" s="70"/>
      <c r="BJ278" s="55" t="n">
        <v>32</v>
      </c>
      <c r="BK278" s="70"/>
      <c r="BL278" s="107" t="n">
        <v>15687</v>
      </c>
      <c r="BM278" s="70"/>
      <c r="BN278" s="107" t="n">
        <f aca="false">IF(E278,BL278,0)</f>
        <v>15687</v>
      </c>
      <c r="BO278" s="70"/>
      <c r="BP278" s="107" t="n">
        <f aca="false">IF(K278,BL278,0)</f>
        <v>0</v>
      </c>
      <c r="BQ278" s="70"/>
      <c r="BR278" s="107" t="n">
        <f aca="false">IF(Q278,BL278,0)</f>
        <v>15687</v>
      </c>
      <c r="BS278" s="70"/>
      <c r="BT278" s="107" t="n">
        <f aca="false">IF(W278,BL278,0)</f>
        <v>15687</v>
      </c>
      <c r="BU278" s="70"/>
      <c r="BV278" s="107" t="n">
        <f aca="false">IF(AC278,BL278,0)</f>
        <v>15687</v>
      </c>
      <c r="BW278" s="70"/>
      <c r="BX278" s="107" t="n">
        <f aca="false">IF(AJ278,BL278,0)</f>
        <v>0</v>
      </c>
      <c r="BY278" s="70"/>
      <c r="BZ278" s="107" t="n">
        <f aca="false">IF(AP278,BL278,0)</f>
        <v>15687</v>
      </c>
      <c r="CA278" s="70"/>
      <c r="CB278" s="107" t="n">
        <f aca="false">IF(AV278,BL278,0)</f>
        <v>15687</v>
      </c>
      <c r="CC278" s="70"/>
      <c r="CD278" s="107" t="n">
        <f aca="false">IF(BB278,$BL278,0)</f>
        <v>0</v>
      </c>
    </row>
    <row r="279" customFormat="false" ht="8.25" hidden="false" customHeight="true" outlineLevel="0" collapsed="false">
      <c r="A279" s="66" t="n">
        <v>33</v>
      </c>
      <c r="B279" s="68"/>
      <c r="C279" s="66" t="s">
        <v>259</v>
      </c>
      <c r="D279" s="70"/>
      <c r="E279" s="79" t="n">
        <v>532270</v>
      </c>
      <c r="F279" s="70"/>
      <c r="G279" s="75" t="n">
        <f aca="false">(E279/$BL279)</f>
        <v>65.7285749567795</v>
      </c>
      <c r="H279" s="70"/>
      <c r="I279" s="75" t="n">
        <f aca="false">IF(G279,G279/G$287*100,0)</f>
        <v>39.3452515268249</v>
      </c>
      <c r="J279" s="70"/>
      <c r="K279" s="79" t="n">
        <v>0</v>
      </c>
      <c r="L279" s="70"/>
      <c r="M279" s="75" t="n">
        <f aca="false">(K279/$BL279)</f>
        <v>0</v>
      </c>
      <c r="N279" s="70"/>
      <c r="O279" s="75" t="n">
        <f aca="false">IF(M279,M279/M$287*100,0)</f>
        <v>0</v>
      </c>
      <c r="P279" s="70"/>
      <c r="Q279" s="79" t="n">
        <v>4018085</v>
      </c>
      <c r="R279" s="70"/>
      <c r="S279" s="75" t="n">
        <f aca="false">(Q279/$BL279)</f>
        <v>496.182390713757</v>
      </c>
      <c r="T279" s="70"/>
      <c r="U279" s="75" t="n">
        <f aca="false">IF(S279,S279/S$287*100,0)</f>
        <v>142.958211360849</v>
      </c>
      <c r="V279" s="70"/>
      <c r="W279" s="79" t="n">
        <v>2402216</v>
      </c>
      <c r="X279" s="70"/>
      <c r="Y279" s="75" t="n">
        <f aca="false">(W279/$BL279)</f>
        <v>296.643121758459</v>
      </c>
      <c r="Z279" s="70"/>
      <c r="AA279" s="75" t="n">
        <f aca="false">IF(Y279,Y279/Y$287*100,0)</f>
        <v>78.3999397770714</v>
      </c>
      <c r="AB279" s="70"/>
      <c r="AC279" s="79" t="n">
        <v>9800</v>
      </c>
      <c r="AD279" s="70"/>
      <c r="AE279" s="75" t="n">
        <f aca="false">(AC279/$BL279)</f>
        <v>1.21017535193875</v>
      </c>
      <c r="AF279" s="70"/>
      <c r="AG279" s="75" t="n">
        <f aca="false">IF(AE279,AE279/AE$287*100,0)</f>
        <v>32.2062917681724</v>
      </c>
      <c r="AH279" s="111"/>
      <c r="AI279" s="70"/>
      <c r="AJ279" s="79" t="n">
        <v>0</v>
      </c>
      <c r="AK279" s="70"/>
      <c r="AL279" s="75" t="n">
        <f aca="false">(AJ279/$BL279)</f>
        <v>0</v>
      </c>
      <c r="AM279" s="70"/>
      <c r="AN279" s="75" t="n">
        <f aca="false">IF(AL279,AL279/AL$287*100,0)</f>
        <v>0</v>
      </c>
      <c r="AO279" s="70"/>
      <c r="AP279" s="79" t="n">
        <v>602496</v>
      </c>
      <c r="AQ279" s="70"/>
      <c r="AR279" s="75" t="n">
        <f aca="false">(AP279/$BL279)</f>
        <v>74.4005927389479</v>
      </c>
      <c r="AS279" s="70"/>
      <c r="AT279" s="75" t="n">
        <f aca="false">IF(AR279,AR279/AR$287*100,0)</f>
        <v>51.4774305740395</v>
      </c>
      <c r="AU279" s="70"/>
      <c r="AV279" s="79" t="n">
        <v>952283</v>
      </c>
      <c r="AW279" s="70"/>
      <c r="AX279" s="75" t="n">
        <f aca="false">(AV279/$BL279)</f>
        <v>117.594838231662</v>
      </c>
      <c r="AY279" s="70"/>
      <c r="AZ279" s="75" t="n">
        <f aca="false">IF(AX279,AX279/AX$287*100,0)</f>
        <v>145.044646334197</v>
      </c>
      <c r="BA279" s="70"/>
      <c r="BB279" s="79" t="n">
        <v>0</v>
      </c>
      <c r="BC279" s="70"/>
      <c r="BD279" s="75" t="n">
        <f aca="false">(BB279/$BL279)</f>
        <v>0</v>
      </c>
      <c r="BE279" s="70"/>
      <c r="BF279" s="75" t="n">
        <f aca="false">IF(BD279,BD279/BD$287*100,0)</f>
        <v>0</v>
      </c>
      <c r="BG279" s="70"/>
      <c r="BH279" s="79" t="n">
        <f aca="false">(E279+K279+Q279+W279+AC279+AJ279+AP279+AV279+BB279)</f>
        <v>8517150</v>
      </c>
      <c r="BI279" s="70"/>
      <c r="BJ279" s="55" t="n">
        <v>33</v>
      </c>
      <c r="BK279" s="70"/>
      <c r="BL279" s="107" t="n">
        <v>8098</v>
      </c>
      <c r="BM279" s="70"/>
      <c r="BN279" s="107" t="n">
        <f aca="false">IF(E279,BL279,0)</f>
        <v>8098</v>
      </c>
      <c r="BO279" s="70"/>
      <c r="BP279" s="107" t="n">
        <f aca="false">IF(K279,BL279,0)</f>
        <v>0</v>
      </c>
      <c r="BQ279" s="70"/>
      <c r="BR279" s="107" t="n">
        <f aca="false">IF(Q279,BL279,0)</f>
        <v>8098</v>
      </c>
      <c r="BS279" s="70"/>
      <c r="BT279" s="107" t="n">
        <f aca="false">IF(W279,BL279,0)</f>
        <v>8098</v>
      </c>
      <c r="BU279" s="70"/>
      <c r="BV279" s="107" t="n">
        <f aca="false">IF(AC279,BL279,0)</f>
        <v>8098</v>
      </c>
      <c r="BW279" s="70"/>
      <c r="BX279" s="107" t="n">
        <f aca="false">IF(AJ279,BL279,0)</f>
        <v>0</v>
      </c>
      <c r="BY279" s="70"/>
      <c r="BZ279" s="107" t="n">
        <f aca="false">IF(AP279,BL279,0)</f>
        <v>8098</v>
      </c>
      <c r="CA279" s="70"/>
      <c r="CB279" s="107" t="n">
        <f aca="false">IF(AV279,BL279,0)</f>
        <v>8098</v>
      </c>
      <c r="CC279" s="70"/>
      <c r="CD279" s="107" t="n">
        <f aca="false">IF(BB279,$BL279,0)</f>
        <v>0</v>
      </c>
    </row>
    <row r="280" customFormat="false" ht="8.25" hidden="false" customHeight="true" outlineLevel="0" collapsed="false">
      <c r="A280" s="66" t="n">
        <v>34</v>
      </c>
      <c r="B280" s="68"/>
      <c r="C280" s="66" t="s">
        <v>260</v>
      </c>
      <c r="D280" s="70"/>
      <c r="E280" s="79" t="n">
        <v>957937</v>
      </c>
      <c r="F280" s="70"/>
      <c r="G280" s="75" t="n">
        <f aca="false">(E280/$BL280)</f>
        <v>99.6708979294558</v>
      </c>
      <c r="H280" s="70"/>
      <c r="I280" s="75" t="n">
        <f aca="false">IF(G280,G280/G$287*100,0)</f>
        <v>59.6631914128309</v>
      </c>
      <c r="J280" s="70"/>
      <c r="K280" s="79" t="n">
        <v>0</v>
      </c>
      <c r="L280" s="70"/>
      <c r="M280" s="75" t="n">
        <f aca="false">(K280/$BL280)</f>
        <v>0</v>
      </c>
      <c r="N280" s="70"/>
      <c r="O280" s="75" t="n">
        <f aca="false">IF(M280,M280/M$287*100,0)</f>
        <v>0</v>
      </c>
      <c r="P280" s="70"/>
      <c r="Q280" s="79" t="n">
        <v>3929532</v>
      </c>
      <c r="R280" s="70"/>
      <c r="S280" s="75" t="n">
        <f aca="false">(Q280/$BL280)</f>
        <v>408.857767141817</v>
      </c>
      <c r="T280" s="70"/>
      <c r="U280" s="75" t="n">
        <f aca="false">IF(S280,S280/S$287*100,0)</f>
        <v>117.798567997355</v>
      </c>
      <c r="V280" s="70"/>
      <c r="W280" s="79" t="n">
        <v>4214069</v>
      </c>
      <c r="X280" s="70"/>
      <c r="Y280" s="75" t="n">
        <f aca="false">(W280/$BL280)</f>
        <v>438.463115180522</v>
      </c>
      <c r="Z280" s="70"/>
      <c r="AA280" s="75" t="n">
        <f aca="false">IF(Y280,Y280/Y$287*100,0)</f>
        <v>115.881607572247</v>
      </c>
      <c r="AB280" s="70"/>
      <c r="AC280" s="79" t="n">
        <v>132465</v>
      </c>
      <c r="AD280" s="70"/>
      <c r="AE280" s="75" t="n">
        <f aca="false">(AC280/$BL280)</f>
        <v>13.782644886068</v>
      </c>
      <c r="AF280" s="70"/>
      <c r="AG280" s="75" t="n">
        <f aca="false">IF(AE280,AE280/AE$287*100,0)</f>
        <v>366.79633395829</v>
      </c>
      <c r="AH280" s="111"/>
      <c r="AI280" s="70"/>
      <c r="AJ280" s="79" t="n">
        <v>0</v>
      </c>
      <c r="AK280" s="70"/>
      <c r="AL280" s="75" t="n">
        <f aca="false">(AJ280/$BL280)</f>
        <v>0</v>
      </c>
      <c r="AM280" s="70"/>
      <c r="AN280" s="75" t="n">
        <f aca="false">IF(AL280,AL280/AL$287*100,0)</f>
        <v>0</v>
      </c>
      <c r="AO280" s="70"/>
      <c r="AP280" s="79" t="n">
        <v>2182835</v>
      </c>
      <c r="AQ280" s="70"/>
      <c r="AR280" s="75" t="n">
        <f aca="false">(AP280/$BL280)</f>
        <v>227.118405993133</v>
      </c>
      <c r="AS280" s="70"/>
      <c r="AT280" s="75" t="n">
        <f aca="false">IF(AR280,AR280/AR$287*100,0)</f>
        <v>157.142188606216</v>
      </c>
      <c r="AU280" s="70"/>
      <c r="AV280" s="79" t="n">
        <v>806044</v>
      </c>
      <c r="AW280" s="70"/>
      <c r="AX280" s="75" t="n">
        <f aca="false">(AV280/$BL280)</f>
        <v>83.8668192695869</v>
      </c>
      <c r="AY280" s="70"/>
      <c r="AZ280" s="75" t="n">
        <f aca="false">IF(AX280,AX280/AX$287*100,0)</f>
        <v>103.443597721247</v>
      </c>
      <c r="BA280" s="70"/>
      <c r="BB280" s="79" t="n">
        <v>0</v>
      </c>
      <c r="BC280" s="70"/>
      <c r="BD280" s="75" t="n">
        <f aca="false">(BB280/$BL280)</f>
        <v>0</v>
      </c>
      <c r="BE280" s="70"/>
      <c r="BF280" s="75" t="n">
        <f aca="false">IF(BD280,BD280/BD$287*100,0)</f>
        <v>0</v>
      </c>
      <c r="BG280" s="70"/>
      <c r="BH280" s="79" t="n">
        <f aca="false">(E280+K280+Q280+W280+AC280+AJ280+AP280+AV280+BB280)</f>
        <v>12222882</v>
      </c>
      <c r="BI280" s="70"/>
      <c r="BJ280" s="55" t="n">
        <v>34</v>
      </c>
      <c r="BK280" s="70"/>
      <c r="BL280" s="107" t="n">
        <v>9611</v>
      </c>
      <c r="BM280" s="70"/>
      <c r="BN280" s="107" t="n">
        <f aca="false">IF(E280,BL280,0)</f>
        <v>9611</v>
      </c>
      <c r="BO280" s="70"/>
      <c r="BP280" s="107" t="n">
        <f aca="false">IF(K280,BL280,0)</f>
        <v>0</v>
      </c>
      <c r="BQ280" s="70"/>
      <c r="BR280" s="107" t="n">
        <f aca="false">IF(Q280,BL280,0)</f>
        <v>9611</v>
      </c>
      <c r="BS280" s="70"/>
      <c r="BT280" s="107" t="n">
        <f aca="false">IF(W280,BL280,0)</f>
        <v>9611</v>
      </c>
      <c r="BU280" s="70"/>
      <c r="BV280" s="107" t="n">
        <f aca="false">IF(AC280,BL280,0)</f>
        <v>9611</v>
      </c>
      <c r="BW280" s="70"/>
      <c r="BX280" s="107" t="n">
        <f aca="false">IF(AJ280,BL280,0)</f>
        <v>0</v>
      </c>
      <c r="BY280" s="70"/>
      <c r="BZ280" s="107" t="n">
        <f aca="false">IF(AP280,BL280,0)</f>
        <v>9611</v>
      </c>
      <c r="CA280" s="70"/>
      <c r="CB280" s="107" t="n">
        <f aca="false">IF(AV280,BL280,0)</f>
        <v>9611</v>
      </c>
      <c r="CC280" s="70"/>
      <c r="CD280" s="107" t="n">
        <f aca="false">IF(BB280,$BL280,0)</f>
        <v>0</v>
      </c>
    </row>
    <row r="281" customFormat="false" ht="8.25" hidden="false" customHeight="true" outlineLevel="0" collapsed="false">
      <c r="A281" s="66" t="n">
        <v>35</v>
      </c>
      <c r="B281" s="68"/>
      <c r="C281" s="66" t="s">
        <v>261</v>
      </c>
      <c r="D281" s="70"/>
      <c r="E281" s="79" t="n">
        <v>640019</v>
      </c>
      <c r="F281" s="70"/>
      <c r="G281" s="75" t="n">
        <f aca="false">(E281/$BL281)</f>
        <v>193.593163944344</v>
      </c>
      <c r="H281" s="70"/>
      <c r="I281" s="75" t="n">
        <f aca="false">IF(G281,G281/G$287*100,0)</f>
        <v>115.885240692845</v>
      </c>
      <c r="J281" s="70"/>
      <c r="K281" s="79" t="n">
        <v>0</v>
      </c>
      <c r="L281" s="70"/>
      <c r="M281" s="75" t="n">
        <f aca="false">(K281/$BL281)</f>
        <v>0</v>
      </c>
      <c r="N281" s="70"/>
      <c r="O281" s="75" t="n">
        <f aca="false">IF(M281,M281/M$287*100,0)</f>
        <v>0</v>
      </c>
      <c r="P281" s="70"/>
      <c r="Q281" s="79" t="n">
        <v>929783</v>
      </c>
      <c r="R281" s="70"/>
      <c r="S281" s="75" t="n">
        <f aca="false">(Q281/$BL281)</f>
        <v>281.241076830006</v>
      </c>
      <c r="T281" s="70"/>
      <c r="U281" s="75" t="n">
        <f aca="false">IF(S281,S281/S$287*100,0)</f>
        <v>81.0301253274645</v>
      </c>
      <c r="V281" s="70"/>
      <c r="W281" s="79" t="n">
        <v>857245</v>
      </c>
      <c r="X281" s="70"/>
      <c r="Y281" s="75" t="n">
        <f aca="false">(W281/$BL281)</f>
        <v>259.299758015729</v>
      </c>
      <c r="Z281" s="70"/>
      <c r="AA281" s="75" t="n">
        <f aca="false">IF(Y281,Y281/Y$287*100,0)</f>
        <v>68.5304459180929</v>
      </c>
      <c r="AB281" s="70"/>
      <c r="AC281" s="79" t="n">
        <v>0</v>
      </c>
      <c r="AD281" s="70"/>
      <c r="AE281" s="75" t="n">
        <f aca="false">(AC281/$BL281)</f>
        <v>0</v>
      </c>
      <c r="AF281" s="70"/>
      <c r="AG281" s="75" t="n">
        <f aca="false">IF(AE281,AE281/AE$287*100,0)</f>
        <v>0</v>
      </c>
      <c r="AH281" s="111"/>
      <c r="AI281" s="70"/>
      <c r="AJ281" s="79" t="n">
        <v>9928334</v>
      </c>
      <c r="AK281" s="70"/>
      <c r="AL281" s="75" t="n">
        <f aca="false">(AJ281/$BL281)</f>
        <v>3003.12583182093</v>
      </c>
      <c r="AM281" s="70"/>
      <c r="AN281" s="75" t="n">
        <f aca="false">IF(AL281,AL281/AL$287*100,0)</f>
        <v>231.050481089379</v>
      </c>
      <c r="AO281" s="70"/>
      <c r="AP281" s="79" t="n">
        <v>102678</v>
      </c>
      <c r="AQ281" s="70"/>
      <c r="AR281" s="75" t="n">
        <f aca="false">(AP281/$BL281)</f>
        <v>31.0580762250454</v>
      </c>
      <c r="AS281" s="70"/>
      <c r="AT281" s="75" t="n">
        <f aca="false">IF(AR281,AR281/AR$287*100,0)</f>
        <v>21.4889412003441</v>
      </c>
      <c r="AU281" s="70"/>
      <c r="AV281" s="79" t="n">
        <v>784491</v>
      </c>
      <c r="AW281" s="70"/>
      <c r="AX281" s="75" t="n">
        <f aca="false">(AV281/$BL281)</f>
        <v>237.293103448276</v>
      </c>
      <c r="AY281" s="70"/>
      <c r="AZ281" s="75" t="n">
        <f aca="false">IF(AX281,AX281/AX$287*100,0)</f>
        <v>292.683716264785</v>
      </c>
      <c r="BA281" s="70"/>
      <c r="BB281" s="79" t="n">
        <v>0</v>
      </c>
      <c r="BC281" s="70"/>
      <c r="BD281" s="75" t="n">
        <f aca="false">(BB281/$BL281)</f>
        <v>0</v>
      </c>
      <c r="BE281" s="70"/>
      <c r="BF281" s="75" t="n">
        <f aca="false">IF(BD281,BD281/BD$287*100,0)</f>
        <v>0</v>
      </c>
      <c r="BG281" s="70"/>
      <c r="BH281" s="79" t="n">
        <f aca="false">(E281+K281+Q281+W281+AC281+AJ281+AP281+AV281+BB281)</f>
        <v>13242550</v>
      </c>
      <c r="BI281" s="70"/>
      <c r="BJ281" s="55" t="n">
        <v>35</v>
      </c>
      <c r="BK281" s="70"/>
      <c r="BL281" s="107" t="n">
        <v>3306</v>
      </c>
      <c r="BM281" s="70"/>
      <c r="BN281" s="107" t="n">
        <f aca="false">IF(E281,BL281,0)</f>
        <v>3306</v>
      </c>
      <c r="BO281" s="70"/>
      <c r="BP281" s="107" t="n">
        <f aca="false">IF(K281,BL281,0)</f>
        <v>0</v>
      </c>
      <c r="BQ281" s="70"/>
      <c r="BR281" s="107" t="n">
        <f aca="false">IF(Q281,BL281,0)</f>
        <v>3306</v>
      </c>
      <c r="BS281" s="70"/>
      <c r="BT281" s="107" t="n">
        <f aca="false">IF(W281,BL281,0)</f>
        <v>3306</v>
      </c>
      <c r="BU281" s="70"/>
      <c r="BV281" s="107" t="n">
        <f aca="false">IF(AC281,BL281,0)</f>
        <v>0</v>
      </c>
      <c r="BW281" s="70"/>
      <c r="BX281" s="107" t="n">
        <f aca="false">IF(AJ281,BL281,0)</f>
        <v>3306</v>
      </c>
      <c r="BY281" s="70"/>
      <c r="BZ281" s="107" t="n">
        <f aca="false">IF(AP281,BL281,0)</f>
        <v>3306</v>
      </c>
      <c r="CA281" s="70"/>
      <c r="CB281" s="107" t="n">
        <f aca="false">IF(AV281,BL281,0)</f>
        <v>3306</v>
      </c>
      <c r="CC281" s="70"/>
      <c r="CD281" s="107" t="n">
        <f aca="false">IF(BB281,$BL281,0)</f>
        <v>0</v>
      </c>
    </row>
    <row r="282" customFormat="false" ht="8.25" hidden="false" customHeight="true" outlineLevel="0" collapsed="false">
      <c r="A282" s="66"/>
      <c r="B282" s="68"/>
      <c r="C282" s="66"/>
      <c r="D282" s="70"/>
      <c r="E282" s="79"/>
      <c r="F282" s="70"/>
      <c r="G282" s="75"/>
      <c r="H282" s="70"/>
      <c r="I282" s="75"/>
      <c r="J282" s="70"/>
      <c r="K282" s="79"/>
      <c r="L282" s="70"/>
      <c r="M282" s="75"/>
      <c r="N282" s="70"/>
      <c r="O282" s="75"/>
      <c r="P282" s="70"/>
      <c r="Q282" s="79"/>
      <c r="R282" s="70"/>
      <c r="S282" s="75"/>
      <c r="T282" s="70"/>
      <c r="U282" s="75"/>
      <c r="V282" s="70"/>
      <c r="W282" s="79"/>
      <c r="X282" s="70"/>
      <c r="Y282" s="75"/>
      <c r="Z282" s="70"/>
      <c r="AA282" s="75"/>
      <c r="AB282" s="70"/>
      <c r="AC282" s="79"/>
      <c r="AD282" s="70"/>
      <c r="AE282" s="75"/>
      <c r="AF282" s="70"/>
      <c r="AG282" s="75"/>
      <c r="AH282" s="111"/>
      <c r="AI282" s="70"/>
      <c r="AJ282" s="79"/>
      <c r="AK282" s="70"/>
      <c r="AL282" s="75"/>
      <c r="AM282" s="70"/>
      <c r="AN282" s="75"/>
      <c r="AO282" s="70"/>
      <c r="AP282" s="79"/>
      <c r="AQ282" s="70"/>
      <c r="AR282" s="75"/>
      <c r="AS282" s="70"/>
      <c r="AT282" s="75"/>
      <c r="AU282" s="70"/>
      <c r="AV282" s="79"/>
      <c r="AW282" s="70"/>
      <c r="AX282" s="75"/>
      <c r="AY282" s="70"/>
      <c r="AZ282" s="75"/>
      <c r="BA282" s="70"/>
      <c r="BB282" s="79"/>
      <c r="BC282" s="70"/>
      <c r="BD282" s="75"/>
      <c r="BE282" s="70"/>
      <c r="BF282" s="75"/>
      <c r="BG282" s="70"/>
      <c r="BH282" s="79"/>
      <c r="BI282" s="70"/>
      <c r="BJ282" s="55"/>
      <c r="BK282" s="70"/>
      <c r="BL282" s="107"/>
      <c r="BM282" s="70"/>
      <c r="BN282" s="107"/>
      <c r="BO282" s="70"/>
      <c r="BP282" s="107"/>
      <c r="BQ282" s="70"/>
      <c r="BR282" s="107"/>
      <c r="BS282" s="70"/>
      <c r="BT282" s="107"/>
      <c r="BU282" s="70"/>
      <c r="BV282" s="107"/>
      <c r="BW282" s="70"/>
      <c r="BX282" s="107"/>
      <c r="BY282" s="70"/>
      <c r="BZ282" s="107"/>
      <c r="CA282" s="70"/>
      <c r="CB282" s="107"/>
      <c r="CC282" s="70"/>
      <c r="CD282" s="107"/>
    </row>
    <row r="283" customFormat="false" ht="8.25" hidden="false" customHeight="true" outlineLevel="0" collapsed="false">
      <c r="A283" s="66" t="n">
        <v>36</v>
      </c>
      <c r="B283" s="68"/>
      <c r="C283" s="66" t="s">
        <v>227</v>
      </c>
      <c r="D283" s="70"/>
      <c r="E283" s="79" t="n">
        <v>412881</v>
      </c>
      <c r="F283" s="70"/>
      <c r="G283" s="75" t="n">
        <f aca="false">(E283/$BL283)</f>
        <v>125.64850882532</v>
      </c>
      <c r="H283" s="70"/>
      <c r="I283" s="75" t="n">
        <f aca="false">IF(G283,G283/G$287*100,0)</f>
        <v>75.2134393139277</v>
      </c>
      <c r="J283" s="70"/>
      <c r="K283" s="79" t="n">
        <v>0</v>
      </c>
      <c r="L283" s="70"/>
      <c r="M283" s="75" t="n">
        <f aca="false">(K283/$BL283)</f>
        <v>0</v>
      </c>
      <c r="N283" s="70"/>
      <c r="O283" s="75" t="n">
        <f aca="false">IF(M283,M283/M$287*100,0)</f>
        <v>0</v>
      </c>
      <c r="P283" s="70"/>
      <c r="Q283" s="79" t="n">
        <v>1099657</v>
      </c>
      <c r="R283" s="70"/>
      <c r="S283" s="75" t="n">
        <f aca="false">(Q283/$BL283)</f>
        <v>334.649117468046</v>
      </c>
      <c r="T283" s="70"/>
      <c r="U283" s="75" t="n">
        <f aca="false">IF(S283,S283/S$287*100,0)</f>
        <v>96.4178498916488</v>
      </c>
      <c r="V283" s="70"/>
      <c r="W283" s="79" t="n">
        <v>1138428</v>
      </c>
      <c r="X283" s="70"/>
      <c r="Y283" s="75" t="n">
        <f aca="false">(W283/$BL283)</f>
        <v>346.447961046865</v>
      </c>
      <c r="Z283" s="70"/>
      <c r="AA283" s="75" t="n">
        <f aca="false">IF(Y283,Y283/Y$287*100,0)</f>
        <v>91.5628824324456</v>
      </c>
      <c r="AB283" s="70"/>
      <c r="AC283" s="79" t="n">
        <v>11494</v>
      </c>
      <c r="AD283" s="70"/>
      <c r="AE283" s="75" t="n">
        <f aca="false">(AC283/$BL283)</f>
        <v>3.49786975045648</v>
      </c>
      <c r="AF283" s="70"/>
      <c r="AG283" s="75" t="n">
        <f aca="false">IF(AE283,AE283/AE$287*100,0)</f>
        <v>93.088504545883</v>
      </c>
      <c r="AH283" s="111"/>
      <c r="AI283" s="70"/>
      <c r="AJ283" s="79" t="n">
        <v>0</v>
      </c>
      <c r="AK283" s="70"/>
      <c r="AL283" s="75" t="n">
        <f aca="false">(AJ283/$BL283)</f>
        <v>0</v>
      </c>
      <c r="AM283" s="70"/>
      <c r="AN283" s="75" t="n">
        <f aca="false">IF(AL283,AL283/AL$287*100,0)</f>
        <v>0</v>
      </c>
      <c r="AO283" s="70"/>
      <c r="AP283" s="79" t="n">
        <v>216316</v>
      </c>
      <c r="AQ283" s="70"/>
      <c r="AR283" s="75" t="n">
        <f aca="false">(AP283/$BL283)</f>
        <v>65.8295800365186</v>
      </c>
      <c r="AS283" s="70"/>
      <c r="AT283" s="75" t="n">
        <f aca="false">IF(AR283,AR283/AR$287*100,0)</f>
        <v>45.5471860007655</v>
      </c>
      <c r="AU283" s="70"/>
      <c r="AV283" s="79" t="n">
        <v>111089</v>
      </c>
      <c r="AW283" s="70"/>
      <c r="AX283" s="75" t="n">
        <f aca="false">(AV283/$BL283)</f>
        <v>33.8067559342666</v>
      </c>
      <c r="AY283" s="70"/>
      <c r="AZ283" s="75" t="n">
        <f aca="false">IF(AX283,AX283/AX$287*100,0)</f>
        <v>41.6981649188744</v>
      </c>
      <c r="BA283" s="70"/>
      <c r="BB283" s="79" t="n">
        <v>0</v>
      </c>
      <c r="BC283" s="70"/>
      <c r="BD283" s="75" t="n">
        <f aca="false">(BB283/$BL283)</f>
        <v>0</v>
      </c>
      <c r="BE283" s="70"/>
      <c r="BF283" s="75" t="n">
        <f aca="false">IF(BD283,BD283/BD$287*100,0)</f>
        <v>0</v>
      </c>
      <c r="BG283" s="70"/>
      <c r="BH283" s="79" t="n">
        <f aca="false">(E283+K283+Q283+W283+AC283+AJ283+AP283+AV283+BB283)</f>
        <v>2989865</v>
      </c>
      <c r="BI283" s="70"/>
      <c r="BJ283" s="55" t="n">
        <v>36</v>
      </c>
      <c r="BK283" s="70"/>
      <c r="BL283" s="107" t="n">
        <v>3286</v>
      </c>
      <c r="BM283" s="70"/>
      <c r="BN283" s="107" t="n">
        <f aca="false">IF(E283,BL283,0)</f>
        <v>3286</v>
      </c>
      <c r="BO283" s="70"/>
      <c r="BP283" s="107" t="n">
        <f aca="false">IF(K283,BL283,0)</f>
        <v>0</v>
      </c>
      <c r="BQ283" s="70"/>
      <c r="BR283" s="107" t="n">
        <f aca="false">IF(Q283,BL283,0)</f>
        <v>3286</v>
      </c>
      <c r="BS283" s="70"/>
      <c r="BT283" s="107" t="n">
        <f aca="false">IF(W283,BL283,0)</f>
        <v>3286</v>
      </c>
      <c r="BU283" s="70"/>
      <c r="BV283" s="107" t="n">
        <f aca="false">IF(AC283,BL283,0)</f>
        <v>3286</v>
      </c>
      <c r="BW283" s="70"/>
      <c r="BX283" s="107" t="n">
        <f aca="false">IF(AJ283,BL283,0)</f>
        <v>0</v>
      </c>
      <c r="BY283" s="70"/>
      <c r="BZ283" s="107" t="n">
        <f aca="false">IF(AP283,BL283,0)</f>
        <v>3286</v>
      </c>
      <c r="CA283" s="70"/>
      <c r="CB283" s="107" t="n">
        <f aca="false">IF(AV283,BL283,0)</f>
        <v>3286</v>
      </c>
      <c r="CC283" s="70"/>
      <c r="CD283" s="107" t="n">
        <f aca="false">IF(BB283,$BL283,0)</f>
        <v>0</v>
      </c>
    </row>
    <row r="284" customFormat="false" ht="8.25" hidden="false" customHeight="true" outlineLevel="0" collapsed="false">
      <c r="A284" s="66" t="n">
        <v>37</v>
      </c>
      <c r="B284" s="68"/>
      <c r="C284" s="66" t="s">
        <v>262</v>
      </c>
      <c r="D284" s="70"/>
      <c r="E284" s="79" t="n">
        <v>850857</v>
      </c>
      <c r="F284" s="70"/>
      <c r="G284" s="75" t="n">
        <f aca="false">(E284/$BL284)</f>
        <v>166.932901706886</v>
      </c>
      <c r="H284" s="70"/>
      <c r="I284" s="75" t="n">
        <f aca="false">IF(G284,G284/G$287*100,0)</f>
        <v>99.9263563842524</v>
      </c>
      <c r="J284" s="70"/>
      <c r="K284" s="79" t="n">
        <v>0</v>
      </c>
      <c r="L284" s="70"/>
      <c r="M284" s="75" t="n">
        <f aca="false">(K284/$BL284)</f>
        <v>0</v>
      </c>
      <c r="N284" s="70"/>
      <c r="O284" s="75" t="n">
        <f aca="false">IF(M284,M284/M$287*100,0)</f>
        <v>0</v>
      </c>
      <c r="P284" s="70"/>
      <c r="Q284" s="79" t="n">
        <v>1760294</v>
      </c>
      <c r="R284" s="70"/>
      <c r="S284" s="75" t="n">
        <f aca="false">(Q284/$BL284)</f>
        <v>345.35883853247</v>
      </c>
      <c r="T284" s="70"/>
      <c r="U284" s="75" t="n">
        <f aca="false">IF(S284,S284/S$287*100,0)</f>
        <v>99.50349459851</v>
      </c>
      <c r="V284" s="70"/>
      <c r="W284" s="79" t="n">
        <v>1572847</v>
      </c>
      <c r="X284" s="70"/>
      <c r="Y284" s="75" t="n">
        <f aca="false">(W284/$BL284)</f>
        <v>308.582891897194</v>
      </c>
      <c r="Z284" s="70"/>
      <c r="AA284" s="75" t="n">
        <f aca="false">IF(Y284,Y284/Y$287*100,0)</f>
        <v>81.5555068243705</v>
      </c>
      <c r="AB284" s="70"/>
      <c r="AC284" s="79" t="n">
        <v>7570</v>
      </c>
      <c r="AD284" s="70"/>
      <c r="AE284" s="75" t="n">
        <f aca="false">(AC284/$BL284)</f>
        <v>1.48518736511674</v>
      </c>
      <c r="AF284" s="70"/>
      <c r="AG284" s="75" t="n">
        <f aca="false">IF(AE284,AE284/AE$287*100,0)</f>
        <v>39.525162642524</v>
      </c>
      <c r="AH284" s="111"/>
      <c r="AI284" s="70"/>
      <c r="AJ284" s="79" t="n">
        <v>0</v>
      </c>
      <c r="AK284" s="70"/>
      <c r="AL284" s="75" t="n">
        <f aca="false">(AJ284/$BL284)</f>
        <v>0</v>
      </c>
      <c r="AM284" s="70"/>
      <c r="AN284" s="75" t="n">
        <f aca="false">IF(AL284,AL284/AL$287*100,0)</f>
        <v>0</v>
      </c>
      <c r="AO284" s="70"/>
      <c r="AP284" s="79" t="n">
        <v>233425</v>
      </c>
      <c r="AQ284" s="70"/>
      <c r="AR284" s="75" t="n">
        <f aca="false">(AP284/$BL284)</f>
        <v>45.7965469884246</v>
      </c>
      <c r="AS284" s="70"/>
      <c r="AT284" s="75" t="n">
        <f aca="false">IF(AR284,AR284/AR$287*100,0)</f>
        <v>31.6864218595566</v>
      </c>
      <c r="AU284" s="70"/>
      <c r="AV284" s="79" t="n">
        <v>307306</v>
      </c>
      <c r="AW284" s="70"/>
      <c r="AX284" s="75" t="n">
        <f aca="false">(AV284/$BL284)</f>
        <v>60.291544045517</v>
      </c>
      <c r="AY284" s="70"/>
      <c r="AZ284" s="75" t="n">
        <f aca="false">IF(AX284,AX284/AX$287*100,0)</f>
        <v>74.3652171687761</v>
      </c>
      <c r="BA284" s="70"/>
      <c r="BB284" s="79" t="n">
        <v>0</v>
      </c>
      <c r="BC284" s="70"/>
      <c r="BD284" s="75" t="n">
        <f aca="false">(BB284/$BL284)</f>
        <v>0</v>
      </c>
      <c r="BE284" s="70"/>
      <c r="BF284" s="75" t="n">
        <f aca="false">IF(BD284,BD284/BD$287*100,0)</f>
        <v>0</v>
      </c>
      <c r="BG284" s="70"/>
      <c r="BH284" s="79" t="n">
        <f aca="false">(E284+K284+Q284+W284+AC284+AJ284+AP284+AV284+BB284)</f>
        <v>4732299</v>
      </c>
      <c r="BI284" s="70"/>
      <c r="BJ284" s="55" t="n">
        <v>37</v>
      </c>
      <c r="BK284" s="70"/>
      <c r="BL284" s="107" t="n">
        <v>5097</v>
      </c>
      <c r="BM284" s="70"/>
      <c r="BN284" s="107" t="n">
        <f aca="false">IF(E284,BL284,0)</f>
        <v>5097</v>
      </c>
      <c r="BO284" s="70"/>
      <c r="BP284" s="107" t="n">
        <f aca="false">IF(K284,BL284,0)</f>
        <v>0</v>
      </c>
      <c r="BQ284" s="70"/>
      <c r="BR284" s="107" t="n">
        <f aca="false">IF(Q284,BL284,0)</f>
        <v>5097</v>
      </c>
      <c r="BS284" s="70"/>
      <c r="BT284" s="107" t="n">
        <f aca="false">IF(W284,BL284,0)</f>
        <v>5097</v>
      </c>
      <c r="BU284" s="70"/>
      <c r="BV284" s="107" t="n">
        <f aca="false">IF(AC284,BL284,0)</f>
        <v>5097</v>
      </c>
      <c r="BW284" s="70"/>
      <c r="BX284" s="107" t="n">
        <f aca="false">IF(AJ284,BL284,0)</f>
        <v>0</v>
      </c>
      <c r="BY284" s="70"/>
      <c r="BZ284" s="107" t="n">
        <f aca="false">IF(AP284,BL284,0)</f>
        <v>5097</v>
      </c>
      <c r="CA284" s="70"/>
      <c r="CB284" s="107" t="n">
        <f aca="false">IF(AV284,BL284,0)</f>
        <v>5097</v>
      </c>
      <c r="CC284" s="70"/>
      <c r="CD284" s="107" t="n">
        <f aca="false">IF(BB284,$BL284,0)</f>
        <v>0</v>
      </c>
    </row>
    <row r="285" customFormat="false" ht="8.25" hidden="false" customHeight="true" outlineLevel="0" collapsed="false">
      <c r="A285" s="94" t="n">
        <v>38</v>
      </c>
      <c r="B285" s="68"/>
      <c r="C285" s="52" t="s">
        <v>263</v>
      </c>
      <c r="D285" s="70"/>
      <c r="E285" s="84" t="n">
        <v>3038590</v>
      </c>
      <c r="F285" s="70"/>
      <c r="G285" s="75" t="n">
        <f aca="false">(E285/$BL285)</f>
        <v>370.063329679698</v>
      </c>
      <c r="H285" s="103"/>
      <c r="I285" s="75" t="n">
        <f aca="false">IF(G285,G285/G$287*100,0)</f>
        <v>221.520621688152</v>
      </c>
      <c r="J285" s="70"/>
      <c r="K285" s="84" t="n">
        <v>0</v>
      </c>
      <c r="L285" s="70"/>
      <c r="M285" s="75" t="n">
        <f aca="false">(K285/$BL285)</f>
        <v>0</v>
      </c>
      <c r="N285" s="103"/>
      <c r="O285" s="75" t="n">
        <f aca="false">IF(M285,M285/M$287*100,0)</f>
        <v>0</v>
      </c>
      <c r="P285" s="70"/>
      <c r="Q285" s="84" t="n">
        <v>3361978</v>
      </c>
      <c r="R285" s="70"/>
      <c r="S285" s="75" t="n">
        <f aca="false">(Q285/$BL285)</f>
        <v>409.448057483863</v>
      </c>
      <c r="T285" s="103"/>
      <c r="U285" s="75" t="n">
        <f aca="false">IF(S285,S285/S$287*100,0)</f>
        <v>117.968640239058</v>
      </c>
      <c r="V285" s="70"/>
      <c r="W285" s="84" t="n">
        <v>6894190</v>
      </c>
      <c r="X285" s="70"/>
      <c r="Y285" s="75" t="n">
        <f aca="false">(W285/$BL285)</f>
        <v>839.628547071002</v>
      </c>
      <c r="Z285" s="103"/>
      <c r="AA285" s="75" t="n">
        <f aca="false">IF(Y285,Y285/Y$287*100,0)</f>
        <v>221.905794192241</v>
      </c>
      <c r="AB285" s="70"/>
      <c r="AC285" s="84" t="n">
        <v>22725</v>
      </c>
      <c r="AD285" s="70"/>
      <c r="AE285" s="75" t="n">
        <f aca="false">(AC285/$BL285)</f>
        <v>2.76762879064669</v>
      </c>
      <c r="AF285" s="103"/>
      <c r="AG285" s="75" t="n">
        <f aca="false">IF(AE285,AE285/AE$287*100,0)</f>
        <v>73.6546651646504</v>
      </c>
      <c r="AH285" s="111"/>
      <c r="AI285" s="70"/>
      <c r="AJ285" s="84" t="n">
        <v>0</v>
      </c>
      <c r="AK285" s="70"/>
      <c r="AL285" s="75" t="n">
        <f aca="false">(AJ285/$BL285)</f>
        <v>0</v>
      </c>
      <c r="AM285" s="103"/>
      <c r="AN285" s="75" t="n">
        <f aca="false">IF(AL285,AL285/AL$287*100,0)</f>
        <v>0</v>
      </c>
      <c r="AO285" s="70"/>
      <c r="AP285" s="84" t="n">
        <v>2351222</v>
      </c>
      <c r="AQ285" s="70"/>
      <c r="AR285" s="75" t="n">
        <f aca="false">(AP285/$BL285)</f>
        <v>286.350261843868</v>
      </c>
      <c r="AS285" s="103"/>
      <c r="AT285" s="75" t="n">
        <f aca="false">IF(AR285,AR285/AR$287*100,0)</f>
        <v>198.124439352876</v>
      </c>
      <c r="AU285" s="70"/>
      <c r="AV285" s="84" t="n">
        <v>2154936</v>
      </c>
      <c r="AW285" s="70"/>
      <c r="AX285" s="75" t="n">
        <f aca="false">(AV285/$BL285)</f>
        <v>262.445012787724</v>
      </c>
      <c r="AY285" s="103"/>
      <c r="AZ285" s="75" t="n">
        <f aca="false">IF(AX285,AX285/AX$287*100,0)</f>
        <v>323.70675987477</v>
      </c>
      <c r="BA285" s="70"/>
      <c r="BB285" s="84" t="n">
        <v>0</v>
      </c>
      <c r="BC285" s="70"/>
      <c r="BD285" s="75" t="n">
        <f aca="false">(BB285/$BL285)</f>
        <v>0</v>
      </c>
      <c r="BE285" s="103"/>
      <c r="BF285" s="75" t="n">
        <f aca="false">IF(BD285,BD285/BD$287*100,0)</f>
        <v>0</v>
      </c>
      <c r="BG285" s="70"/>
      <c r="BH285" s="84" t="n">
        <f aca="false">(E285+K285+Q285+W285+AC285+AJ285+AP285+AV285+BB285)</f>
        <v>17823641</v>
      </c>
      <c r="BI285" s="70"/>
      <c r="BJ285" s="65" t="n">
        <v>38</v>
      </c>
      <c r="BK285" s="70"/>
      <c r="BL285" s="109" t="n">
        <v>8211</v>
      </c>
      <c r="BM285" s="70"/>
      <c r="BN285" s="109" t="n">
        <f aca="false">IF(E285,BL285,0)</f>
        <v>8211</v>
      </c>
      <c r="BO285" s="70"/>
      <c r="BP285" s="109" t="n">
        <f aca="false">IF(K285,BL285,0)</f>
        <v>0</v>
      </c>
      <c r="BQ285" s="70"/>
      <c r="BR285" s="109" t="n">
        <f aca="false">IF(Q285,BL285,0)</f>
        <v>8211</v>
      </c>
      <c r="BS285" s="70"/>
      <c r="BT285" s="109" t="n">
        <f aca="false">IF(W285,BL285,0)</f>
        <v>8211</v>
      </c>
      <c r="BU285" s="70"/>
      <c r="BV285" s="109" t="n">
        <f aca="false">IF(AC285,BL285,0)</f>
        <v>8211</v>
      </c>
      <c r="BW285" s="70"/>
      <c r="BX285" s="109" t="n">
        <f aca="false">IF(AJ285,BL285,0)</f>
        <v>0</v>
      </c>
      <c r="BY285" s="70"/>
      <c r="BZ285" s="109" t="n">
        <f aca="false">IF(AP285,BL285,0)</f>
        <v>8211</v>
      </c>
      <c r="CA285" s="70"/>
      <c r="CB285" s="109" t="n">
        <f aca="false">IF(AV285,BL285,0)</f>
        <v>8211</v>
      </c>
      <c r="CC285" s="70"/>
      <c r="CD285" s="109" t="n">
        <f aca="false">IF(BB285,$BL285,0)</f>
        <v>0</v>
      </c>
    </row>
    <row r="286" customFormat="false" ht="8.25" hidden="false" customHeight="true" outlineLevel="0" collapsed="false">
      <c r="A286" s="70"/>
      <c r="B286" s="70"/>
      <c r="C286" s="55"/>
      <c r="D286" s="70"/>
      <c r="E286" s="70"/>
      <c r="F286" s="70"/>
      <c r="G286" s="103"/>
      <c r="H286" s="103"/>
      <c r="I286" s="103"/>
      <c r="J286" s="70"/>
      <c r="K286" s="70"/>
      <c r="L286" s="70"/>
      <c r="M286" s="103"/>
      <c r="N286" s="103"/>
      <c r="O286" s="103"/>
      <c r="P286" s="55"/>
      <c r="Q286" s="70"/>
      <c r="R286" s="70"/>
      <c r="S286" s="103"/>
      <c r="T286" s="103"/>
      <c r="U286" s="103"/>
      <c r="V286" s="55"/>
      <c r="W286" s="70"/>
      <c r="X286" s="70"/>
      <c r="Y286" s="103"/>
      <c r="Z286" s="103"/>
      <c r="AA286" s="103"/>
      <c r="AB286" s="55"/>
      <c r="AC286" s="70"/>
      <c r="AD286" s="70"/>
      <c r="AE286" s="103"/>
      <c r="AF286" s="103"/>
      <c r="AG286" s="103"/>
      <c r="AH286" s="55"/>
      <c r="AI286" s="55"/>
      <c r="AJ286" s="70"/>
      <c r="AK286" s="70"/>
      <c r="AL286" s="103"/>
      <c r="AM286" s="103"/>
      <c r="AN286" s="103"/>
      <c r="AO286" s="55"/>
      <c r="AP286" s="70"/>
      <c r="AQ286" s="70"/>
      <c r="AR286" s="103"/>
      <c r="AS286" s="103"/>
      <c r="AT286" s="103"/>
      <c r="AU286" s="55"/>
      <c r="AV286" s="70"/>
      <c r="AW286" s="70"/>
      <c r="AX286" s="103"/>
      <c r="AY286" s="103"/>
      <c r="AZ286" s="103"/>
      <c r="BA286" s="55"/>
      <c r="BB286" s="70"/>
      <c r="BC286" s="70"/>
      <c r="BD286" s="103"/>
      <c r="BE286" s="103"/>
      <c r="BF286" s="103"/>
      <c r="BG286" s="55"/>
      <c r="BH286" s="70"/>
      <c r="BI286" s="55"/>
      <c r="BJ286" s="70"/>
      <c r="BK286" s="70"/>
      <c r="BL286" s="104"/>
      <c r="BM286" s="70"/>
      <c r="BN286" s="104"/>
      <c r="BO286" s="104"/>
      <c r="BP286" s="104"/>
      <c r="BQ286" s="104"/>
      <c r="BR286" s="104"/>
      <c r="BS286" s="104"/>
      <c r="BT286" s="104"/>
      <c r="BU286" s="104"/>
      <c r="BV286" s="104"/>
      <c r="BW286" s="104"/>
      <c r="BX286" s="104"/>
      <c r="BY286" s="104"/>
      <c r="BZ286" s="104"/>
      <c r="CA286" s="104"/>
      <c r="CB286" s="104"/>
      <c r="CC286" s="104"/>
      <c r="CD286" s="104"/>
    </row>
    <row r="287" customFormat="false" ht="8.25" hidden="false" customHeight="true" outlineLevel="0" collapsed="false">
      <c r="A287" s="65" t="n">
        <f aca="false">A285</f>
        <v>38</v>
      </c>
      <c r="B287" s="70"/>
      <c r="C287" s="63" t="s">
        <v>75</v>
      </c>
      <c r="D287" s="70"/>
      <c r="E287" s="87" t="n">
        <f aca="false">SUM(E241:E285)</f>
        <v>59972911</v>
      </c>
      <c r="F287" s="70"/>
      <c r="G287" s="74" t="n">
        <f aca="false">IF(E287=0,0,IF(ISNONTEXT(H287),E287/$BL287,E287/BN287))</f>
        <v>167.055927732389</v>
      </c>
      <c r="H287" s="116"/>
      <c r="I287" s="75" t="n">
        <f aca="false">IF(G287,G287/G$287*100,0)</f>
        <v>100</v>
      </c>
      <c r="J287" s="70"/>
      <c r="K287" s="87" t="n">
        <f aca="false">SUM(K241:K285)</f>
        <v>4200</v>
      </c>
      <c r="L287" s="70"/>
      <c r="M287" s="74" t="n">
        <f aca="false">IF(K287=0,0,IF(ISNONTEXT(N287),K287/$BL287,K287/BP287))</f>
        <v>0.68049254698639</v>
      </c>
      <c r="N287" s="119" t="s">
        <v>391</v>
      </c>
      <c r="O287" s="75" t="n">
        <f aca="false">IF(M287,M287/M$287*100,0)</f>
        <v>100</v>
      </c>
      <c r="P287" s="70"/>
      <c r="Q287" s="87" t="n">
        <f aca="false">SUM(Q241:Q285)</f>
        <v>124602134</v>
      </c>
      <c r="R287" s="70"/>
      <c r="S287" s="74" t="n">
        <f aca="false">Q287/BR287</f>
        <v>347.082120005905</v>
      </c>
      <c r="T287" s="116"/>
      <c r="U287" s="75" t="n">
        <f aca="false">IF(S287,S287/S$287*100,0)</f>
        <v>100</v>
      </c>
      <c r="V287" s="70"/>
      <c r="W287" s="87" t="n">
        <f aca="false">SUM(W241:W285)</f>
        <v>135835033</v>
      </c>
      <c r="X287" s="70"/>
      <c r="Y287" s="74" t="n">
        <f aca="false">W287/BT287</f>
        <v>378.371619419553</v>
      </c>
      <c r="Z287" s="116"/>
      <c r="AA287" s="75" t="n">
        <f aca="false">IF(Y287,Y287/Y$287*100,0)</f>
        <v>100</v>
      </c>
      <c r="AB287" s="70"/>
      <c r="AC287" s="87" t="n">
        <f aca="false">SUM(AC241:AC285)</f>
        <v>1116210</v>
      </c>
      <c r="AD287" s="70"/>
      <c r="AE287" s="74" t="n">
        <f aca="false">AC287/BV287</f>
        <v>3.75757432941937</v>
      </c>
      <c r="AF287" s="119" t="s">
        <v>391</v>
      </c>
      <c r="AG287" s="75" t="n">
        <f aca="false">IF(AE287,AE287/AE$287*100,0)</f>
        <v>100</v>
      </c>
      <c r="AH287" s="111"/>
      <c r="AI287" s="70"/>
      <c r="AJ287" s="87" t="n">
        <f aca="false">SUM(AJ241:AJ285)</f>
        <v>16923011</v>
      </c>
      <c r="AK287" s="70"/>
      <c r="AL287" s="74" t="n">
        <f aca="false">AJ287/BX287</f>
        <v>1299.77043010753</v>
      </c>
      <c r="AM287" s="119" t="s">
        <v>391</v>
      </c>
      <c r="AN287" s="75" t="n">
        <f aca="false">IF(AL287,AL287/AL$287*100,0)</f>
        <v>100</v>
      </c>
      <c r="AO287" s="70"/>
      <c r="AP287" s="87" t="n">
        <f aca="false">SUM(AP241:AP285)</f>
        <v>49082272</v>
      </c>
      <c r="AQ287" s="70"/>
      <c r="AR287" s="74" t="n">
        <f aca="false">AP287/BZ287</f>
        <v>144.53050960253</v>
      </c>
      <c r="AS287" s="119" t="s">
        <v>391</v>
      </c>
      <c r="AT287" s="75" t="n">
        <f aca="false">IF(AR287,AR287/AR$287*100,0)</f>
        <v>100</v>
      </c>
      <c r="AU287" s="70"/>
      <c r="AV287" s="87" t="n">
        <f aca="false">SUM(AV241:AV285)</f>
        <v>29105817</v>
      </c>
      <c r="AW287" s="70"/>
      <c r="AX287" s="74" t="n">
        <f aca="false">IF(AV287=0,0,IF(ISNONTEXT(AY287),AV287/$BL287,AV287/CB287))</f>
        <v>81.0749249997911</v>
      </c>
      <c r="AY287" s="116"/>
      <c r="AZ287" s="75" t="n">
        <f aca="false">IF(AX287,AX287/AX$287*100,0)</f>
        <v>100</v>
      </c>
      <c r="BA287" s="70"/>
      <c r="BB287" s="87" t="n">
        <f aca="false">SUM(BB241:BB285)</f>
        <v>0</v>
      </c>
      <c r="BC287" s="70"/>
      <c r="BD287" s="74" t="n">
        <f aca="false">IF(BB287=0,0,IF(ISNONTEXT(BE287),BB287/$BL287,BB287/CD287))</f>
        <v>0</v>
      </c>
      <c r="BE287" s="119" t="s">
        <v>391</v>
      </c>
      <c r="BF287" s="75" t="n">
        <f aca="false">IF(BD287,BD287/BD$287*100,0)</f>
        <v>0</v>
      </c>
      <c r="BG287" s="70"/>
      <c r="BH287" s="87" t="n">
        <f aca="false">SUM(BH241:BH285)</f>
        <v>416641588</v>
      </c>
      <c r="BI287" s="70"/>
      <c r="BJ287" s="65" t="n">
        <f aca="false">BJ285</f>
        <v>38</v>
      </c>
      <c r="BK287" s="70"/>
      <c r="BL287" s="109" t="n">
        <f aca="false">SUM(BL241:BL285)</f>
        <v>358999</v>
      </c>
      <c r="BM287" s="70"/>
      <c r="BN287" s="109" t="n">
        <f aca="false">SUM(BN241:BN285)</f>
        <v>358999</v>
      </c>
      <c r="BO287" s="104" t="n">
        <f aca="false">SUM(BO241:BO285)</f>
        <v>0</v>
      </c>
      <c r="BP287" s="109" t="n">
        <f aca="false">SUM(BP241:BP285)</f>
        <v>6172</v>
      </c>
      <c r="BQ287" s="104" t="n">
        <f aca="false">SUM(BQ241:BQ285)</f>
        <v>0</v>
      </c>
      <c r="BR287" s="109" t="n">
        <f aca="false">SUM(BR241:BR285)</f>
        <v>358999</v>
      </c>
      <c r="BS287" s="104" t="n">
        <f aca="false">SUM(BS241:BS285)</f>
        <v>0</v>
      </c>
      <c r="BT287" s="109" t="n">
        <f aca="false">SUM(BT241:BT285)</f>
        <v>358999</v>
      </c>
      <c r="BU287" s="104"/>
      <c r="BV287" s="109" t="n">
        <f aca="false">SUM(BV241:BV285)</f>
        <v>297056</v>
      </c>
      <c r="BW287" s="104" t="n">
        <f aca="false">SUM(BW241:BW285)</f>
        <v>0</v>
      </c>
      <c r="BX287" s="109" t="n">
        <f aca="false">SUM(BX241:BX285)</f>
        <v>13020</v>
      </c>
      <c r="BY287" s="104"/>
      <c r="BZ287" s="109" t="n">
        <f aca="false">SUM(BZ241:BZ285)</f>
        <v>339598</v>
      </c>
      <c r="CA287" s="104"/>
      <c r="CB287" s="109" t="n">
        <f aca="false">SUM(CB241:CB285)</f>
        <v>358999</v>
      </c>
      <c r="CC287" s="104"/>
      <c r="CD287" s="109" t="n">
        <f aca="false">SUM(CD241:CD285)</f>
        <v>0</v>
      </c>
    </row>
    <row r="288" customFormat="false" ht="8.25" hidden="false" customHeight="true" outlineLevel="0" collapsed="false">
      <c r="A288" s="70"/>
      <c r="B288" s="70"/>
      <c r="C288" s="55"/>
      <c r="D288" s="70"/>
      <c r="E288" s="70"/>
      <c r="F288" s="70"/>
      <c r="G288" s="70"/>
      <c r="H288" s="70"/>
      <c r="I288" s="70"/>
      <c r="J288" s="70"/>
      <c r="K288" s="104"/>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104"/>
      <c r="BM288" s="70"/>
      <c r="BN288" s="104"/>
      <c r="BO288" s="104"/>
      <c r="BP288" s="104"/>
      <c r="BQ288" s="104"/>
      <c r="BR288" s="104"/>
      <c r="BS288" s="104"/>
      <c r="BT288" s="104"/>
      <c r="BU288" s="104"/>
      <c r="BV288" s="104"/>
      <c r="BW288" s="104"/>
      <c r="BX288" s="104"/>
      <c r="BY288" s="104"/>
      <c r="BZ288" s="104"/>
      <c r="CA288" s="104"/>
      <c r="CB288" s="104"/>
      <c r="CC288" s="104"/>
      <c r="CD288" s="104"/>
    </row>
    <row r="289" customFormat="false" ht="12.75" hidden="false" customHeight="false" outlineLevel="0" collapsed="false">
      <c r="A289" s="95" t="n">
        <f aca="false">(A60+A219+A287)</f>
        <v>171</v>
      </c>
      <c r="B289" s="70"/>
      <c r="C289" s="63" t="s">
        <v>264</v>
      </c>
      <c r="D289" s="70"/>
      <c r="E289" s="96" t="n">
        <f aca="false">(E60+E219+E287)</f>
        <v>1201919800</v>
      </c>
      <c r="F289" s="70"/>
      <c r="G289" s="74" t="n">
        <f aca="false">(E289/$BL289)</f>
        <v>137.036398133034</v>
      </c>
      <c r="H289" s="103"/>
      <c r="I289" s="75"/>
      <c r="J289" s="70"/>
      <c r="K289" s="96" t="n">
        <f aca="false">(K60+K219+K287)</f>
        <v>513428633</v>
      </c>
      <c r="L289" s="70"/>
      <c r="M289" s="74" t="n">
        <f aca="false">(K289/$BP289)</f>
        <v>60.9919045899373</v>
      </c>
      <c r="N289" s="119" t="s">
        <v>391</v>
      </c>
      <c r="O289" s="75"/>
      <c r="P289" s="70"/>
      <c r="Q289" s="96" t="n">
        <f aca="false">(Q60+Q219+Q287)</f>
        <v>4881569038</v>
      </c>
      <c r="R289" s="70"/>
      <c r="S289" s="74" t="n">
        <f aca="false">(Q289/$BL289)</f>
        <v>556.57011241953</v>
      </c>
      <c r="T289" s="103"/>
      <c r="U289" s="75"/>
      <c r="V289" s="70"/>
      <c r="W289" s="96" t="n">
        <f aca="false">(W60+W219+W287)</f>
        <v>1769361450</v>
      </c>
      <c r="X289" s="70"/>
      <c r="Y289" s="74" t="n">
        <f aca="false">(W289/$BL289)</f>
        <v>201.73302753099</v>
      </c>
      <c r="Z289" s="103"/>
      <c r="AA289" s="75"/>
      <c r="AB289" s="70"/>
      <c r="AC289" s="96" t="n">
        <f aca="false">(AC60+AC219+AC287)</f>
        <v>3222757649</v>
      </c>
      <c r="AD289" s="70"/>
      <c r="AE289" s="74" t="n">
        <f aca="false">(AC289/$BV289)</f>
        <v>370.054883047892</v>
      </c>
      <c r="AF289" s="119" t="s">
        <v>391</v>
      </c>
      <c r="AG289" s="75"/>
      <c r="AH289" s="111"/>
      <c r="AI289" s="70"/>
      <c r="AJ289" s="96" t="n">
        <f aca="false">(AJ60+AJ219+AJ287)</f>
        <v>15596294555</v>
      </c>
      <c r="AK289" s="70"/>
      <c r="AL289" s="74" t="n">
        <f aca="false">(AJ289/$BX289)</f>
        <v>1851.23002570498</v>
      </c>
      <c r="AM289" s="119" t="s">
        <v>391</v>
      </c>
      <c r="AN289" s="75"/>
      <c r="AO289" s="70"/>
      <c r="AP289" s="96" t="n">
        <f aca="false">(AP60+AP219+AP287)</f>
        <v>984551357</v>
      </c>
      <c r="AQ289" s="70"/>
      <c r="AR289" s="74" t="n">
        <f aca="false">AP289/BZ289</f>
        <v>112.661258483625</v>
      </c>
      <c r="AS289" s="119" t="s">
        <v>391</v>
      </c>
      <c r="AT289" s="75"/>
      <c r="AU289" s="70"/>
      <c r="AV289" s="96" t="n">
        <f aca="false">(AV60+AV219+AV287)</f>
        <v>1281768321</v>
      </c>
      <c r="AW289" s="70"/>
      <c r="AX289" s="74" t="n">
        <f aca="false">(AV289/$BL289)</f>
        <v>146.140294844021</v>
      </c>
      <c r="AY289" s="103"/>
      <c r="AZ289" s="75"/>
      <c r="BA289" s="70"/>
      <c r="BB289" s="96" t="n">
        <f aca="false">(BB60+BB219+BB287)</f>
        <v>2135954</v>
      </c>
      <c r="BC289" s="70"/>
      <c r="BD289" s="74" t="n">
        <f aca="false">(BB289/$CD289)</f>
        <v>30.4835804706789</v>
      </c>
      <c r="BE289" s="119" t="s">
        <v>391</v>
      </c>
      <c r="BF289" s="75"/>
      <c r="BG289" s="70"/>
      <c r="BH289" s="96" t="n">
        <f aca="false">(BH60+BH219+BH287)</f>
        <v>29453786757</v>
      </c>
      <c r="BI289" s="70"/>
      <c r="BJ289" s="95" t="n">
        <f aca="false">(BJ60+BJ219+BJ287)</f>
        <v>171</v>
      </c>
      <c r="BK289" s="70"/>
      <c r="BL289" s="120" t="n">
        <f aca="false">(BL60+BL219+BL287)</f>
        <v>8770807</v>
      </c>
      <c r="BM289" s="70"/>
      <c r="BN289" s="120" t="n">
        <f aca="false">(BN60+BN219+BN287)</f>
        <v>8770807</v>
      </c>
      <c r="BO289" s="104" t="n">
        <f aca="false">($BL$60+$BL$219+BO287)</f>
        <v>8411808</v>
      </c>
      <c r="BP289" s="120" t="n">
        <f aca="false">(BP60+BP219+BP287)</f>
        <v>8417980</v>
      </c>
      <c r="BQ289" s="104" t="n">
        <f aca="false">($BL$60+$BL$219+BQ287)</f>
        <v>8411808</v>
      </c>
      <c r="BR289" s="120" t="n">
        <f aca="false">(BR60+BR219+BR287)</f>
        <v>8770807</v>
      </c>
      <c r="BS289" s="104" t="n">
        <f aca="false">($BL$60+$BL$219+BS287)</f>
        <v>8411808</v>
      </c>
      <c r="BT289" s="120" t="n">
        <f aca="false">(BT60+BT219+BT287)</f>
        <v>8770807</v>
      </c>
      <c r="BU289" s="104"/>
      <c r="BV289" s="120" t="n">
        <f aca="false">(BV60+BV219+BV287)</f>
        <v>8708864</v>
      </c>
      <c r="BW289" s="104" t="n">
        <f aca="false">($BL$60+$BL$219+BW287)</f>
        <v>8411808</v>
      </c>
      <c r="BX289" s="120" t="n">
        <f aca="false">(BX60+BX219+BX287)</f>
        <v>8424828</v>
      </c>
      <c r="BY289" s="104"/>
      <c r="BZ289" s="120" t="n">
        <f aca="false">(BZ60+BZ219+BZ287)</f>
        <v>8739041</v>
      </c>
      <c r="CA289" s="104"/>
      <c r="CB289" s="120" t="n">
        <f aca="false">(CB60+CB219+CB287)</f>
        <v>8770807</v>
      </c>
      <c r="CC289" s="104"/>
      <c r="CD289" s="120" t="n">
        <f aca="false">(CD60+CD219+CD287)</f>
        <v>70069</v>
      </c>
    </row>
    <row r="290" customFormat="false" ht="8.25" hidden="false" customHeight="true" outlineLevel="0" collapsed="false">
      <c r="A290" s="70"/>
      <c r="B290" s="70"/>
      <c r="C290" s="55"/>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row>
    <row r="291" customFormat="false" ht="8.25" hidden="false" customHeight="true" outlineLevel="0" collapsed="false">
      <c r="A291" s="70"/>
      <c r="B291" s="70"/>
      <c r="C291" s="55"/>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row>
    <row r="292" customFormat="false" ht="11.25" hidden="false" customHeight="true" outlineLevel="0" collapsed="false">
      <c r="A292" s="70"/>
      <c r="B292" s="70"/>
      <c r="C292" s="98" t="s">
        <v>265</v>
      </c>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row>
    <row r="293" customFormat="false" ht="8.25" hidden="false" customHeight="true" outlineLevel="0" collapsed="false">
      <c r="A293" s="70"/>
      <c r="B293" s="70"/>
      <c r="C293" s="55"/>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row>
    <row r="294" customFormat="false" ht="8.25" hidden="false" customHeight="true" outlineLevel="0" collapsed="false">
      <c r="A294" s="70"/>
      <c r="B294" s="70"/>
      <c r="C294" s="55"/>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row>
    <row r="295" customFormat="false" ht="5.25" hidden="false" customHeight="true" outlineLevel="0" collapsed="false">
      <c r="A295" s="70"/>
      <c r="B295" s="70"/>
      <c r="C295" s="55"/>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row>
    <row r="296" customFormat="false" ht="8.25" hidden="false" customHeight="true" outlineLevel="0" collapsed="false">
      <c r="A296" s="70"/>
      <c r="B296" s="70"/>
      <c r="C296" s="55"/>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row>
    <row r="297" customFormat="false" ht="8.25" hidden="false" customHeight="true" outlineLevel="0" collapsed="false">
      <c r="A297" s="70"/>
      <c r="B297" s="70"/>
      <c r="C297" s="55"/>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c r="AO297" s="70"/>
      <c r="AP297" s="70"/>
      <c r="AQ297" s="70"/>
      <c r="AR297" s="70"/>
      <c r="AS297" s="70"/>
      <c r="AT297" s="70"/>
      <c r="AU297" s="70"/>
      <c r="AV297" s="70"/>
      <c r="AW297" s="70"/>
      <c r="AX297" s="70"/>
      <c r="AY297" s="70"/>
      <c r="AZ297" s="70"/>
      <c r="BA297" s="70"/>
      <c r="BB297" s="70"/>
      <c r="BC297" s="70"/>
      <c r="BD297" s="70"/>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row>
    <row r="298" customFormat="false" ht="8.25" hidden="false" customHeight="true" outlineLevel="0" collapsed="false">
      <c r="A298" s="70"/>
      <c r="B298" s="70"/>
      <c r="C298" s="55"/>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row>
    <row r="299" customFormat="false" ht="8.25" hidden="false" customHeight="true" outlineLevel="0" collapsed="false">
      <c r="A299" s="70"/>
      <c r="B299" s="70"/>
      <c r="C299" s="55"/>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row>
    <row r="300" customFormat="false" ht="0.75" hidden="false" customHeight="true" outlineLevel="0" collapsed="false">
      <c r="A300" s="70"/>
      <c r="B300" s="70"/>
      <c r="C300" s="55"/>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row>
    <row r="301" customFormat="false" ht="2.25" hidden="true" customHeight="true" outlineLevel="0" collapsed="false">
      <c r="A301" s="70"/>
      <c r="B301" s="70"/>
      <c r="C301" s="55"/>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0"/>
      <c r="AO301" s="70"/>
      <c r="AP301" s="70"/>
      <c r="AQ301" s="70"/>
      <c r="AR301" s="70"/>
      <c r="AS301" s="70"/>
      <c r="AT301" s="70"/>
      <c r="AU301" s="70"/>
      <c r="AV301" s="70"/>
      <c r="AW301" s="70"/>
      <c r="AX301" s="70"/>
      <c r="AY301" s="70"/>
      <c r="AZ301" s="70"/>
      <c r="BA301" s="70"/>
      <c r="BB301" s="70"/>
      <c r="BC301" s="70"/>
      <c r="BD301" s="70"/>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row>
    <row r="302" customFormat="false" ht="8.25" hidden="true" customHeight="true" outlineLevel="0" collapsed="false">
      <c r="A302" s="70"/>
      <c r="B302" s="70"/>
      <c r="C302" s="55"/>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c r="AO302" s="70"/>
      <c r="AP302" s="70"/>
      <c r="AQ302" s="70"/>
      <c r="AR302" s="70"/>
      <c r="AS302" s="70"/>
      <c r="AT302" s="70"/>
      <c r="AU302" s="70"/>
      <c r="AV302" s="70"/>
      <c r="AW302" s="70"/>
      <c r="AX302" s="70"/>
      <c r="AY302" s="70"/>
      <c r="AZ302" s="70"/>
      <c r="BA302" s="70"/>
      <c r="BB302" s="70"/>
      <c r="BC302" s="70"/>
      <c r="BD302" s="70"/>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row>
    <row r="303" customFormat="false" ht="8.25" hidden="false" customHeight="true" outlineLevel="0" collapsed="false">
      <c r="A303" s="70"/>
      <c r="B303" s="70"/>
      <c r="C303" s="55"/>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c r="AM303" s="70"/>
      <c r="AN303" s="70"/>
      <c r="AO303" s="70"/>
      <c r="AP303" s="70"/>
      <c r="AQ303" s="70"/>
      <c r="AR303" s="70"/>
      <c r="AS303" s="70"/>
      <c r="AT303" s="70"/>
      <c r="AU303" s="70"/>
      <c r="AV303" s="70"/>
      <c r="AW303" s="70"/>
      <c r="AX303" s="70"/>
      <c r="AY303" s="70"/>
      <c r="AZ303" s="70"/>
      <c r="BA303" s="70"/>
      <c r="BB303" s="70"/>
      <c r="BC303" s="70"/>
      <c r="BD303" s="70"/>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row>
    <row r="304" s="53" customFormat="true" ht="10.5" hidden="false" customHeight="true" outlineLevel="0" collapsed="false">
      <c r="A304" s="54" t="s">
        <v>398</v>
      </c>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7" t="s">
        <v>399</v>
      </c>
      <c r="BL304" s="54"/>
      <c r="BM304" s="54"/>
      <c r="BN304" s="54"/>
      <c r="BO304" s="54"/>
      <c r="BP304" s="54"/>
      <c r="BQ304" s="54"/>
      <c r="BR304" s="54"/>
      <c r="BS304" s="54"/>
      <c r="BT304" s="54"/>
      <c r="BU304" s="54"/>
      <c r="BV304" s="54"/>
      <c r="BW304" s="54"/>
      <c r="BX304" s="54"/>
      <c r="BY304" s="54"/>
      <c r="BZ304" s="54"/>
      <c r="CA304" s="54"/>
      <c r="CB304" s="54"/>
      <c r="CC304" s="54"/>
      <c r="CD304" s="54"/>
    </row>
  </sheetData>
  <mergeCells count="40">
    <mergeCell ref="E6:I6"/>
    <mergeCell ref="E7:I7"/>
    <mergeCell ref="K7:O7"/>
    <mergeCell ref="Q7:U7"/>
    <mergeCell ref="W7:AA7"/>
    <mergeCell ref="AC7:AH7"/>
    <mergeCell ref="AJ7:AN7"/>
    <mergeCell ref="AP7:AT7"/>
    <mergeCell ref="AV7:AZ7"/>
    <mergeCell ref="BB7:BF7"/>
    <mergeCell ref="E81:I81"/>
    <mergeCell ref="E82:I82"/>
    <mergeCell ref="K82:O82"/>
    <mergeCell ref="Q82:U82"/>
    <mergeCell ref="W82:AA82"/>
    <mergeCell ref="AC82:AH82"/>
    <mergeCell ref="AJ82:AN82"/>
    <mergeCell ref="AP82:AT82"/>
    <mergeCell ref="AV82:AZ82"/>
    <mergeCell ref="BB82:BF82"/>
    <mergeCell ref="E157:I157"/>
    <mergeCell ref="E158:I158"/>
    <mergeCell ref="K158:O158"/>
    <mergeCell ref="Q158:U158"/>
    <mergeCell ref="W158:AA158"/>
    <mergeCell ref="AC158:AH158"/>
    <mergeCell ref="AJ158:AN158"/>
    <mergeCell ref="AP158:AT158"/>
    <mergeCell ref="AV158:AZ158"/>
    <mergeCell ref="BB158:BF158"/>
    <mergeCell ref="E233:I233"/>
    <mergeCell ref="E234:I234"/>
    <mergeCell ref="K234:O234"/>
    <mergeCell ref="Q234:U234"/>
    <mergeCell ref="W234:AA234"/>
    <mergeCell ref="AC234:AH234"/>
    <mergeCell ref="AJ234:AN234"/>
    <mergeCell ref="AP234:AT234"/>
    <mergeCell ref="AV234:AZ234"/>
    <mergeCell ref="BB234:BF234"/>
  </mergeCells>
  <printOptions headings="false" gridLines="false" gridLinesSet="true" horizontalCentered="false" verticalCentered="false"/>
  <pageMargins left="3.75" right="0.25" top="0.5" bottom="0.3"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34" man="true" max="65535" min="0"/>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304"/>
  <sheetViews>
    <sheetView showFormulas="false" showGridLines="false" showRowColHeaders="fals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2.72265625" defaultRowHeight="9.75" zeroHeight="false" outlineLevelRow="0" outlineLevelCol="0"/>
  <cols>
    <col collapsed="false" customWidth="true" hidden="false" outlineLevel="0" max="1" min="1" style="13" width="5.01"/>
    <col collapsed="false" customWidth="true" hidden="false" outlineLevel="0" max="2" min="2" style="13" width="1.58"/>
    <col collapsed="false" customWidth="true" hidden="false" outlineLevel="0" max="3" min="3" style="13" width="19.57"/>
    <col collapsed="false" customWidth="true" hidden="false" outlineLevel="0" max="4" min="4" style="13" width="1.58"/>
    <col collapsed="false" customWidth="true" hidden="false" outlineLevel="0" max="5" min="5" style="13" width="14.43"/>
    <col collapsed="false" customWidth="true" hidden="false" outlineLevel="0" max="6" min="6" style="13" width="1.58"/>
    <col collapsed="false" customWidth="false" hidden="false" outlineLevel="0" max="7" min="7" style="13" width="12.71"/>
    <col collapsed="false" customWidth="true" hidden="false" outlineLevel="0" max="8" min="8" style="13" width="1.58"/>
    <col collapsed="false" customWidth="false" hidden="false" outlineLevel="0" max="9" min="9" style="13" width="12.71"/>
    <col collapsed="false" customWidth="true" hidden="false" outlineLevel="0" max="10" min="10" style="13" width="1.58"/>
    <col collapsed="false" customWidth="true" hidden="false" outlineLevel="0" max="11" min="11" style="13" width="14.43"/>
    <col collapsed="false" customWidth="true" hidden="false" outlineLevel="0" max="12" min="12" style="13" width="1.58"/>
    <col collapsed="false" customWidth="false" hidden="false" outlineLevel="0" max="13" min="13" style="13" width="12.71"/>
    <col collapsed="false" customWidth="true" hidden="false" outlineLevel="0" max="14" min="14" style="13" width="1.58"/>
    <col collapsed="false" customWidth="false" hidden="false" outlineLevel="0" max="15" min="15" style="13" width="12.71"/>
    <col collapsed="false" customWidth="true" hidden="false" outlineLevel="0" max="16" min="16" style="13" width="1.58"/>
    <col collapsed="false" customWidth="true" hidden="false" outlineLevel="0" max="17" min="17" style="13" width="14.43"/>
    <col collapsed="false" customWidth="true" hidden="false" outlineLevel="0" max="18" min="18" style="13" width="1.58"/>
    <col collapsed="false" customWidth="false" hidden="false" outlineLevel="0" max="19" min="19" style="13" width="12.71"/>
    <col collapsed="false" customWidth="true" hidden="false" outlineLevel="0" max="20" min="20" style="13" width="1.58"/>
    <col collapsed="false" customWidth="false" hidden="false" outlineLevel="0" max="21" min="21" style="13" width="12.71"/>
    <col collapsed="false" customWidth="true" hidden="false" outlineLevel="0" max="22" min="22" style="13" width="1.58"/>
    <col collapsed="false" customWidth="true" hidden="false" outlineLevel="0" max="23" min="23" style="13" width="16.14"/>
    <col collapsed="false" customWidth="true" hidden="false" outlineLevel="0" max="25" min="24" style="13" width="1.58"/>
    <col collapsed="false" customWidth="true" hidden="false" outlineLevel="0" max="26" min="26" style="13" width="14.43"/>
    <col collapsed="false" customWidth="true" hidden="false" outlineLevel="0" max="27" min="27" style="13" width="2.42"/>
    <col collapsed="false" customWidth="false" hidden="false" outlineLevel="0" max="28" min="28" style="13" width="12.71"/>
    <col collapsed="false" customWidth="true" hidden="false" outlineLevel="0" max="29" min="29" style="13" width="3.29"/>
    <col collapsed="false" customWidth="true" hidden="false" outlineLevel="0" max="30" min="30" style="13" width="14.43"/>
    <col collapsed="false" customWidth="true" hidden="false" outlineLevel="0" max="31" min="31" style="13" width="2.42"/>
    <col collapsed="false" customWidth="false" hidden="false" outlineLevel="0" max="32" min="32" style="13" width="12.71"/>
    <col collapsed="false" customWidth="true" hidden="false" outlineLevel="0" max="33" min="33" style="13" width="3.29"/>
    <col collapsed="false" customWidth="false" hidden="false" outlineLevel="0" max="34" min="34" style="13" width="12.71"/>
    <col collapsed="false" customWidth="true" hidden="false" outlineLevel="0" max="35" min="35" style="13" width="2.42"/>
    <col collapsed="false" customWidth="false" hidden="false" outlineLevel="0" max="36" min="36" style="13" width="12.71"/>
    <col collapsed="false" customWidth="true" hidden="false" outlineLevel="0" max="37" min="37" style="13" width="3.29"/>
    <col collapsed="false" customWidth="true" hidden="false" outlineLevel="0" max="38" min="38" style="13" width="14.43"/>
    <col collapsed="false" customWidth="true" hidden="false" outlineLevel="0" max="39" min="39" style="13" width="3.29"/>
    <col collapsed="false" customWidth="true" hidden="false" outlineLevel="0" max="40" min="40" style="13" width="5.01"/>
    <col collapsed="false" customWidth="true" hidden="false" outlineLevel="0" max="41" min="41" style="13" width="15.15"/>
    <col collapsed="false" customWidth="true" hidden="true" outlineLevel="0" max="42" min="42" style="13" width="8.42"/>
    <col collapsed="false" customWidth="true" hidden="true" outlineLevel="0" max="43" min="43" style="13" width="1.58"/>
    <col collapsed="false" customWidth="false" hidden="true" outlineLevel="0" max="44" min="44" style="13" width="12.71"/>
    <col collapsed="false" customWidth="true" hidden="true" outlineLevel="0" max="45" min="45" style="13" width="1.58"/>
    <col collapsed="false" customWidth="false" hidden="true" outlineLevel="0" max="46" min="46" style="13" width="12.71"/>
    <col collapsed="false" customWidth="true" hidden="true" outlineLevel="0" max="47" min="47" style="13" width="1.58"/>
    <col collapsed="false" customWidth="false" hidden="true" outlineLevel="0" max="48" min="48" style="13" width="12.71"/>
    <col collapsed="false" customWidth="false" hidden="false" outlineLevel="0" max="256" min="49" style="13" width="12.71"/>
    <col collapsed="false" customWidth="true" hidden="false" outlineLevel="0" max="257" min="257" style="13" width="5.01"/>
    <col collapsed="false" customWidth="true" hidden="false" outlineLevel="0" max="258" min="258" style="13" width="1.58"/>
    <col collapsed="false" customWidth="true" hidden="false" outlineLevel="0" max="259" min="259" style="13" width="19.57"/>
    <col collapsed="false" customWidth="true" hidden="false" outlineLevel="0" max="260" min="260" style="13" width="1.58"/>
    <col collapsed="false" customWidth="true" hidden="false" outlineLevel="0" max="261" min="261" style="13" width="14.43"/>
    <col collapsed="false" customWidth="true" hidden="false" outlineLevel="0" max="262" min="262" style="13" width="1.58"/>
    <col collapsed="false" customWidth="false" hidden="false" outlineLevel="0" max="263" min="263" style="13" width="12.71"/>
    <col collapsed="false" customWidth="true" hidden="false" outlineLevel="0" max="264" min="264" style="13" width="1.58"/>
    <col collapsed="false" customWidth="false" hidden="false" outlineLevel="0" max="265" min="265" style="13" width="12.71"/>
    <col collapsed="false" customWidth="true" hidden="false" outlineLevel="0" max="266" min="266" style="13" width="1.58"/>
    <col collapsed="false" customWidth="true" hidden="false" outlineLevel="0" max="267" min="267" style="13" width="14.43"/>
    <col collapsed="false" customWidth="true" hidden="false" outlineLevel="0" max="268" min="268" style="13" width="1.58"/>
    <col collapsed="false" customWidth="false" hidden="false" outlineLevel="0" max="269" min="269" style="13" width="12.71"/>
    <col collapsed="false" customWidth="true" hidden="false" outlineLevel="0" max="270" min="270" style="13" width="1.58"/>
    <col collapsed="false" customWidth="false" hidden="false" outlineLevel="0" max="271" min="271" style="13" width="12.71"/>
    <col collapsed="false" customWidth="true" hidden="false" outlineLevel="0" max="272" min="272" style="13" width="1.58"/>
    <col collapsed="false" customWidth="true" hidden="false" outlineLevel="0" max="273" min="273" style="13" width="14.43"/>
    <col collapsed="false" customWidth="true" hidden="false" outlineLevel="0" max="274" min="274" style="13" width="1.58"/>
    <col collapsed="false" customWidth="false" hidden="false" outlineLevel="0" max="275" min="275" style="13" width="12.71"/>
    <col collapsed="false" customWidth="true" hidden="false" outlineLevel="0" max="276" min="276" style="13" width="1.58"/>
    <col collapsed="false" customWidth="false" hidden="false" outlineLevel="0" max="277" min="277" style="13" width="12.71"/>
    <col collapsed="false" customWidth="true" hidden="false" outlineLevel="0" max="278" min="278" style="13" width="1.58"/>
    <col collapsed="false" customWidth="true" hidden="false" outlineLevel="0" max="279" min="279" style="13" width="16.14"/>
    <col collapsed="false" customWidth="true" hidden="false" outlineLevel="0" max="281" min="280" style="13" width="1.58"/>
    <col collapsed="false" customWidth="true" hidden="false" outlineLevel="0" max="282" min="282" style="13" width="14.43"/>
    <col collapsed="false" customWidth="true" hidden="false" outlineLevel="0" max="283" min="283" style="13" width="2.42"/>
    <col collapsed="false" customWidth="false" hidden="false" outlineLevel="0" max="284" min="284" style="13" width="12.71"/>
    <col collapsed="false" customWidth="true" hidden="false" outlineLevel="0" max="285" min="285" style="13" width="3.29"/>
    <col collapsed="false" customWidth="true" hidden="false" outlineLevel="0" max="286" min="286" style="13" width="14.43"/>
    <col collapsed="false" customWidth="true" hidden="false" outlineLevel="0" max="287" min="287" style="13" width="2.42"/>
    <col collapsed="false" customWidth="false" hidden="false" outlineLevel="0" max="288" min="288" style="13" width="12.71"/>
    <col collapsed="false" customWidth="true" hidden="false" outlineLevel="0" max="289" min="289" style="13" width="3.29"/>
    <col collapsed="false" customWidth="false" hidden="false" outlineLevel="0" max="290" min="290" style="13" width="12.71"/>
    <col collapsed="false" customWidth="true" hidden="false" outlineLevel="0" max="291" min="291" style="13" width="2.42"/>
    <col collapsed="false" customWidth="false" hidden="false" outlineLevel="0" max="292" min="292" style="13" width="12.71"/>
    <col collapsed="false" customWidth="true" hidden="false" outlineLevel="0" max="293" min="293" style="13" width="3.29"/>
    <col collapsed="false" customWidth="true" hidden="false" outlineLevel="0" max="294" min="294" style="13" width="14.43"/>
    <col collapsed="false" customWidth="true" hidden="false" outlineLevel="0" max="295" min="295" style="13" width="3.29"/>
    <col collapsed="false" customWidth="true" hidden="false" outlineLevel="0" max="296" min="296" style="13" width="5.01"/>
    <col collapsed="false" customWidth="true" hidden="false" outlineLevel="0" max="297" min="297" style="13" width="15.15"/>
    <col collapsed="false" customWidth="true" hidden="false" outlineLevel="0" max="298" min="298" style="13" width="8.42"/>
    <col collapsed="false" customWidth="true" hidden="false" outlineLevel="0" max="299" min="299" style="13" width="1.58"/>
    <col collapsed="false" customWidth="false" hidden="false" outlineLevel="0" max="300" min="300" style="13" width="12.71"/>
    <col collapsed="false" customWidth="true" hidden="false" outlineLevel="0" max="301" min="301" style="13" width="1.58"/>
    <col collapsed="false" customWidth="false" hidden="false" outlineLevel="0" max="302" min="302" style="13" width="12.71"/>
    <col collapsed="false" customWidth="true" hidden="false" outlineLevel="0" max="303" min="303" style="13" width="1.58"/>
    <col collapsed="false" customWidth="false" hidden="false" outlineLevel="0" max="512" min="304" style="13" width="12.71"/>
    <col collapsed="false" customWidth="true" hidden="false" outlineLevel="0" max="513" min="513" style="13" width="5.01"/>
    <col collapsed="false" customWidth="true" hidden="false" outlineLevel="0" max="514" min="514" style="13" width="1.58"/>
    <col collapsed="false" customWidth="true" hidden="false" outlineLevel="0" max="515" min="515" style="13" width="19.57"/>
    <col collapsed="false" customWidth="true" hidden="false" outlineLevel="0" max="516" min="516" style="13" width="1.58"/>
    <col collapsed="false" customWidth="true" hidden="false" outlineLevel="0" max="517" min="517" style="13" width="14.43"/>
    <col collapsed="false" customWidth="true" hidden="false" outlineLevel="0" max="518" min="518" style="13" width="1.58"/>
    <col collapsed="false" customWidth="false" hidden="false" outlineLevel="0" max="519" min="519" style="13" width="12.71"/>
    <col collapsed="false" customWidth="true" hidden="false" outlineLevel="0" max="520" min="520" style="13" width="1.58"/>
    <col collapsed="false" customWidth="false" hidden="false" outlineLevel="0" max="521" min="521" style="13" width="12.71"/>
    <col collapsed="false" customWidth="true" hidden="false" outlineLevel="0" max="522" min="522" style="13" width="1.58"/>
    <col collapsed="false" customWidth="true" hidden="false" outlineLevel="0" max="523" min="523" style="13" width="14.43"/>
    <col collapsed="false" customWidth="true" hidden="false" outlineLevel="0" max="524" min="524" style="13" width="1.58"/>
    <col collapsed="false" customWidth="false" hidden="false" outlineLevel="0" max="525" min="525" style="13" width="12.71"/>
    <col collapsed="false" customWidth="true" hidden="false" outlineLevel="0" max="526" min="526" style="13" width="1.58"/>
    <col collapsed="false" customWidth="false" hidden="false" outlineLevel="0" max="527" min="527" style="13" width="12.71"/>
    <col collapsed="false" customWidth="true" hidden="false" outlineLevel="0" max="528" min="528" style="13" width="1.58"/>
    <col collapsed="false" customWidth="true" hidden="false" outlineLevel="0" max="529" min="529" style="13" width="14.43"/>
    <col collapsed="false" customWidth="true" hidden="false" outlineLevel="0" max="530" min="530" style="13" width="1.58"/>
    <col collapsed="false" customWidth="false" hidden="false" outlineLevel="0" max="531" min="531" style="13" width="12.71"/>
    <col collapsed="false" customWidth="true" hidden="false" outlineLevel="0" max="532" min="532" style="13" width="1.58"/>
    <col collapsed="false" customWidth="false" hidden="false" outlineLevel="0" max="533" min="533" style="13" width="12.71"/>
    <col collapsed="false" customWidth="true" hidden="false" outlineLevel="0" max="534" min="534" style="13" width="1.58"/>
    <col collapsed="false" customWidth="true" hidden="false" outlineLevel="0" max="535" min="535" style="13" width="16.14"/>
    <col collapsed="false" customWidth="true" hidden="false" outlineLevel="0" max="537" min="536" style="13" width="1.58"/>
    <col collapsed="false" customWidth="true" hidden="false" outlineLevel="0" max="538" min="538" style="13" width="14.43"/>
    <col collapsed="false" customWidth="true" hidden="false" outlineLevel="0" max="539" min="539" style="13" width="2.42"/>
    <col collapsed="false" customWidth="false" hidden="false" outlineLevel="0" max="540" min="540" style="13" width="12.71"/>
    <col collapsed="false" customWidth="true" hidden="false" outlineLevel="0" max="541" min="541" style="13" width="3.29"/>
    <col collapsed="false" customWidth="true" hidden="false" outlineLevel="0" max="542" min="542" style="13" width="14.43"/>
    <col collapsed="false" customWidth="true" hidden="false" outlineLevel="0" max="543" min="543" style="13" width="2.42"/>
    <col collapsed="false" customWidth="false" hidden="false" outlineLevel="0" max="544" min="544" style="13" width="12.71"/>
    <col collapsed="false" customWidth="true" hidden="false" outlineLevel="0" max="545" min="545" style="13" width="3.29"/>
    <col collapsed="false" customWidth="false" hidden="false" outlineLevel="0" max="546" min="546" style="13" width="12.71"/>
    <col collapsed="false" customWidth="true" hidden="false" outlineLevel="0" max="547" min="547" style="13" width="2.42"/>
    <col collapsed="false" customWidth="false" hidden="false" outlineLevel="0" max="548" min="548" style="13" width="12.71"/>
    <col collapsed="false" customWidth="true" hidden="false" outlineLevel="0" max="549" min="549" style="13" width="3.29"/>
    <col collapsed="false" customWidth="true" hidden="false" outlineLevel="0" max="550" min="550" style="13" width="14.43"/>
    <col collapsed="false" customWidth="true" hidden="false" outlineLevel="0" max="551" min="551" style="13" width="3.29"/>
    <col collapsed="false" customWidth="true" hidden="false" outlineLevel="0" max="552" min="552" style="13" width="5.01"/>
    <col collapsed="false" customWidth="true" hidden="false" outlineLevel="0" max="553" min="553" style="13" width="15.15"/>
    <col collapsed="false" customWidth="true" hidden="false" outlineLevel="0" max="554" min="554" style="13" width="8.42"/>
    <col collapsed="false" customWidth="true" hidden="false" outlineLevel="0" max="555" min="555" style="13" width="1.58"/>
    <col collapsed="false" customWidth="false" hidden="false" outlineLevel="0" max="556" min="556" style="13" width="12.71"/>
    <col collapsed="false" customWidth="true" hidden="false" outlineLevel="0" max="557" min="557" style="13" width="1.58"/>
    <col collapsed="false" customWidth="false" hidden="false" outlineLevel="0" max="558" min="558" style="13" width="12.71"/>
    <col collapsed="false" customWidth="true" hidden="false" outlineLevel="0" max="559" min="559" style="13" width="1.58"/>
    <col collapsed="false" customWidth="false" hidden="false" outlineLevel="0" max="768" min="560" style="13" width="12.71"/>
    <col collapsed="false" customWidth="true" hidden="false" outlineLevel="0" max="769" min="769" style="13" width="5.01"/>
    <col collapsed="false" customWidth="true" hidden="false" outlineLevel="0" max="770" min="770" style="13" width="1.58"/>
    <col collapsed="false" customWidth="true" hidden="false" outlineLevel="0" max="771" min="771" style="13" width="19.57"/>
    <col collapsed="false" customWidth="true" hidden="false" outlineLevel="0" max="772" min="772" style="13" width="1.58"/>
    <col collapsed="false" customWidth="true" hidden="false" outlineLevel="0" max="773" min="773" style="13" width="14.43"/>
    <col collapsed="false" customWidth="true" hidden="false" outlineLevel="0" max="774" min="774" style="13" width="1.58"/>
    <col collapsed="false" customWidth="false" hidden="false" outlineLevel="0" max="775" min="775" style="13" width="12.71"/>
    <col collapsed="false" customWidth="true" hidden="false" outlineLevel="0" max="776" min="776" style="13" width="1.58"/>
    <col collapsed="false" customWidth="false" hidden="false" outlineLevel="0" max="777" min="777" style="13" width="12.71"/>
    <col collapsed="false" customWidth="true" hidden="false" outlineLevel="0" max="778" min="778" style="13" width="1.58"/>
    <col collapsed="false" customWidth="true" hidden="false" outlineLevel="0" max="779" min="779" style="13" width="14.43"/>
    <col collapsed="false" customWidth="true" hidden="false" outlineLevel="0" max="780" min="780" style="13" width="1.58"/>
    <col collapsed="false" customWidth="false" hidden="false" outlineLevel="0" max="781" min="781" style="13" width="12.71"/>
    <col collapsed="false" customWidth="true" hidden="false" outlineLevel="0" max="782" min="782" style="13" width="1.58"/>
    <col collapsed="false" customWidth="false" hidden="false" outlineLevel="0" max="783" min="783" style="13" width="12.71"/>
    <col collapsed="false" customWidth="true" hidden="false" outlineLevel="0" max="784" min="784" style="13" width="1.58"/>
    <col collapsed="false" customWidth="true" hidden="false" outlineLevel="0" max="785" min="785" style="13" width="14.43"/>
    <col collapsed="false" customWidth="true" hidden="false" outlineLevel="0" max="786" min="786" style="13" width="1.58"/>
    <col collapsed="false" customWidth="false" hidden="false" outlineLevel="0" max="787" min="787" style="13" width="12.71"/>
    <col collapsed="false" customWidth="true" hidden="false" outlineLevel="0" max="788" min="788" style="13" width="1.58"/>
    <col collapsed="false" customWidth="false" hidden="false" outlineLevel="0" max="789" min="789" style="13" width="12.71"/>
    <col collapsed="false" customWidth="true" hidden="false" outlineLevel="0" max="790" min="790" style="13" width="1.58"/>
    <col collapsed="false" customWidth="true" hidden="false" outlineLevel="0" max="791" min="791" style="13" width="16.14"/>
    <col collapsed="false" customWidth="true" hidden="false" outlineLevel="0" max="793" min="792" style="13" width="1.58"/>
    <col collapsed="false" customWidth="true" hidden="false" outlineLevel="0" max="794" min="794" style="13" width="14.43"/>
    <col collapsed="false" customWidth="true" hidden="false" outlineLevel="0" max="795" min="795" style="13" width="2.42"/>
    <col collapsed="false" customWidth="false" hidden="false" outlineLevel="0" max="796" min="796" style="13" width="12.71"/>
    <col collapsed="false" customWidth="true" hidden="false" outlineLevel="0" max="797" min="797" style="13" width="3.29"/>
    <col collapsed="false" customWidth="true" hidden="false" outlineLevel="0" max="798" min="798" style="13" width="14.43"/>
    <col collapsed="false" customWidth="true" hidden="false" outlineLevel="0" max="799" min="799" style="13" width="2.42"/>
    <col collapsed="false" customWidth="false" hidden="false" outlineLevel="0" max="800" min="800" style="13" width="12.71"/>
    <col collapsed="false" customWidth="true" hidden="false" outlineLevel="0" max="801" min="801" style="13" width="3.29"/>
    <col collapsed="false" customWidth="false" hidden="false" outlineLevel="0" max="802" min="802" style="13" width="12.71"/>
    <col collapsed="false" customWidth="true" hidden="false" outlineLevel="0" max="803" min="803" style="13" width="2.42"/>
    <col collapsed="false" customWidth="false" hidden="false" outlineLevel="0" max="804" min="804" style="13" width="12.71"/>
    <col collapsed="false" customWidth="true" hidden="false" outlineLevel="0" max="805" min="805" style="13" width="3.29"/>
    <col collapsed="false" customWidth="true" hidden="false" outlineLevel="0" max="806" min="806" style="13" width="14.43"/>
    <col collapsed="false" customWidth="true" hidden="false" outlineLevel="0" max="807" min="807" style="13" width="3.29"/>
    <col collapsed="false" customWidth="true" hidden="false" outlineLevel="0" max="808" min="808" style="13" width="5.01"/>
    <col collapsed="false" customWidth="true" hidden="false" outlineLevel="0" max="809" min="809" style="13" width="15.15"/>
    <col collapsed="false" customWidth="true" hidden="false" outlineLevel="0" max="810" min="810" style="13" width="8.42"/>
    <col collapsed="false" customWidth="true" hidden="false" outlineLevel="0" max="811" min="811" style="13" width="1.58"/>
    <col collapsed="false" customWidth="false" hidden="false" outlineLevel="0" max="812" min="812" style="13" width="12.71"/>
    <col collapsed="false" customWidth="true" hidden="false" outlineLevel="0" max="813" min="813" style="13" width="1.58"/>
    <col collapsed="false" customWidth="false" hidden="false" outlineLevel="0" max="814" min="814" style="13" width="12.71"/>
    <col collapsed="false" customWidth="true" hidden="false" outlineLevel="0" max="815" min="815" style="13" width="1.58"/>
    <col collapsed="false" customWidth="false" hidden="false" outlineLevel="0" max="1024" min="816" style="13" width="12.71"/>
  </cols>
  <sheetData>
    <row r="1" s="20" customFormat="true" ht="10.5" hidden="false" customHeight="true" outlineLevel="0" collapsed="false">
      <c r="A1" s="15"/>
      <c r="B1" s="15"/>
      <c r="C1" s="17"/>
      <c r="D1" s="15"/>
      <c r="E1" s="15"/>
      <c r="F1" s="15"/>
      <c r="G1" s="15"/>
      <c r="H1" s="15"/>
      <c r="I1" s="15"/>
      <c r="J1" s="15"/>
      <c r="K1" s="15"/>
      <c r="L1" s="15"/>
      <c r="M1" s="15"/>
      <c r="N1" s="15"/>
      <c r="O1" s="15"/>
      <c r="P1" s="15"/>
      <c r="Q1" s="15"/>
      <c r="R1" s="15"/>
      <c r="S1" s="121"/>
      <c r="T1" s="15"/>
      <c r="U1" s="15"/>
      <c r="V1" s="15"/>
      <c r="W1" s="18" t="s">
        <v>52</v>
      </c>
      <c r="X1" s="15"/>
      <c r="Y1" s="121"/>
      <c r="Z1" s="23" t="s">
        <v>53</v>
      </c>
      <c r="AA1" s="15"/>
      <c r="AB1" s="15"/>
      <c r="AC1" s="15"/>
      <c r="AD1" s="15"/>
      <c r="AE1" s="15"/>
      <c r="AF1" s="15"/>
      <c r="AG1" s="15"/>
      <c r="AH1" s="15"/>
      <c r="AI1" s="15"/>
      <c r="AJ1" s="15"/>
      <c r="AK1" s="15"/>
      <c r="AL1" s="121"/>
      <c r="AM1" s="15"/>
      <c r="AN1" s="18" t="s">
        <v>400</v>
      </c>
      <c r="AO1" s="15"/>
      <c r="AP1" s="15"/>
      <c r="AQ1" s="15"/>
      <c r="AR1" s="15"/>
      <c r="AS1" s="15"/>
      <c r="AT1" s="15"/>
      <c r="AU1" s="15"/>
      <c r="AV1" s="15"/>
    </row>
    <row r="2" s="20" customFormat="true" ht="10.5" hidden="false" customHeight="true" outlineLevel="0" collapsed="false">
      <c r="A2" s="15"/>
      <c r="B2" s="15"/>
      <c r="C2" s="17"/>
      <c r="D2" s="15"/>
      <c r="E2" s="15"/>
      <c r="F2" s="15"/>
      <c r="G2" s="15"/>
      <c r="H2" s="15"/>
      <c r="I2" s="15"/>
      <c r="J2" s="15"/>
      <c r="K2" s="15"/>
      <c r="L2" s="15"/>
      <c r="M2" s="15"/>
      <c r="N2" s="15"/>
      <c r="O2" s="15"/>
      <c r="P2" s="15"/>
      <c r="Q2" s="15"/>
      <c r="R2" s="15"/>
      <c r="S2" s="121"/>
      <c r="T2" s="15"/>
      <c r="U2" s="15"/>
      <c r="V2" s="15"/>
      <c r="W2" s="18" t="s">
        <v>401</v>
      </c>
      <c r="X2" s="15"/>
      <c r="Y2" s="121"/>
      <c r="Z2" s="23" t="s">
        <v>402</v>
      </c>
      <c r="AA2" s="15"/>
      <c r="AB2" s="15"/>
      <c r="AC2" s="15"/>
      <c r="AD2" s="15"/>
      <c r="AE2" s="15"/>
      <c r="AF2" s="15"/>
      <c r="AG2" s="15"/>
      <c r="AH2" s="15"/>
      <c r="AI2" s="15"/>
      <c r="AJ2" s="15"/>
      <c r="AK2" s="15"/>
      <c r="AL2" s="121"/>
      <c r="AM2" s="15"/>
      <c r="AN2" s="18" t="s">
        <v>57</v>
      </c>
      <c r="AO2" s="15"/>
      <c r="AP2" s="15"/>
      <c r="AQ2" s="15"/>
      <c r="AR2" s="15"/>
      <c r="AS2" s="15"/>
      <c r="AT2" s="15"/>
      <c r="AU2" s="15"/>
      <c r="AV2" s="15"/>
    </row>
    <row r="3" s="20" customFormat="true" ht="10.5" hidden="false" customHeight="true" outlineLevel="0" collapsed="false">
      <c r="A3" s="15"/>
      <c r="B3" s="15"/>
      <c r="C3" s="17"/>
      <c r="D3" s="15"/>
      <c r="E3" s="15"/>
      <c r="F3" s="15"/>
      <c r="G3" s="15"/>
      <c r="H3" s="15"/>
      <c r="I3" s="15"/>
      <c r="J3" s="15"/>
      <c r="K3" s="15"/>
      <c r="L3" s="15"/>
      <c r="M3" s="15"/>
      <c r="N3" s="15"/>
      <c r="O3" s="15"/>
      <c r="P3" s="15"/>
      <c r="Q3" s="15"/>
      <c r="R3" s="15"/>
      <c r="S3" s="121"/>
      <c r="T3" s="15"/>
      <c r="U3" s="15"/>
      <c r="V3" s="15"/>
      <c r="W3" s="18" t="s">
        <v>58</v>
      </c>
      <c r="X3" s="15"/>
      <c r="Y3" s="121"/>
      <c r="Z3" s="23" t="s">
        <v>59</v>
      </c>
      <c r="AA3" s="15"/>
      <c r="AB3" s="15"/>
      <c r="AC3" s="15"/>
      <c r="AD3" s="15"/>
      <c r="AE3" s="15"/>
      <c r="AF3" s="15"/>
      <c r="AG3" s="15"/>
      <c r="AH3" s="15"/>
      <c r="AI3" s="15"/>
      <c r="AJ3" s="15"/>
      <c r="AK3" s="15"/>
      <c r="AL3" s="15"/>
      <c r="AM3" s="15"/>
      <c r="AN3" s="15"/>
      <c r="AO3" s="15"/>
      <c r="AP3" s="15"/>
      <c r="AQ3" s="15"/>
      <c r="AR3" s="15"/>
      <c r="AS3" s="15"/>
      <c r="AT3" s="15"/>
      <c r="AU3" s="15"/>
      <c r="AV3" s="15"/>
    </row>
    <row r="4" customFormat="false" ht="9" hidden="false" customHeight="true" outlineLevel="0" collapsed="false">
      <c r="A4" s="17"/>
      <c r="B4" s="17"/>
      <c r="C4" s="17"/>
      <c r="D4" s="17"/>
      <c r="E4" s="17"/>
      <c r="F4" s="17"/>
      <c r="G4" s="17"/>
      <c r="H4" s="17"/>
      <c r="I4" s="17"/>
      <c r="J4" s="17"/>
      <c r="K4" s="17"/>
      <c r="L4" s="17"/>
      <c r="M4" s="17"/>
      <c r="N4" s="17"/>
      <c r="O4" s="17"/>
      <c r="P4" s="17"/>
      <c r="Q4" s="17"/>
      <c r="R4" s="17"/>
      <c r="S4" s="17"/>
      <c r="T4" s="17"/>
      <c r="U4" s="17"/>
      <c r="V4" s="17"/>
      <c r="W4" s="17"/>
      <c r="X4" s="17"/>
      <c r="Y4" s="17"/>
      <c r="Z4" s="24" t="s">
        <v>403</v>
      </c>
      <c r="AA4" s="24"/>
      <c r="AB4" s="24"/>
      <c r="AC4" s="24"/>
      <c r="AD4" s="24"/>
      <c r="AE4" s="24"/>
      <c r="AF4" s="24"/>
      <c r="AG4" s="24"/>
      <c r="AH4" s="24"/>
      <c r="AI4" s="24"/>
      <c r="AJ4" s="24"/>
      <c r="AK4" s="24"/>
      <c r="AL4" s="24"/>
      <c r="AM4" s="17"/>
      <c r="AN4" s="17"/>
      <c r="AO4" s="17"/>
      <c r="AP4" s="17"/>
      <c r="AQ4" s="17"/>
      <c r="AR4" s="17"/>
      <c r="AS4" s="17"/>
      <c r="AT4" s="17"/>
      <c r="AU4" s="17"/>
      <c r="AV4" s="17"/>
    </row>
    <row r="5" customFormat="false" ht="7.5" hidden="false" customHeight="true" outlineLevel="0" collapsed="false">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row>
    <row r="6" customFormat="false" ht="9" hidden="false" customHeight="true" outlineLevel="0" collapsed="false">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24" t="s">
        <v>404</v>
      </c>
      <c r="AE6" s="24"/>
      <c r="AF6" s="24"/>
      <c r="AG6" s="24"/>
      <c r="AH6" s="24"/>
      <c r="AI6" s="24"/>
      <c r="AJ6" s="24"/>
      <c r="AK6" s="17"/>
      <c r="AL6" s="17"/>
      <c r="AM6" s="17"/>
      <c r="AN6" s="17"/>
      <c r="AO6" s="17"/>
      <c r="AP6" s="17"/>
      <c r="AQ6" s="17"/>
      <c r="AR6" s="17"/>
      <c r="AS6" s="17"/>
      <c r="AT6" s="17"/>
      <c r="AU6" s="17"/>
      <c r="AV6" s="17"/>
    </row>
    <row r="7" customFormat="false" ht="9" hidden="false" customHeight="true" outlineLevel="0" collapsed="false">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row>
    <row r="8" customFormat="false" ht="9" hidden="false" customHeight="true" outlineLevel="0" collapsed="false">
      <c r="A8" s="17"/>
      <c r="B8" s="17"/>
      <c r="C8" s="17"/>
      <c r="D8" s="17"/>
      <c r="E8" s="24" t="s">
        <v>405</v>
      </c>
      <c r="F8" s="24"/>
      <c r="G8" s="24"/>
      <c r="H8" s="24"/>
      <c r="I8" s="24"/>
      <c r="J8" s="17"/>
      <c r="K8" s="24" t="s">
        <v>406</v>
      </c>
      <c r="L8" s="24"/>
      <c r="M8" s="24"/>
      <c r="N8" s="24"/>
      <c r="O8" s="24"/>
      <c r="P8" s="17"/>
      <c r="Q8" s="24" t="s">
        <v>407</v>
      </c>
      <c r="R8" s="24"/>
      <c r="S8" s="24"/>
      <c r="T8" s="24"/>
      <c r="U8" s="24"/>
      <c r="V8" s="17"/>
      <c r="W8" s="17"/>
      <c r="X8" s="17"/>
      <c r="Y8" s="17"/>
      <c r="Z8" s="24" t="s">
        <v>408</v>
      </c>
      <c r="AA8" s="24"/>
      <c r="AB8" s="24"/>
      <c r="AC8" s="17"/>
      <c r="AD8" s="24" t="s">
        <v>69</v>
      </c>
      <c r="AE8" s="24"/>
      <c r="AF8" s="24"/>
      <c r="AG8" s="17"/>
      <c r="AH8" s="24" t="s">
        <v>70</v>
      </c>
      <c r="AI8" s="24"/>
      <c r="AJ8" s="24"/>
      <c r="AK8" s="17"/>
      <c r="AL8" s="17"/>
      <c r="AM8" s="17"/>
      <c r="AN8" s="17"/>
      <c r="AO8" s="17"/>
      <c r="AP8" s="17"/>
      <c r="AQ8" s="17"/>
      <c r="AR8" s="17"/>
      <c r="AS8" s="17"/>
      <c r="AT8" s="17"/>
      <c r="AU8" s="17"/>
      <c r="AV8" s="17"/>
    </row>
    <row r="9" customFormat="false" ht="8.25" hidden="false" customHeight="true" outlineLevel="0" collapsed="false">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row>
    <row r="10" customFormat="false" ht="9" hidden="false" customHeight="true" outlineLevel="0" collapsed="false">
      <c r="A10" s="17"/>
      <c r="B10" s="17"/>
      <c r="C10" s="17"/>
      <c r="D10" s="17"/>
      <c r="E10" s="17"/>
      <c r="F10" s="17"/>
      <c r="G10" s="17"/>
      <c r="H10" s="17"/>
      <c r="I10" s="27" t="s">
        <v>74</v>
      </c>
      <c r="J10" s="17"/>
      <c r="K10" s="17"/>
      <c r="L10" s="17"/>
      <c r="M10" s="17"/>
      <c r="N10" s="17"/>
      <c r="O10" s="27" t="s">
        <v>74</v>
      </c>
      <c r="P10" s="17"/>
      <c r="Q10" s="17"/>
      <c r="R10" s="17"/>
      <c r="S10" s="17"/>
      <c r="T10" s="17"/>
      <c r="U10" s="27" t="s">
        <v>74</v>
      </c>
      <c r="V10" s="17"/>
      <c r="W10" s="17"/>
      <c r="X10" s="17"/>
      <c r="Y10" s="17"/>
      <c r="Z10" s="17"/>
      <c r="AA10" s="17"/>
      <c r="AB10" s="27" t="s">
        <v>285</v>
      </c>
      <c r="AC10" s="17"/>
      <c r="AD10" s="17"/>
      <c r="AE10" s="17"/>
      <c r="AF10" s="27" t="s">
        <v>285</v>
      </c>
      <c r="AG10" s="17"/>
      <c r="AH10" s="17"/>
      <c r="AI10" s="17"/>
      <c r="AJ10" s="27" t="s">
        <v>285</v>
      </c>
      <c r="AK10" s="17"/>
      <c r="AL10" s="27" t="s">
        <v>409</v>
      </c>
      <c r="AM10" s="17"/>
      <c r="AN10" s="17"/>
      <c r="AO10" s="17"/>
      <c r="AP10" s="17"/>
      <c r="AQ10" s="17"/>
      <c r="AR10" s="25" t="s">
        <v>410</v>
      </c>
      <c r="AS10" s="17"/>
      <c r="AT10" s="25" t="s">
        <v>411</v>
      </c>
      <c r="AU10" s="26"/>
      <c r="AV10" s="25" t="s">
        <v>277</v>
      </c>
    </row>
    <row r="11" customFormat="false" ht="9" hidden="false" customHeight="true" outlineLevel="0" collapsed="false">
      <c r="A11" s="122" t="s">
        <v>81</v>
      </c>
      <c r="B11" s="17"/>
      <c r="C11" s="24" t="s">
        <v>83</v>
      </c>
      <c r="D11" s="17"/>
      <c r="E11" s="24" t="s">
        <v>84</v>
      </c>
      <c r="F11" s="17"/>
      <c r="G11" s="24" t="s">
        <v>412</v>
      </c>
      <c r="H11" s="17"/>
      <c r="I11" s="24" t="s">
        <v>90</v>
      </c>
      <c r="J11" s="17"/>
      <c r="K11" s="24" t="s">
        <v>84</v>
      </c>
      <c r="L11" s="17"/>
      <c r="M11" s="24" t="s">
        <v>412</v>
      </c>
      <c r="N11" s="17"/>
      <c r="O11" s="24" t="s">
        <v>90</v>
      </c>
      <c r="P11" s="17"/>
      <c r="Q11" s="24" t="s">
        <v>84</v>
      </c>
      <c r="R11" s="17"/>
      <c r="S11" s="24" t="s">
        <v>412</v>
      </c>
      <c r="T11" s="17"/>
      <c r="U11" s="24" t="s">
        <v>90</v>
      </c>
      <c r="V11" s="17"/>
      <c r="W11" s="24" t="s">
        <v>75</v>
      </c>
      <c r="X11" s="17"/>
      <c r="Y11" s="17"/>
      <c r="Z11" s="24" t="s">
        <v>84</v>
      </c>
      <c r="AA11" s="17"/>
      <c r="AB11" s="24" t="s">
        <v>383</v>
      </c>
      <c r="AC11" s="17"/>
      <c r="AD11" s="24" t="s">
        <v>84</v>
      </c>
      <c r="AE11" s="17"/>
      <c r="AF11" s="24" t="s">
        <v>383</v>
      </c>
      <c r="AG11" s="17"/>
      <c r="AH11" s="24" t="s">
        <v>84</v>
      </c>
      <c r="AI11" s="17"/>
      <c r="AJ11" s="24" t="s">
        <v>383</v>
      </c>
      <c r="AK11" s="17"/>
      <c r="AL11" s="24" t="s">
        <v>413</v>
      </c>
      <c r="AM11" s="17"/>
      <c r="AN11" s="122" t="s">
        <v>81</v>
      </c>
      <c r="AO11" s="17"/>
      <c r="AP11" s="26"/>
      <c r="AQ11" s="17"/>
      <c r="AR11" s="24" t="s">
        <v>414</v>
      </c>
      <c r="AS11" s="17"/>
      <c r="AT11" s="24" t="s">
        <v>415</v>
      </c>
      <c r="AU11" s="17"/>
      <c r="AV11" s="24" t="s">
        <v>416</v>
      </c>
    </row>
    <row r="12" customFormat="false" ht="8.25" hidden="false" customHeight="true" outlineLevel="0" collapsed="false">
      <c r="A12" s="123"/>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23"/>
      <c r="AO12" s="17"/>
      <c r="AP12" s="17"/>
      <c r="AQ12" s="17"/>
      <c r="AR12" s="17"/>
      <c r="AS12" s="17"/>
      <c r="AT12" s="17"/>
      <c r="AU12" s="17"/>
      <c r="AV12" s="17"/>
    </row>
    <row r="13" customFormat="false" ht="8.25" hidden="false" customHeight="true" outlineLevel="0" collapsed="false">
      <c r="A13" s="123"/>
      <c r="B13" s="123" t="s">
        <v>94</v>
      </c>
      <c r="C13" s="123"/>
      <c r="D13" s="123"/>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23"/>
      <c r="AO13" s="17"/>
      <c r="AP13" s="17"/>
      <c r="AQ13" s="17"/>
      <c r="AR13" s="17"/>
      <c r="AS13" s="17"/>
      <c r="AT13" s="17"/>
      <c r="AU13" s="17"/>
      <c r="AV13" s="17"/>
    </row>
    <row r="14" customFormat="false" ht="8.25" hidden="false" customHeight="true" outlineLevel="0" collapsed="false">
      <c r="A14" s="123" t="n">
        <v>1</v>
      </c>
      <c r="B14" s="124"/>
      <c r="C14" s="17" t="s">
        <v>95</v>
      </c>
      <c r="D14" s="124"/>
      <c r="E14" s="31" t="n">
        <v>23377252</v>
      </c>
      <c r="F14" s="124"/>
      <c r="G14" s="32" t="n">
        <f aca="false">(E14/$AP14)</f>
        <v>146.598931420258</v>
      </c>
      <c r="H14" s="124"/>
      <c r="I14" s="33" t="n">
        <f aca="false">IF(G$60,G14/G$60*100,0)</f>
        <v>143.501074536775</v>
      </c>
      <c r="J14" s="29"/>
      <c r="K14" s="31" t="n">
        <v>3616436</v>
      </c>
      <c r="L14" s="124"/>
      <c r="M14" s="32" t="n">
        <f aca="false">(K14/$AP14)</f>
        <v>22.6786986404455</v>
      </c>
      <c r="N14" s="124"/>
      <c r="O14" s="33" t="n">
        <f aca="false">IF(M$60,M14/M$60*100,0)</f>
        <v>98.5361026197826</v>
      </c>
      <c r="P14" s="29"/>
      <c r="Q14" s="31" t="n">
        <v>7763333</v>
      </c>
      <c r="R14" s="124"/>
      <c r="S14" s="32" t="n">
        <f aca="false">(Q14/$AP14)</f>
        <v>48.6839223900065</v>
      </c>
      <c r="T14" s="124"/>
      <c r="U14" s="33" t="n">
        <f aca="false">IF(S$60,S14/S$60*100,0)</f>
        <v>137.666789891771</v>
      </c>
      <c r="V14" s="29"/>
      <c r="W14" s="31" t="n">
        <f aca="false">(E14+K14+Q14)</f>
        <v>34757021</v>
      </c>
      <c r="X14" s="29"/>
      <c r="Y14" s="29"/>
      <c r="Z14" s="31" t="n">
        <v>174476</v>
      </c>
      <c r="AA14" s="29"/>
      <c r="AB14" s="33" t="n">
        <f aca="false">IF($W14,Z14/$W14*100,0)</f>
        <v>0.501987785431899</v>
      </c>
      <c r="AC14" s="29"/>
      <c r="AD14" s="31" t="n">
        <v>150993</v>
      </c>
      <c r="AE14" s="29"/>
      <c r="AF14" s="33" t="n">
        <f aca="false">IF($W14,AD14/$W14*100,0)</f>
        <v>0.434424457723232</v>
      </c>
      <c r="AG14" s="29"/>
      <c r="AH14" s="31" t="n">
        <v>122082</v>
      </c>
      <c r="AI14" s="29"/>
      <c r="AJ14" s="33" t="n">
        <f aca="false">IF($W14,AH14/$W14*100,0)</f>
        <v>0.351244141435481</v>
      </c>
      <c r="AK14" s="29"/>
      <c r="AL14" s="31" t="n">
        <v>5418190</v>
      </c>
      <c r="AM14" s="29"/>
      <c r="AN14" s="123" t="n">
        <v>1</v>
      </c>
      <c r="AO14" s="29"/>
      <c r="AP14" s="125" t="n">
        <v>159464</v>
      </c>
      <c r="AQ14" s="29"/>
      <c r="AR14" s="125" t="n">
        <f aca="false">IF(E14,AP14,0)</f>
        <v>159464</v>
      </c>
      <c r="AS14" s="29"/>
      <c r="AT14" s="125" t="n">
        <f aca="false">IF(K14,AP14,0)</f>
        <v>159464</v>
      </c>
      <c r="AU14" s="29"/>
      <c r="AV14" s="125" t="n">
        <f aca="false">IF(Q14,AP14,0)</f>
        <v>159464</v>
      </c>
    </row>
    <row r="15" customFormat="false" ht="8.25" hidden="false" customHeight="true" outlineLevel="0" collapsed="false">
      <c r="A15" s="123" t="n">
        <v>2</v>
      </c>
      <c r="B15" s="124"/>
      <c r="C15" s="17" t="s">
        <v>97</v>
      </c>
      <c r="D15" s="124"/>
      <c r="E15" s="30" t="n">
        <v>2434259</v>
      </c>
      <c r="F15" s="124"/>
      <c r="G15" s="33" t="n">
        <f aca="false">(E15/$AP15)</f>
        <v>137.77004923878</v>
      </c>
      <c r="H15" s="124"/>
      <c r="I15" s="33" t="n">
        <f aca="false">IF(G$60,G15/G$60*100,0)</f>
        <v>134.858759973317</v>
      </c>
      <c r="J15" s="29"/>
      <c r="K15" s="30" t="n">
        <v>0</v>
      </c>
      <c r="L15" s="124"/>
      <c r="M15" s="33" t="n">
        <f aca="false">(K15/$AP15)</f>
        <v>0</v>
      </c>
      <c r="N15" s="124"/>
      <c r="O15" s="33" t="n">
        <f aca="false">IF(M$60,M15/M$60*100,0)</f>
        <v>0</v>
      </c>
      <c r="P15" s="29"/>
      <c r="Q15" s="30" t="n">
        <v>780942</v>
      </c>
      <c r="R15" s="124"/>
      <c r="S15" s="33" t="n">
        <f aca="false">(Q15/$AP15)</f>
        <v>44.1984266228989</v>
      </c>
      <c r="T15" s="124"/>
      <c r="U15" s="33" t="n">
        <f aca="false">IF(S$60,S15/S$60*100,0)</f>
        <v>124.982852915945</v>
      </c>
      <c r="V15" s="29"/>
      <c r="W15" s="30" t="n">
        <f aca="false">(E15+K15+Q15)</f>
        <v>3215201</v>
      </c>
      <c r="X15" s="29"/>
      <c r="Y15" s="29"/>
      <c r="Z15" s="30" t="n">
        <v>6854</v>
      </c>
      <c r="AA15" s="29"/>
      <c r="AB15" s="33" t="n">
        <f aca="false">IF($W15,Z15/$W15*100,0)</f>
        <v>0.213174852831907</v>
      </c>
      <c r="AC15" s="29"/>
      <c r="AD15" s="30" t="n">
        <v>0</v>
      </c>
      <c r="AE15" s="29"/>
      <c r="AF15" s="33" t="n">
        <f aca="false">IF($W15,AD15/$W15*100,0)</f>
        <v>0</v>
      </c>
      <c r="AG15" s="29"/>
      <c r="AH15" s="30" t="n">
        <v>5367</v>
      </c>
      <c r="AI15" s="29"/>
      <c r="AJ15" s="33" t="n">
        <f aca="false">IF($W15,AH15/$W15*100,0)</f>
        <v>0.166925800284337</v>
      </c>
      <c r="AK15" s="29"/>
      <c r="AL15" s="30" t="n">
        <v>699071</v>
      </c>
      <c r="AM15" s="29"/>
      <c r="AN15" s="123" t="n">
        <v>2</v>
      </c>
      <c r="AO15" s="29"/>
      <c r="AP15" s="125" t="n">
        <v>17669</v>
      </c>
      <c r="AQ15" s="29"/>
      <c r="AR15" s="125" t="n">
        <f aca="false">IF(E15,AP15,0)</f>
        <v>17669</v>
      </c>
      <c r="AS15" s="29"/>
      <c r="AT15" s="125" t="n">
        <f aca="false">IF(K15,AP15,0)</f>
        <v>0</v>
      </c>
      <c r="AU15" s="29"/>
      <c r="AV15" s="125" t="n">
        <f aca="false">IF(Q15,AP15,0)</f>
        <v>17669</v>
      </c>
    </row>
    <row r="16" customFormat="false" ht="8.25" hidden="false" customHeight="true" outlineLevel="0" collapsed="false">
      <c r="A16" s="123" t="n">
        <v>3</v>
      </c>
      <c r="B16" s="124"/>
      <c r="C16" s="17" t="s">
        <v>98</v>
      </c>
      <c r="D16" s="124"/>
      <c r="E16" s="30" t="n">
        <v>1059871</v>
      </c>
      <c r="F16" s="124"/>
      <c r="G16" s="33" t="n">
        <f aca="false">(E16/$AP16)</f>
        <v>163.006920947401</v>
      </c>
      <c r="H16" s="124"/>
      <c r="I16" s="33" t="n">
        <f aca="false">IF(G$60,G16/G$60*100,0)</f>
        <v>159.562338458156</v>
      </c>
      <c r="J16" s="29"/>
      <c r="K16" s="30" t="n">
        <v>9281</v>
      </c>
      <c r="L16" s="124"/>
      <c r="M16" s="33" t="n">
        <f aca="false">(K16/$AP16)</f>
        <v>1.42740695170717</v>
      </c>
      <c r="N16" s="124"/>
      <c r="O16" s="33" t="n">
        <f aca="false">IF(M$60,M16/M$60*100,0)</f>
        <v>6.2019042672391</v>
      </c>
      <c r="P16" s="29"/>
      <c r="Q16" s="30" t="n">
        <v>238121</v>
      </c>
      <c r="R16" s="124"/>
      <c r="S16" s="33" t="n">
        <f aca="false">(Q16/$AP16)</f>
        <v>36.6227314672408</v>
      </c>
      <c r="T16" s="124"/>
      <c r="U16" s="33" t="n">
        <f aca="false">IF(S$60,S16/S$60*100,0)</f>
        <v>103.560552039626</v>
      </c>
      <c r="V16" s="29"/>
      <c r="W16" s="30" t="n">
        <f aca="false">(E16+K16+Q16)</f>
        <v>1307273</v>
      </c>
      <c r="X16" s="29"/>
      <c r="Y16" s="29"/>
      <c r="Z16" s="30" t="n">
        <v>45508</v>
      </c>
      <c r="AA16" s="29"/>
      <c r="AB16" s="33" t="n">
        <f aca="false">IF($W16,Z16/$W16*100,0)</f>
        <v>3.48113974663288</v>
      </c>
      <c r="AC16" s="29"/>
      <c r="AD16" s="30" t="n">
        <v>2858</v>
      </c>
      <c r="AE16" s="29"/>
      <c r="AF16" s="33" t="n">
        <f aca="false">IF($W16,AD16/$W16*100,0)</f>
        <v>0.218623042011883</v>
      </c>
      <c r="AG16" s="29"/>
      <c r="AH16" s="30" t="n">
        <v>0</v>
      </c>
      <c r="AI16" s="29"/>
      <c r="AJ16" s="33" t="n">
        <f aca="false">IF($W16,AH16/$W16*100,0)</f>
        <v>0</v>
      </c>
      <c r="AK16" s="29"/>
      <c r="AL16" s="30" t="n">
        <v>401572</v>
      </c>
      <c r="AM16" s="29"/>
      <c r="AN16" s="123" t="n">
        <v>3</v>
      </c>
      <c r="AO16" s="29"/>
      <c r="AP16" s="125" t="n">
        <v>6502</v>
      </c>
      <c r="AQ16" s="29"/>
      <c r="AR16" s="125" t="n">
        <f aca="false">IF(E16,AP16,0)</f>
        <v>6502</v>
      </c>
      <c r="AS16" s="29"/>
      <c r="AT16" s="125" t="n">
        <f aca="false">IF(K16,AP16,0)</f>
        <v>6502</v>
      </c>
      <c r="AU16" s="29"/>
      <c r="AV16" s="125" t="n">
        <f aca="false">IF(Q16,AP16,0)</f>
        <v>6502</v>
      </c>
    </row>
    <row r="17" customFormat="false" ht="8.25" hidden="false" customHeight="true" outlineLevel="0" collapsed="false">
      <c r="A17" s="123" t="n">
        <v>4</v>
      </c>
      <c r="B17" s="124"/>
      <c r="C17" s="17" t="s">
        <v>99</v>
      </c>
      <c r="D17" s="124"/>
      <c r="E17" s="30" t="n">
        <v>10834415</v>
      </c>
      <c r="F17" s="124"/>
      <c r="G17" s="33" t="n">
        <f aca="false">(E17/$AP17)</f>
        <v>220.790589146339</v>
      </c>
      <c r="H17" s="124"/>
      <c r="I17" s="33" t="n">
        <f aca="false">IF(G$60,G17/G$60*100,0)</f>
        <v>216.12495045601</v>
      </c>
      <c r="J17" s="29"/>
      <c r="K17" s="30" t="n">
        <v>262007</v>
      </c>
      <c r="L17" s="124"/>
      <c r="M17" s="33" t="n">
        <f aca="false">(K17/$AP17)</f>
        <v>5.33934503066985</v>
      </c>
      <c r="N17" s="124"/>
      <c r="O17" s="33" t="n">
        <f aca="false">IF(M$60,M17/M$60*100,0)</f>
        <v>23.1987848247264</v>
      </c>
      <c r="P17" s="29"/>
      <c r="Q17" s="30" t="n">
        <v>1977708</v>
      </c>
      <c r="R17" s="124"/>
      <c r="S17" s="33" t="n">
        <f aca="false">(Q17/$AP17)</f>
        <v>40.3029895457602</v>
      </c>
      <c r="T17" s="124"/>
      <c r="U17" s="33" t="n">
        <f aca="false">IF(S$60,S17/S$60*100,0)</f>
        <v>113.967464440485</v>
      </c>
      <c r="V17" s="29"/>
      <c r="W17" s="30" t="n">
        <f aca="false">(E17+K17+Q17)</f>
        <v>13074130</v>
      </c>
      <c r="X17" s="29"/>
      <c r="Y17" s="29"/>
      <c r="Z17" s="30" t="n">
        <v>159451</v>
      </c>
      <c r="AA17" s="29"/>
      <c r="AB17" s="33" t="n">
        <f aca="false">IF($W17,Z17/$W17*100,0)</f>
        <v>1.2195916669025</v>
      </c>
      <c r="AC17" s="29"/>
      <c r="AD17" s="30" t="n">
        <v>86867</v>
      </c>
      <c r="AE17" s="29"/>
      <c r="AF17" s="33" t="n">
        <f aca="false">IF($W17,AD17/$W17*100,0)</f>
        <v>0.66441897089902</v>
      </c>
      <c r="AG17" s="29"/>
      <c r="AH17" s="30" t="n">
        <v>3978</v>
      </c>
      <c r="AI17" s="29"/>
      <c r="AJ17" s="33" t="n">
        <f aca="false">IF($W17,AH17/$W17*100,0)</f>
        <v>0.0304264987421725</v>
      </c>
      <c r="AK17" s="29"/>
      <c r="AL17" s="30" t="n">
        <v>3422001</v>
      </c>
      <c r="AM17" s="29"/>
      <c r="AN17" s="123" t="n">
        <v>4</v>
      </c>
      <c r="AO17" s="29"/>
      <c r="AP17" s="125" t="n">
        <v>49071</v>
      </c>
      <c r="AQ17" s="29"/>
      <c r="AR17" s="125" t="n">
        <f aca="false">IF(E17,AP17,0)</f>
        <v>49071</v>
      </c>
      <c r="AS17" s="29"/>
      <c r="AT17" s="125" t="n">
        <f aca="false">IF(K17,AP17,0)</f>
        <v>49071</v>
      </c>
      <c r="AU17" s="29"/>
      <c r="AV17" s="125" t="n">
        <f aca="false">IF(Q17,AP17,0)</f>
        <v>49071</v>
      </c>
    </row>
    <row r="18" customFormat="false" ht="8.25" hidden="false" customHeight="true" outlineLevel="0" collapsed="false">
      <c r="A18" s="123" t="n">
        <v>5</v>
      </c>
      <c r="B18" s="124"/>
      <c r="C18" s="17" t="s">
        <v>100</v>
      </c>
      <c r="D18" s="124"/>
      <c r="E18" s="30" t="n">
        <v>11382869</v>
      </c>
      <c r="F18" s="124"/>
      <c r="G18" s="33" t="n">
        <f aca="false">(E18/$AP18)</f>
        <v>47.3329687922324</v>
      </c>
      <c r="H18" s="124"/>
      <c r="I18" s="33" t="n">
        <f aca="false">IF(G$60,G18/G$60*100,0)</f>
        <v>46.3327516571678</v>
      </c>
      <c r="J18" s="29"/>
      <c r="K18" s="30" t="n">
        <v>0</v>
      </c>
      <c r="L18" s="124"/>
      <c r="M18" s="33" t="n">
        <f aca="false">(K18/$AP18)</f>
        <v>0</v>
      </c>
      <c r="N18" s="124"/>
      <c r="O18" s="33" t="n">
        <f aca="false">IF(M$60,M18/M$60*100,0)</f>
        <v>0</v>
      </c>
      <c r="P18" s="29"/>
      <c r="Q18" s="30" t="n">
        <v>8433738</v>
      </c>
      <c r="R18" s="124"/>
      <c r="S18" s="33" t="n">
        <f aca="false">(Q18/$AP18)</f>
        <v>35.069704971204</v>
      </c>
      <c r="T18" s="124"/>
      <c r="U18" s="33" t="n">
        <f aca="false">IF(S$60,S18/S$60*100,0)</f>
        <v>99.168954940824</v>
      </c>
      <c r="V18" s="29"/>
      <c r="W18" s="30" t="n">
        <f aca="false">(E18+K18+Q18)</f>
        <v>19816607</v>
      </c>
      <c r="X18" s="29"/>
      <c r="Y18" s="29"/>
      <c r="Z18" s="30" t="n">
        <v>386229</v>
      </c>
      <c r="AA18" s="29"/>
      <c r="AB18" s="33" t="n">
        <f aca="false">IF($W18,Z18/$W18*100,0)</f>
        <v>1.9490168019177</v>
      </c>
      <c r="AC18" s="29"/>
      <c r="AD18" s="30" t="n">
        <v>0</v>
      </c>
      <c r="AE18" s="29"/>
      <c r="AF18" s="33" t="n">
        <f aca="false">IF($W18,AD18/$W18*100,0)</f>
        <v>0</v>
      </c>
      <c r="AG18" s="29"/>
      <c r="AH18" s="30" t="n">
        <v>0</v>
      </c>
      <c r="AI18" s="29"/>
      <c r="AJ18" s="33" t="n">
        <f aca="false">IF($W18,AH18/$W18*100,0)</f>
        <v>0</v>
      </c>
      <c r="AK18" s="29"/>
      <c r="AL18" s="30" t="n">
        <v>1680004</v>
      </c>
      <c r="AM18" s="29"/>
      <c r="AN18" s="123" t="n">
        <v>5</v>
      </c>
      <c r="AO18" s="29"/>
      <c r="AP18" s="125" t="n">
        <v>240485</v>
      </c>
      <c r="AQ18" s="29"/>
      <c r="AR18" s="125" t="n">
        <f aca="false">IF(E18,AP18,0)</f>
        <v>240485</v>
      </c>
      <c r="AS18" s="29"/>
      <c r="AT18" s="125" t="n">
        <f aca="false">IF(K18,AP18,0)</f>
        <v>0</v>
      </c>
      <c r="AU18" s="29"/>
      <c r="AV18" s="125" t="n">
        <f aca="false">IF(Q18,AP18,0)</f>
        <v>240485</v>
      </c>
    </row>
    <row r="19" customFormat="false" ht="8.25" hidden="false" customHeight="true" outlineLevel="0" collapsed="false">
      <c r="A19" s="126"/>
      <c r="B19" s="124"/>
      <c r="C19" s="17"/>
      <c r="D19" s="124"/>
      <c r="E19" s="124"/>
      <c r="F19" s="124"/>
      <c r="G19" s="127"/>
      <c r="H19" s="124"/>
      <c r="I19" s="127"/>
      <c r="J19" s="29"/>
      <c r="K19" s="124"/>
      <c r="L19" s="124"/>
      <c r="M19" s="127"/>
      <c r="N19" s="124"/>
      <c r="O19" s="127"/>
      <c r="P19" s="29"/>
      <c r="Q19" s="124"/>
      <c r="R19" s="124"/>
      <c r="S19" s="127"/>
      <c r="T19" s="124"/>
      <c r="U19" s="127"/>
      <c r="V19" s="29"/>
      <c r="W19" s="123"/>
      <c r="X19" s="29"/>
      <c r="Y19" s="29"/>
      <c r="Z19" s="124"/>
      <c r="AA19" s="29"/>
      <c r="AB19" s="127"/>
      <c r="AC19" s="29"/>
      <c r="AD19" s="124"/>
      <c r="AE19" s="29"/>
      <c r="AF19" s="127"/>
      <c r="AG19" s="29"/>
      <c r="AH19" s="124"/>
      <c r="AI19" s="29"/>
      <c r="AJ19" s="127"/>
      <c r="AK19" s="29"/>
      <c r="AL19" s="124"/>
      <c r="AM19" s="29"/>
      <c r="AN19" s="126"/>
      <c r="AO19" s="29"/>
      <c r="AP19" s="29"/>
      <c r="AQ19" s="29"/>
      <c r="AR19" s="29"/>
      <c r="AS19" s="29"/>
      <c r="AT19" s="29"/>
      <c r="AU19" s="29"/>
      <c r="AV19" s="29"/>
    </row>
    <row r="20" customFormat="false" ht="8.25" hidden="false" customHeight="true" outlineLevel="0" collapsed="false">
      <c r="A20" s="123" t="n">
        <v>6</v>
      </c>
      <c r="B20" s="124"/>
      <c r="C20" s="17" t="s">
        <v>101</v>
      </c>
      <c r="D20" s="124"/>
      <c r="E20" s="30" t="n">
        <v>1457894</v>
      </c>
      <c r="F20" s="124"/>
      <c r="G20" s="33" t="n">
        <f aca="false">(E20/$AP20)</f>
        <v>84.212915896488</v>
      </c>
      <c r="H20" s="124"/>
      <c r="I20" s="33" t="n">
        <f aca="false">IF(G$60,G20/G$60*100,0)</f>
        <v>82.4333697656896</v>
      </c>
      <c r="J20" s="29"/>
      <c r="K20" s="30" t="n">
        <v>102519</v>
      </c>
      <c r="L20" s="124"/>
      <c r="M20" s="33" t="n">
        <f aca="false">(K20/$AP20)</f>
        <v>5.92184611829945</v>
      </c>
      <c r="N20" s="124"/>
      <c r="O20" s="33" t="n">
        <f aca="false">IF(M$60,M20/M$60*100,0)</f>
        <v>25.729679028878</v>
      </c>
      <c r="P20" s="29"/>
      <c r="Q20" s="30" t="n">
        <v>820717</v>
      </c>
      <c r="R20" s="124"/>
      <c r="S20" s="33" t="n">
        <f aca="false">(Q20/$AP20)</f>
        <v>47.4074052680222</v>
      </c>
      <c r="T20" s="124"/>
      <c r="U20" s="33" t="n">
        <f aca="false">IF(S$60,S20/S$60*100,0)</f>
        <v>134.057096880233</v>
      </c>
      <c r="V20" s="29"/>
      <c r="W20" s="30" t="n">
        <f aca="false">(E20+K20+Q20)</f>
        <v>2381130</v>
      </c>
      <c r="X20" s="29"/>
      <c r="Y20" s="29"/>
      <c r="Z20" s="30" t="n">
        <v>145797</v>
      </c>
      <c r="AA20" s="29"/>
      <c r="AB20" s="33" t="n">
        <f aca="false">IF($W20,Z20/$W20*100,0)</f>
        <v>6.12301722291517</v>
      </c>
      <c r="AC20" s="29"/>
      <c r="AD20" s="30" t="n">
        <v>0</v>
      </c>
      <c r="AE20" s="29"/>
      <c r="AF20" s="33" t="n">
        <f aca="false">IF($W20,AD20/$W20*100,0)</f>
        <v>0</v>
      </c>
      <c r="AG20" s="29"/>
      <c r="AH20" s="30" t="n">
        <v>0</v>
      </c>
      <c r="AI20" s="29"/>
      <c r="AJ20" s="33" t="n">
        <f aca="false">IF($W20,AH20/$W20*100,0)</f>
        <v>0</v>
      </c>
      <c r="AK20" s="29"/>
      <c r="AL20" s="30" t="n">
        <v>178840</v>
      </c>
      <c r="AM20" s="29"/>
      <c r="AN20" s="123" t="n">
        <v>6</v>
      </c>
      <c r="AO20" s="29"/>
      <c r="AP20" s="125" t="n">
        <v>17312</v>
      </c>
      <c r="AQ20" s="29"/>
      <c r="AR20" s="125" t="n">
        <f aca="false">IF(E20,AP20,0)</f>
        <v>17312</v>
      </c>
      <c r="AS20" s="29"/>
      <c r="AT20" s="125" t="n">
        <f aca="false">IF(K20,AP20,0)</f>
        <v>17312</v>
      </c>
      <c r="AU20" s="29"/>
      <c r="AV20" s="125" t="n">
        <f aca="false">IF(Q20,AP20,0)</f>
        <v>17312</v>
      </c>
    </row>
    <row r="21" customFormat="false" ht="8.25" hidden="false" customHeight="true" outlineLevel="0" collapsed="false">
      <c r="A21" s="123" t="n">
        <v>7</v>
      </c>
      <c r="B21" s="124"/>
      <c r="C21" s="17" t="s">
        <v>102</v>
      </c>
      <c r="D21" s="124"/>
      <c r="E21" s="30" t="n">
        <v>1206845</v>
      </c>
      <c r="F21" s="124"/>
      <c r="G21" s="33" t="n">
        <f aca="false">(E21/$AP21)</f>
        <v>202.321039396479</v>
      </c>
      <c r="H21" s="124"/>
      <c r="I21" s="33" t="n">
        <f aca="false">IF(G$60,G21/G$60*100,0)</f>
        <v>198.045690193755</v>
      </c>
      <c r="J21" s="29"/>
      <c r="K21" s="30" t="n">
        <v>360980</v>
      </c>
      <c r="L21" s="124"/>
      <c r="M21" s="33" t="n">
        <f aca="false">(K21/$AP21)</f>
        <v>60.5163453478625</v>
      </c>
      <c r="N21" s="124"/>
      <c r="O21" s="33" t="n">
        <f aca="false">IF(M$60,M21/M$60*100,0)</f>
        <v>262.935934284016</v>
      </c>
      <c r="P21" s="29"/>
      <c r="Q21" s="30" t="n">
        <v>189304</v>
      </c>
      <c r="R21" s="124"/>
      <c r="S21" s="33" t="n">
        <f aca="false">(Q21/$AP21)</f>
        <v>31.7357921207041</v>
      </c>
      <c r="T21" s="124"/>
      <c r="U21" s="33" t="n">
        <f aca="false">IF(S$60,S21/S$60*100,0)</f>
        <v>89.7414261515361</v>
      </c>
      <c r="V21" s="29"/>
      <c r="W21" s="30" t="n">
        <f aca="false">(E21+K21+Q21)</f>
        <v>1757129</v>
      </c>
      <c r="X21" s="29"/>
      <c r="Y21" s="29"/>
      <c r="Z21" s="30" t="n">
        <v>38634</v>
      </c>
      <c r="AA21" s="29"/>
      <c r="AB21" s="33" t="n">
        <f aca="false">IF($W21,Z21/$W21*100,0)</f>
        <v>2.19870026617283</v>
      </c>
      <c r="AC21" s="29"/>
      <c r="AD21" s="30" t="n">
        <v>0</v>
      </c>
      <c r="AE21" s="29"/>
      <c r="AF21" s="33" t="n">
        <f aca="false">IF($W21,AD21/$W21*100,0)</f>
        <v>0</v>
      </c>
      <c r="AG21" s="29"/>
      <c r="AH21" s="30" t="n">
        <v>0</v>
      </c>
      <c r="AI21" s="29"/>
      <c r="AJ21" s="33" t="n">
        <f aca="false">IF($W21,AH21/$W21*100,0)</f>
        <v>0</v>
      </c>
      <c r="AK21" s="29"/>
      <c r="AL21" s="30" t="n">
        <v>52568</v>
      </c>
      <c r="AM21" s="29"/>
      <c r="AN21" s="123" t="n">
        <v>7</v>
      </c>
      <c r="AO21" s="29"/>
      <c r="AP21" s="125" t="n">
        <v>5965</v>
      </c>
      <c r="AQ21" s="29"/>
      <c r="AR21" s="125" t="n">
        <f aca="false">IF(E21,AP21,0)</f>
        <v>5965</v>
      </c>
      <c r="AS21" s="29"/>
      <c r="AT21" s="125" t="n">
        <f aca="false">IF(K21,AP21,0)</f>
        <v>5965</v>
      </c>
      <c r="AU21" s="29"/>
      <c r="AV21" s="125" t="n">
        <f aca="false">IF(Q21,AP21,0)</f>
        <v>5965</v>
      </c>
    </row>
    <row r="22" customFormat="false" ht="8.25" hidden="false" customHeight="true" outlineLevel="0" collapsed="false">
      <c r="A22" s="123" t="n">
        <v>8</v>
      </c>
      <c r="B22" s="124"/>
      <c r="C22" s="17" t="s">
        <v>103</v>
      </c>
      <c r="D22" s="124"/>
      <c r="E22" s="30" t="n">
        <v>6303361</v>
      </c>
      <c r="F22" s="124"/>
      <c r="G22" s="33" t="n">
        <f aca="false">(E22/$AP22)</f>
        <v>150.198036552529</v>
      </c>
      <c r="H22" s="124"/>
      <c r="I22" s="33" t="n">
        <f aca="false">IF(G$60,G22/G$60*100,0)</f>
        <v>147.024125140542</v>
      </c>
      <c r="J22" s="29"/>
      <c r="K22" s="30" t="n">
        <v>0</v>
      </c>
      <c r="L22" s="124"/>
      <c r="M22" s="33" t="n">
        <f aca="false">(K22/$AP22)</f>
        <v>0</v>
      </c>
      <c r="N22" s="124"/>
      <c r="O22" s="33" t="n">
        <f aca="false">IF(M$60,M22/M$60*100,0)</f>
        <v>0</v>
      </c>
      <c r="P22" s="29"/>
      <c r="Q22" s="30" t="n">
        <v>1136370</v>
      </c>
      <c r="R22" s="124"/>
      <c r="S22" s="33" t="n">
        <f aca="false">(Q22/$AP22)</f>
        <v>27.0777039102152</v>
      </c>
      <c r="T22" s="124"/>
      <c r="U22" s="33" t="n">
        <f aca="false">IF(S$60,S22/S$60*100,0)</f>
        <v>76.5694379572909</v>
      </c>
      <c r="V22" s="29"/>
      <c r="W22" s="30" t="n">
        <f aca="false">(E22+K22+Q22)</f>
        <v>7439731</v>
      </c>
      <c r="X22" s="29"/>
      <c r="Y22" s="29"/>
      <c r="Z22" s="30" t="n">
        <v>155401</v>
      </c>
      <c r="AA22" s="29"/>
      <c r="AB22" s="33" t="n">
        <f aca="false">IF($W22,Z22/$W22*100,0)</f>
        <v>2.08879864070354</v>
      </c>
      <c r="AC22" s="29"/>
      <c r="AD22" s="30" t="n">
        <v>304345</v>
      </c>
      <c r="AE22" s="29"/>
      <c r="AF22" s="33" t="n">
        <f aca="false">IF($W22,AD22/$W22*100,0)</f>
        <v>4.09080650899878</v>
      </c>
      <c r="AG22" s="29"/>
      <c r="AH22" s="30" t="n">
        <v>0</v>
      </c>
      <c r="AI22" s="29"/>
      <c r="AJ22" s="33" t="n">
        <f aca="false">IF($W22,AH22/$W22*100,0)</f>
        <v>0</v>
      </c>
      <c r="AK22" s="29"/>
      <c r="AL22" s="30" t="n">
        <v>1189253</v>
      </c>
      <c r="AM22" s="29"/>
      <c r="AN22" s="123" t="n">
        <v>8</v>
      </c>
      <c r="AO22" s="29"/>
      <c r="AP22" s="125" t="n">
        <v>41967</v>
      </c>
      <c r="AQ22" s="29"/>
      <c r="AR22" s="125" t="n">
        <f aca="false">IF(E22,AP22,0)</f>
        <v>41967</v>
      </c>
      <c r="AS22" s="29"/>
      <c r="AT22" s="125" t="n">
        <f aca="false">IF(K22,AP22,0)</f>
        <v>0</v>
      </c>
      <c r="AU22" s="29"/>
      <c r="AV22" s="125" t="n">
        <f aca="false">IF(Q22,AP22,0)</f>
        <v>41967</v>
      </c>
    </row>
    <row r="23" customFormat="false" ht="8.25" hidden="false" customHeight="true" outlineLevel="0" collapsed="false">
      <c r="A23" s="123" t="n">
        <v>9</v>
      </c>
      <c r="B23" s="124"/>
      <c r="C23" s="17" t="s">
        <v>104</v>
      </c>
      <c r="D23" s="124"/>
      <c r="E23" s="30" t="n">
        <v>285217</v>
      </c>
      <c r="F23" s="124"/>
      <c r="G23" s="33" t="n">
        <f aca="false">(E23/$AP23)</f>
        <v>47.6712351663045</v>
      </c>
      <c r="H23" s="124"/>
      <c r="I23" s="33" t="n">
        <f aca="false">IF(G$60,G23/G$60*100,0)</f>
        <v>46.663869951747</v>
      </c>
      <c r="J23" s="29"/>
      <c r="K23" s="30" t="n">
        <v>0</v>
      </c>
      <c r="L23" s="124"/>
      <c r="M23" s="33" t="n">
        <f aca="false">(K23/$AP23)</f>
        <v>0</v>
      </c>
      <c r="N23" s="124"/>
      <c r="O23" s="33" t="n">
        <f aca="false">IF(M$60,M23/M$60*100,0)</f>
        <v>0</v>
      </c>
      <c r="P23" s="29"/>
      <c r="Q23" s="30" t="n">
        <v>145299</v>
      </c>
      <c r="R23" s="124"/>
      <c r="S23" s="33" t="n">
        <f aca="false">(Q23/$AP23)</f>
        <v>24.2853083737256</v>
      </c>
      <c r="T23" s="124"/>
      <c r="U23" s="33" t="n">
        <f aca="false">IF(S$60,S23/S$60*100,0)</f>
        <v>68.6731939665736</v>
      </c>
      <c r="V23" s="29"/>
      <c r="W23" s="30" t="n">
        <f aca="false">(E23+K23+Q23)</f>
        <v>430516</v>
      </c>
      <c r="X23" s="29"/>
      <c r="Y23" s="29"/>
      <c r="Z23" s="30" t="n">
        <v>37251</v>
      </c>
      <c r="AA23" s="29"/>
      <c r="AB23" s="33" t="n">
        <f aca="false">IF($W23,Z23/$W23*100,0)</f>
        <v>8.6526400877087</v>
      </c>
      <c r="AC23" s="29"/>
      <c r="AD23" s="30" t="n">
        <v>0</v>
      </c>
      <c r="AE23" s="29"/>
      <c r="AF23" s="33" t="n">
        <f aca="false">IF($W23,AD23/$W23*100,0)</f>
        <v>0</v>
      </c>
      <c r="AG23" s="29"/>
      <c r="AH23" s="30" t="n">
        <v>0</v>
      </c>
      <c r="AI23" s="29"/>
      <c r="AJ23" s="33" t="n">
        <f aca="false">IF($W23,AH23/$W23*100,0)</f>
        <v>0</v>
      </c>
      <c r="AK23" s="29"/>
      <c r="AL23" s="30" t="n">
        <v>9717</v>
      </c>
      <c r="AM23" s="29"/>
      <c r="AN23" s="123" t="n">
        <v>9</v>
      </c>
      <c r="AO23" s="29"/>
      <c r="AP23" s="125" t="n">
        <v>5983</v>
      </c>
      <c r="AQ23" s="29"/>
      <c r="AR23" s="125" t="n">
        <f aca="false">IF(E23,AP23,0)</f>
        <v>5983</v>
      </c>
      <c r="AS23" s="29"/>
      <c r="AT23" s="125" t="n">
        <f aca="false">IF(K23,AP23,0)</f>
        <v>0</v>
      </c>
      <c r="AU23" s="29"/>
      <c r="AV23" s="125" t="n">
        <f aca="false">IF(Q23,AP23,0)</f>
        <v>5983</v>
      </c>
    </row>
    <row r="24" customFormat="false" ht="8.25" hidden="false" customHeight="true" outlineLevel="0" collapsed="false">
      <c r="A24" s="123" t="n">
        <v>10</v>
      </c>
      <c r="B24" s="124"/>
      <c r="C24" s="17" t="s">
        <v>105</v>
      </c>
      <c r="D24" s="124"/>
      <c r="E24" s="30" t="n">
        <v>4928293</v>
      </c>
      <c r="F24" s="124"/>
      <c r="G24" s="33" t="n">
        <f aca="false">(E24/$AP24)</f>
        <v>211.905791804618</v>
      </c>
      <c r="H24" s="124"/>
      <c r="I24" s="33" t="n">
        <f aca="false">IF(G$60,G24/G$60*100,0)</f>
        <v>207.427902304114</v>
      </c>
      <c r="J24" s="29"/>
      <c r="K24" s="30" t="n">
        <v>617635</v>
      </c>
      <c r="L24" s="124"/>
      <c r="M24" s="33" t="n">
        <f aca="false">(K24/$AP24)</f>
        <v>26.5569505955196</v>
      </c>
      <c r="N24" s="124"/>
      <c r="O24" s="33" t="n">
        <f aca="false">IF(M$60,M24/M$60*100,0)</f>
        <v>115.386621191824</v>
      </c>
      <c r="P24" s="29"/>
      <c r="Q24" s="30" t="n">
        <v>802841</v>
      </c>
      <c r="R24" s="124"/>
      <c r="S24" s="33" t="n">
        <f aca="false">(Q24/$AP24)</f>
        <v>34.5204024594746</v>
      </c>
      <c r="T24" s="124"/>
      <c r="U24" s="33" t="n">
        <f aca="false">IF(S$60,S24/S$60*100,0)</f>
        <v>97.6156554169384</v>
      </c>
      <c r="V24" s="29"/>
      <c r="W24" s="30" t="n">
        <f aca="false">(E24+K24+Q24)</f>
        <v>6348769</v>
      </c>
      <c r="X24" s="29"/>
      <c r="Y24" s="29"/>
      <c r="Z24" s="30" t="n">
        <v>0</v>
      </c>
      <c r="AA24" s="29"/>
      <c r="AB24" s="33" t="n">
        <f aca="false">IF($W24,Z24/$W24*100,0)</f>
        <v>0</v>
      </c>
      <c r="AC24" s="29"/>
      <c r="AD24" s="30" t="n">
        <v>0</v>
      </c>
      <c r="AE24" s="29"/>
      <c r="AF24" s="33" t="n">
        <f aca="false">IF($W24,AD24/$W24*100,0)</f>
        <v>0</v>
      </c>
      <c r="AG24" s="29"/>
      <c r="AH24" s="30" t="n">
        <v>0</v>
      </c>
      <c r="AI24" s="29"/>
      <c r="AJ24" s="33" t="n">
        <f aca="false">IF($W24,AH24/$W24*100,0)</f>
        <v>0</v>
      </c>
      <c r="AK24" s="29"/>
      <c r="AL24" s="30" t="n">
        <v>1278022</v>
      </c>
      <c r="AM24" s="29"/>
      <c r="AN24" s="123" t="n">
        <v>10</v>
      </c>
      <c r="AO24" s="29"/>
      <c r="AP24" s="125" t="n">
        <v>23257</v>
      </c>
      <c r="AQ24" s="29"/>
      <c r="AR24" s="125" t="n">
        <f aca="false">IF(E24,AP24,0)</f>
        <v>23257</v>
      </c>
      <c r="AS24" s="29"/>
      <c r="AT24" s="125" t="n">
        <f aca="false">IF(K24,AP24,0)</f>
        <v>23257</v>
      </c>
      <c r="AU24" s="29"/>
      <c r="AV24" s="125" t="n">
        <f aca="false">IF(Q24,AP24,0)</f>
        <v>23257</v>
      </c>
    </row>
    <row r="25" customFormat="false" ht="8.25" hidden="false" customHeight="true" outlineLevel="0" collapsed="false">
      <c r="A25" s="126"/>
      <c r="B25" s="124"/>
      <c r="C25" s="17"/>
      <c r="D25" s="124"/>
      <c r="E25" s="124"/>
      <c r="F25" s="124"/>
      <c r="G25" s="127"/>
      <c r="H25" s="124"/>
      <c r="I25" s="127"/>
      <c r="J25" s="29"/>
      <c r="K25" s="124"/>
      <c r="L25" s="124"/>
      <c r="M25" s="127"/>
      <c r="N25" s="124"/>
      <c r="O25" s="127"/>
      <c r="P25" s="29"/>
      <c r="Q25" s="124"/>
      <c r="R25" s="124"/>
      <c r="S25" s="127"/>
      <c r="T25" s="124"/>
      <c r="U25" s="127"/>
      <c r="V25" s="29"/>
      <c r="W25" s="123"/>
      <c r="X25" s="29"/>
      <c r="Y25" s="29"/>
      <c r="Z25" s="124"/>
      <c r="AA25" s="29"/>
      <c r="AB25" s="127"/>
      <c r="AC25" s="29"/>
      <c r="AD25" s="124"/>
      <c r="AE25" s="29"/>
      <c r="AF25" s="127"/>
      <c r="AG25" s="29"/>
      <c r="AH25" s="124"/>
      <c r="AI25" s="29"/>
      <c r="AJ25" s="127"/>
      <c r="AK25" s="29"/>
      <c r="AL25" s="124"/>
      <c r="AM25" s="29"/>
      <c r="AN25" s="126"/>
      <c r="AO25" s="29"/>
      <c r="AP25" s="29"/>
      <c r="AQ25" s="29"/>
      <c r="AR25" s="29"/>
      <c r="AS25" s="29"/>
      <c r="AT25" s="29"/>
      <c r="AU25" s="29"/>
      <c r="AV25" s="29"/>
    </row>
    <row r="26" customFormat="false" ht="8.25" hidden="false" customHeight="true" outlineLevel="0" collapsed="false">
      <c r="A26" s="123" t="n">
        <v>11</v>
      </c>
      <c r="B26" s="124"/>
      <c r="C26" s="17" t="s">
        <v>106</v>
      </c>
      <c r="D26" s="124"/>
      <c r="E26" s="30" t="n">
        <v>2947669</v>
      </c>
      <c r="F26" s="124"/>
      <c r="G26" s="33" t="n">
        <f aca="false">(E26/$AP26)</f>
        <v>208.71408341004</v>
      </c>
      <c r="H26" s="124"/>
      <c r="I26" s="33" t="n">
        <f aca="false">IF(G$60,G26/G$60*100,0)</f>
        <v>204.303639529532</v>
      </c>
      <c r="J26" s="29"/>
      <c r="K26" s="30" t="n">
        <v>61347</v>
      </c>
      <c r="L26" s="124"/>
      <c r="M26" s="33" t="n">
        <f aca="false">(K26/$AP26)</f>
        <v>4.34376548891879</v>
      </c>
      <c r="N26" s="124"/>
      <c r="O26" s="33" t="n">
        <f aca="false">IF(M$60,M26/M$60*100,0)</f>
        <v>18.8731165204091</v>
      </c>
      <c r="P26" s="29"/>
      <c r="Q26" s="30" t="n">
        <v>2162371</v>
      </c>
      <c r="R26" s="124"/>
      <c r="S26" s="33" t="n">
        <f aca="false">(Q26/$AP26)</f>
        <v>153.109891666077</v>
      </c>
      <c r="T26" s="124"/>
      <c r="U26" s="33" t="n">
        <f aca="false">IF(S$60,S26/S$60*100,0)</f>
        <v>432.959101312517</v>
      </c>
      <c r="V26" s="29"/>
      <c r="W26" s="30" t="n">
        <f aca="false">(E26+K26+Q26)</f>
        <v>5171387</v>
      </c>
      <c r="X26" s="29"/>
      <c r="Y26" s="29"/>
      <c r="Z26" s="30" t="n">
        <v>150195</v>
      </c>
      <c r="AA26" s="29"/>
      <c r="AB26" s="33" t="n">
        <f aca="false">IF($W26,Z26/$W26*100,0)</f>
        <v>2.9043465515151</v>
      </c>
      <c r="AC26" s="29"/>
      <c r="AD26" s="30" t="n">
        <v>0</v>
      </c>
      <c r="AE26" s="29"/>
      <c r="AF26" s="33" t="n">
        <f aca="false">IF($W26,AD26/$W26*100,0)</f>
        <v>0</v>
      </c>
      <c r="AG26" s="29"/>
      <c r="AH26" s="30" t="n">
        <v>0</v>
      </c>
      <c r="AI26" s="29"/>
      <c r="AJ26" s="33" t="n">
        <f aca="false">IF($W26,AH26/$W26*100,0)</f>
        <v>0</v>
      </c>
      <c r="AK26" s="29"/>
      <c r="AL26" s="30" t="n">
        <v>1983881</v>
      </c>
      <c r="AM26" s="29"/>
      <c r="AN26" s="123" t="n">
        <v>11</v>
      </c>
      <c r="AO26" s="29"/>
      <c r="AP26" s="125" t="n">
        <v>14123</v>
      </c>
      <c r="AQ26" s="29"/>
      <c r="AR26" s="125" t="n">
        <f aca="false">IF(E26,AP26,0)</f>
        <v>14123</v>
      </c>
      <c r="AS26" s="29"/>
      <c r="AT26" s="125" t="n">
        <f aca="false">IF(K26,AP26,0)</f>
        <v>14123</v>
      </c>
      <c r="AU26" s="29"/>
      <c r="AV26" s="125" t="n">
        <f aca="false">IF(Q26,AP26,0)</f>
        <v>14123</v>
      </c>
    </row>
    <row r="27" customFormat="false" ht="8.25" hidden="false" customHeight="true" outlineLevel="0" collapsed="false">
      <c r="A27" s="123" t="n">
        <v>12</v>
      </c>
      <c r="B27" s="124"/>
      <c r="C27" s="17" t="s">
        <v>107</v>
      </c>
      <c r="D27" s="124"/>
      <c r="E27" s="30" t="n">
        <v>392606</v>
      </c>
      <c r="F27" s="124"/>
      <c r="G27" s="33" t="n">
        <f aca="false">(E27/$AP27)</f>
        <v>45.6677910899151</v>
      </c>
      <c r="H27" s="124"/>
      <c r="I27" s="33" t="n">
        <f aca="false">IF(G$60,G27/G$60*100,0)</f>
        <v>44.7027616752341</v>
      </c>
      <c r="J27" s="29"/>
      <c r="K27" s="30" t="n">
        <v>24483</v>
      </c>
      <c r="L27" s="124"/>
      <c r="M27" s="33" t="n">
        <f aca="false">(K27/$AP27)</f>
        <v>2.84785390252414</v>
      </c>
      <c r="N27" s="124"/>
      <c r="O27" s="33" t="n">
        <f aca="false">IF(M$60,M27/M$60*100,0)</f>
        <v>12.3735682031072</v>
      </c>
      <c r="P27" s="29"/>
      <c r="Q27" s="30" t="n">
        <v>420840</v>
      </c>
      <c r="R27" s="124"/>
      <c r="S27" s="33" t="n">
        <f aca="false">(Q27/$AP27)</f>
        <v>48.9519599860416</v>
      </c>
      <c r="T27" s="124"/>
      <c r="U27" s="33" t="n">
        <f aca="false">IF(S$60,S27/S$60*100,0)</f>
        <v>138.424737764599</v>
      </c>
      <c r="V27" s="29"/>
      <c r="W27" s="30" t="n">
        <f aca="false">(E27+K27+Q27)</f>
        <v>837929</v>
      </c>
      <c r="X27" s="29"/>
      <c r="Y27" s="29"/>
      <c r="Z27" s="30" t="n">
        <v>79820</v>
      </c>
      <c r="AA27" s="29"/>
      <c r="AB27" s="33" t="n">
        <f aca="false">IF($W27,Z27/$W27*100,0)</f>
        <v>9.52586675004684</v>
      </c>
      <c r="AC27" s="29"/>
      <c r="AD27" s="30" t="n">
        <v>0</v>
      </c>
      <c r="AE27" s="29"/>
      <c r="AF27" s="33" t="n">
        <f aca="false">IF($W27,AD27/$W27*100,0)</f>
        <v>0</v>
      </c>
      <c r="AG27" s="29"/>
      <c r="AH27" s="30" t="n">
        <v>0</v>
      </c>
      <c r="AI27" s="29"/>
      <c r="AJ27" s="33" t="n">
        <f aca="false">IF($W27,AH27/$W27*100,0)</f>
        <v>0</v>
      </c>
      <c r="AK27" s="29"/>
      <c r="AL27" s="30" t="n">
        <v>17599</v>
      </c>
      <c r="AM27" s="29"/>
      <c r="AN27" s="123" t="n">
        <v>12</v>
      </c>
      <c r="AO27" s="29"/>
      <c r="AP27" s="125" t="n">
        <v>8597</v>
      </c>
      <c r="AQ27" s="29"/>
      <c r="AR27" s="125" t="n">
        <f aca="false">IF(E27,AP27,0)</f>
        <v>8597</v>
      </c>
      <c r="AS27" s="29"/>
      <c r="AT27" s="125" t="n">
        <f aca="false">IF(K27,AP27,0)</f>
        <v>8597</v>
      </c>
      <c r="AU27" s="29"/>
      <c r="AV27" s="125" t="n">
        <f aca="false">IF(Q27,AP27,0)</f>
        <v>8597</v>
      </c>
    </row>
    <row r="28" customFormat="false" ht="8.25" hidden="false" customHeight="true" outlineLevel="0" collapsed="false">
      <c r="A28" s="123" t="n">
        <v>13</v>
      </c>
      <c r="B28" s="124"/>
      <c r="C28" s="17" t="s">
        <v>108</v>
      </c>
      <c r="D28" s="124"/>
      <c r="E28" s="30" t="n">
        <v>2793521</v>
      </c>
      <c r="F28" s="124"/>
      <c r="G28" s="33" t="n">
        <f aca="false">(E28/$AP28)</f>
        <v>103.36802960222</v>
      </c>
      <c r="H28" s="124"/>
      <c r="I28" s="33" t="n">
        <f aca="false">IF(G$60,G28/G$60*100,0)</f>
        <v>101.183706981769</v>
      </c>
      <c r="J28" s="29"/>
      <c r="K28" s="30" t="n">
        <v>224778</v>
      </c>
      <c r="L28" s="124"/>
      <c r="M28" s="33" t="n">
        <f aca="false">(K28/$AP28)</f>
        <v>8.31740980573543</v>
      </c>
      <c r="N28" s="124"/>
      <c r="O28" s="33" t="n">
        <f aca="false">IF(M$60,M28/M$60*100,0)</f>
        <v>36.138102945956</v>
      </c>
      <c r="P28" s="29"/>
      <c r="Q28" s="30" t="n">
        <v>1453376</v>
      </c>
      <c r="R28" s="124"/>
      <c r="S28" s="33" t="n">
        <f aca="false">(Q28/$AP28)</f>
        <v>53.7789454209066</v>
      </c>
      <c r="T28" s="124"/>
      <c r="U28" s="33" t="n">
        <f aca="false">IF(S$60,S28/S$60*100,0)</f>
        <v>152.074327958848</v>
      </c>
      <c r="V28" s="29"/>
      <c r="W28" s="30" t="n">
        <f aca="false">(E28+K28+Q28)</f>
        <v>4471675</v>
      </c>
      <c r="X28" s="29"/>
      <c r="Y28" s="29"/>
      <c r="Z28" s="30" t="n">
        <v>81436</v>
      </c>
      <c r="AA28" s="29"/>
      <c r="AB28" s="33" t="n">
        <f aca="false">IF($W28,Z28/$W28*100,0)</f>
        <v>1.82115202916133</v>
      </c>
      <c r="AC28" s="29"/>
      <c r="AD28" s="30" t="n">
        <v>5000</v>
      </c>
      <c r="AE28" s="29"/>
      <c r="AF28" s="33" t="n">
        <f aca="false">IF($W28,AD28/$W28*100,0)</f>
        <v>0.111814923937898</v>
      </c>
      <c r="AG28" s="29"/>
      <c r="AH28" s="30" t="n">
        <v>0</v>
      </c>
      <c r="AI28" s="29"/>
      <c r="AJ28" s="33" t="n">
        <f aca="false">IF($W28,AH28/$W28*100,0)</f>
        <v>0</v>
      </c>
      <c r="AK28" s="29"/>
      <c r="AL28" s="30" t="n">
        <v>473643</v>
      </c>
      <c r="AM28" s="29"/>
      <c r="AN28" s="123" t="n">
        <v>13</v>
      </c>
      <c r="AO28" s="29"/>
      <c r="AP28" s="125" t="n">
        <v>27025</v>
      </c>
      <c r="AQ28" s="29"/>
      <c r="AR28" s="125" t="n">
        <f aca="false">IF(E28,AP28,0)</f>
        <v>27025</v>
      </c>
      <c r="AS28" s="29"/>
      <c r="AT28" s="125" t="n">
        <f aca="false">IF(K28,AP28,0)</f>
        <v>27025</v>
      </c>
      <c r="AU28" s="29"/>
      <c r="AV28" s="125" t="n">
        <f aca="false">IF(Q28,AP28,0)</f>
        <v>27025</v>
      </c>
    </row>
    <row r="29" customFormat="false" ht="8.25" hidden="false" customHeight="true" outlineLevel="0" collapsed="false">
      <c r="A29" s="123" t="n">
        <v>14</v>
      </c>
      <c r="B29" s="124"/>
      <c r="C29" s="17" t="s">
        <v>109</v>
      </c>
      <c r="D29" s="124"/>
      <c r="E29" s="30" t="n">
        <v>1446390</v>
      </c>
      <c r="F29" s="124"/>
      <c r="G29" s="33" t="n">
        <f aca="false">(E29/$AP29)</f>
        <v>211.801142187729</v>
      </c>
      <c r="H29" s="124"/>
      <c r="I29" s="33" t="n">
        <f aca="false">IF(G$60,G29/G$60*100,0)</f>
        <v>207.325464091721</v>
      </c>
      <c r="J29" s="29"/>
      <c r="K29" s="30" t="n">
        <v>188566</v>
      </c>
      <c r="L29" s="124"/>
      <c r="M29" s="33" t="n">
        <f aca="false">(K29/$AP29)</f>
        <v>27.612534778152</v>
      </c>
      <c r="N29" s="124"/>
      <c r="O29" s="33" t="n">
        <f aca="false">IF(M$60,M29/M$60*100,0)</f>
        <v>119.973002138665</v>
      </c>
      <c r="P29" s="29"/>
      <c r="Q29" s="30" t="n">
        <v>355716</v>
      </c>
      <c r="R29" s="124"/>
      <c r="S29" s="33" t="n">
        <f aca="false">(Q29/$AP29)</f>
        <v>52.089032069117</v>
      </c>
      <c r="T29" s="124"/>
      <c r="U29" s="33" t="n">
        <f aca="false">IF(S$60,S29/S$60*100,0)</f>
        <v>147.295646724571</v>
      </c>
      <c r="V29" s="29"/>
      <c r="W29" s="30" t="n">
        <f aca="false">(E29+K29+Q29)</f>
        <v>1990672</v>
      </c>
      <c r="X29" s="29"/>
      <c r="Y29" s="29"/>
      <c r="Z29" s="30" t="n">
        <v>89023</v>
      </c>
      <c r="AA29" s="29"/>
      <c r="AB29" s="33" t="n">
        <f aca="false">IF($W29,Z29/$W29*100,0)</f>
        <v>4.47200744271281</v>
      </c>
      <c r="AC29" s="29"/>
      <c r="AD29" s="30" t="n">
        <v>0</v>
      </c>
      <c r="AE29" s="29"/>
      <c r="AF29" s="33" t="n">
        <f aca="false">IF($W29,AD29/$W29*100,0)</f>
        <v>0</v>
      </c>
      <c r="AG29" s="29"/>
      <c r="AH29" s="30" t="n">
        <v>0</v>
      </c>
      <c r="AI29" s="29"/>
      <c r="AJ29" s="33" t="n">
        <f aca="false">IF($W29,AH29/$W29*100,0)</f>
        <v>0</v>
      </c>
      <c r="AK29" s="29"/>
      <c r="AL29" s="30" t="n">
        <v>335580</v>
      </c>
      <c r="AM29" s="29"/>
      <c r="AN29" s="123" t="n">
        <v>14</v>
      </c>
      <c r="AO29" s="29"/>
      <c r="AP29" s="125" t="n">
        <v>6829</v>
      </c>
      <c r="AQ29" s="29"/>
      <c r="AR29" s="125" t="n">
        <f aca="false">IF(E29,AP29,0)</f>
        <v>6829</v>
      </c>
      <c r="AS29" s="29"/>
      <c r="AT29" s="125" t="n">
        <f aca="false">IF(K29,AP29,0)</f>
        <v>6829</v>
      </c>
      <c r="AU29" s="29"/>
      <c r="AV29" s="125" t="n">
        <f aca="false">IF(Q29,AP29,0)</f>
        <v>6829</v>
      </c>
    </row>
    <row r="30" customFormat="false" ht="8.25" hidden="false" customHeight="true" outlineLevel="0" collapsed="false">
      <c r="A30" s="123" t="n">
        <v>15</v>
      </c>
      <c r="B30" s="124"/>
      <c r="C30" s="17" t="s">
        <v>110</v>
      </c>
      <c r="D30" s="124"/>
      <c r="E30" s="30" t="n">
        <v>16872244</v>
      </c>
      <c r="F30" s="124"/>
      <c r="G30" s="33" t="n">
        <f aca="false">(E30/$AP30)</f>
        <v>122.714368836005</v>
      </c>
      <c r="H30" s="124"/>
      <c r="I30" s="33" t="n">
        <f aca="false">IF(G$60,G30/G$60*100,0)</f>
        <v>120.121228841614</v>
      </c>
      <c r="J30" s="29"/>
      <c r="K30" s="30" t="n">
        <v>4544450</v>
      </c>
      <c r="L30" s="124"/>
      <c r="M30" s="33" t="n">
        <f aca="false">(K30/$AP30)</f>
        <v>33.0524685072586</v>
      </c>
      <c r="N30" s="124"/>
      <c r="O30" s="33" t="n">
        <f aca="false">IF(M$60,M30/M$60*100,0)</f>
        <v>143.608832248427</v>
      </c>
      <c r="P30" s="29"/>
      <c r="Q30" s="30" t="n">
        <v>2818589</v>
      </c>
      <c r="R30" s="124"/>
      <c r="S30" s="33" t="n">
        <f aca="false">(Q30/$AP30)</f>
        <v>20.5000218194513</v>
      </c>
      <c r="T30" s="124"/>
      <c r="U30" s="33" t="n">
        <f aca="false">IF(S$60,S30/S$60*100,0)</f>
        <v>57.9692855063468</v>
      </c>
      <c r="V30" s="29"/>
      <c r="W30" s="30" t="n">
        <f aca="false">(E30+K30+Q30)</f>
        <v>24235283</v>
      </c>
      <c r="X30" s="29"/>
      <c r="Y30" s="29"/>
      <c r="Z30" s="30" t="n">
        <v>219828</v>
      </c>
      <c r="AA30" s="29"/>
      <c r="AB30" s="33" t="n">
        <f aca="false">IF($W30,Z30/$W30*100,0)</f>
        <v>0.907057697655109</v>
      </c>
      <c r="AC30" s="29"/>
      <c r="AD30" s="30" t="n">
        <v>0</v>
      </c>
      <c r="AE30" s="29"/>
      <c r="AF30" s="33" t="n">
        <f aca="false">IF($W30,AD30/$W30*100,0)</f>
        <v>0</v>
      </c>
      <c r="AG30" s="29"/>
      <c r="AH30" s="30" t="n">
        <v>553297</v>
      </c>
      <c r="AI30" s="29"/>
      <c r="AJ30" s="33" t="n">
        <f aca="false">IF($W30,AH30/$W30*100,0)</f>
        <v>2.28302264925068</v>
      </c>
      <c r="AK30" s="29"/>
      <c r="AL30" s="30" t="n">
        <v>4075078</v>
      </c>
      <c r="AM30" s="29"/>
      <c r="AN30" s="123" t="n">
        <v>15</v>
      </c>
      <c r="AO30" s="29"/>
      <c r="AP30" s="125" t="n">
        <v>137492</v>
      </c>
      <c r="AQ30" s="29"/>
      <c r="AR30" s="125" t="n">
        <f aca="false">IF(E30,AP30,0)</f>
        <v>137492</v>
      </c>
      <c r="AS30" s="29"/>
      <c r="AT30" s="125" t="n">
        <f aca="false">IF(K30,AP30,0)</f>
        <v>137492</v>
      </c>
      <c r="AU30" s="29"/>
      <c r="AV30" s="125" t="n">
        <f aca="false">IF(Q30,AP30,0)</f>
        <v>137492</v>
      </c>
    </row>
    <row r="31" customFormat="false" ht="8.25" hidden="false" customHeight="true" outlineLevel="0" collapsed="false">
      <c r="A31" s="126"/>
      <c r="B31" s="124"/>
      <c r="C31" s="17"/>
      <c r="D31" s="124"/>
      <c r="E31" s="124"/>
      <c r="F31" s="124"/>
      <c r="G31" s="127"/>
      <c r="H31" s="124"/>
      <c r="I31" s="127"/>
      <c r="J31" s="29"/>
      <c r="K31" s="124"/>
      <c r="L31" s="124"/>
      <c r="M31" s="127"/>
      <c r="N31" s="124"/>
      <c r="O31" s="127"/>
      <c r="P31" s="29"/>
      <c r="Q31" s="124"/>
      <c r="R31" s="124"/>
      <c r="S31" s="127"/>
      <c r="T31" s="124"/>
      <c r="U31" s="127"/>
      <c r="V31" s="29"/>
      <c r="W31" s="123"/>
      <c r="X31" s="29"/>
      <c r="Y31" s="29"/>
      <c r="Z31" s="124"/>
      <c r="AA31" s="29"/>
      <c r="AB31" s="127"/>
      <c r="AC31" s="29"/>
      <c r="AD31" s="124"/>
      <c r="AE31" s="29"/>
      <c r="AF31" s="127"/>
      <c r="AG31" s="29"/>
      <c r="AH31" s="124"/>
      <c r="AI31" s="29"/>
      <c r="AJ31" s="127"/>
      <c r="AK31" s="29"/>
      <c r="AL31" s="124"/>
      <c r="AM31" s="29"/>
      <c r="AN31" s="126"/>
      <c r="AO31" s="29"/>
      <c r="AP31" s="29"/>
      <c r="AQ31" s="29"/>
      <c r="AR31" s="29"/>
      <c r="AS31" s="29"/>
      <c r="AT31" s="29"/>
      <c r="AU31" s="29"/>
      <c r="AV31" s="29"/>
    </row>
    <row r="32" customFormat="false" ht="8.25" hidden="false" customHeight="true" outlineLevel="0" collapsed="false">
      <c r="A32" s="123" t="n">
        <v>16</v>
      </c>
      <c r="B32" s="124"/>
      <c r="C32" s="17" t="s">
        <v>111</v>
      </c>
      <c r="D32" s="124"/>
      <c r="E32" s="30" t="n">
        <v>5086758</v>
      </c>
      <c r="F32" s="124"/>
      <c r="G32" s="33" t="n">
        <f aca="false">(E32/$AP32)</f>
        <v>93.8100840956034</v>
      </c>
      <c r="H32" s="124"/>
      <c r="I32" s="33" t="n">
        <f aca="false">IF(G$60,G32/G$60*100,0)</f>
        <v>91.8277353026059</v>
      </c>
      <c r="J32" s="29"/>
      <c r="K32" s="30" t="n">
        <v>127501</v>
      </c>
      <c r="L32" s="124"/>
      <c r="M32" s="33" t="n">
        <f aca="false">(K32/$AP32)</f>
        <v>2.35137577456477</v>
      </c>
      <c r="N32" s="124"/>
      <c r="O32" s="33" t="n">
        <f aca="false">IF(M$60,M32/M$60*100,0)</f>
        <v>10.2164329749934</v>
      </c>
      <c r="P32" s="29"/>
      <c r="Q32" s="30" t="n">
        <v>731330</v>
      </c>
      <c r="R32" s="124"/>
      <c r="S32" s="33" t="n">
        <f aca="false">(Q32/$AP32)</f>
        <v>13.4872012393036</v>
      </c>
      <c r="T32" s="124"/>
      <c r="U32" s="33" t="n">
        <f aca="false">IF(S$60,S32/S$60*100,0)</f>
        <v>38.1386627881976</v>
      </c>
      <c r="V32" s="29"/>
      <c r="W32" s="30" t="n">
        <f aca="false">(E32+K32+Q32)</f>
        <v>5945589</v>
      </c>
      <c r="X32" s="29"/>
      <c r="Y32" s="29"/>
      <c r="Z32" s="30" t="n">
        <v>183538</v>
      </c>
      <c r="AA32" s="29"/>
      <c r="AB32" s="33" t="n">
        <f aca="false">IF($W32,Z32/$W32*100,0)</f>
        <v>3.08696077041316</v>
      </c>
      <c r="AC32" s="29"/>
      <c r="AD32" s="30" t="n">
        <v>0</v>
      </c>
      <c r="AE32" s="29"/>
      <c r="AF32" s="33" t="n">
        <f aca="false">IF($W32,AD32/$W32*100,0)</f>
        <v>0</v>
      </c>
      <c r="AG32" s="29"/>
      <c r="AH32" s="30" t="n">
        <v>0</v>
      </c>
      <c r="AI32" s="29"/>
      <c r="AJ32" s="33" t="n">
        <f aca="false">IF($W32,AH32/$W32*100,0)</f>
        <v>0</v>
      </c>
      <c r="AK32" s="29"/>
      <c r="AL32" s="30" t="n">
        <v>1213956</v>
      </c>
      <c r="AM32" s="29"/>
      <c r="AN32" s="123" t="n">
        <v>16</v>
      </c>
      <c r="AO32" s="29"/>
      <c r="AP32" s="125" t="n">
        <v>54224</v>
      </c>
      <c r="AQ32" s="29"/>
      <c r="AR32" s="125" t="n">
        <f aca="false">IF(E32,AP32,0)</f>
        <v>54224</v>
      </c>
      <c r="AS32" s="29"/>
      <c r="AT32" s="125" t="n">
        <f aca="false">IF(K32,AP32,0)</f>
        <v>54224</v>
      </c>
      <c r="AU32" s="29"/>
      <c r="AV32" s="125" t="n">
        <f aca="false">IF(Q32,AP32,0)</f>
        <v>54224</v>
      </c>
    </row>
    <row r="33" customFormat="false" ht="8.25" hidden="false" customHeight="true" outlineLevel="0" collapsed="false">
      <c r="A33" s="123" t="n">
        <v>17</v>
      </c>
      <c r="B33" s="124"/>
      <c r="C33" s="17" t="s">
        <v>112</v>
      </c>
      <c r="D33" s="124"/>
      <c r="E33" s="30" t="n">
        <v>1770966</v>
      </c>
      <c r="F33" s="124"/>
      <c r="G33" s="33" t="n">
        <f aca="false">(E33/$AP33)</f>
        <v>77.3313829090433</v>
      </c>
      <c r="H33" s="124"/>
      <c r="I33" s="33" t="n">
        <f aca="false">IF(G$60,G33/G$60*100,0)</f>
        <v>75.6972539659934</v>
      </c>
      <c r="J33" s="29"/>
      <c r="K33" s="30" t="n">
        <v>0</v>
      </c>
      <c r="L33" s="124"/>
      <c r="M33" s="33" t="n">
        <f aca="false">(K33/$AP33)</f>
        <v>0</v>
      </c>
      <c r="N33" s="124"/>
      <c r="O33" s="33" t="n">
        <f aca="false">IF(M$60,M33/M$60*100,0)</f>
        <v>0</v>
      </c>
      <c r="P33" s="29"/>
      <c r="Q33" s="30" t="n">
        <v>651920</v>
      </c>
      <c r="R33" s="124"/>
      <c r="S33" s="33" t="n">
        <f aca="false">(Q33/$AP33)</f>
        <v>28.4668791755819</v>
      </c>
      <c r="T33" s="124"/>
      <c r="U33" s="33" t="n">
        <f aca="false">IF(S$60,S33/S$60*100,0)</f>
        <v>80.4977019506485</v>
      </c>
      <c r="V33" s="29"/>
      <c r="W33" s="30" t="n">
        <f aca="false">(E33+K33+Q33)</f>
        <v>2422886</v>
      </c>
      <c r="X33" s="29"/>
      <c r="Y33" s="29"/>
      <c r="Z33" s="30" t="n">
        <v>32783</v>
      </c>
      <c r="AA33" s="29"/>
      <c r="AB33" s="33" t="n">
        <f aca="false">IF($W33,Z33/$W33*100,0)</f>
        <v>1.35305581855688</v>
      </c>
      <c r="AC33" s="29"/>
      <c r="AD33" s="30" t="n">
        <v>0</v>
      </c>
      <c r="AE33" s="29"/>
      <c r="AF33" s="33" t="n">
        <f aca="false">IF($W33,AD33/$W33*100,0)</f>
        <v>0</v>
      </c>
      <c r="AG33" s="29"/>
      <c r="AH33" s="30" t="n">
        <v>0</v>
      </c>
      <c r="AI33" s="29"/>
      <c r="AJ33" s="33" t="n">
        <f aca="false">IF($W33,AH33/$W33*100,0)</f>
        <v>0</v>
      </c>
      <c r="AK33" s="29"/>
      <c r="AL33" s="30" t="n">
        <v>120895</v>
      </c>
      <c r="AM33" s="29"/>
      <c r="AN33" s="123" t="n">
        <v>17</v>
      </c>
      <c r="AO33" s="29"/>
      <c r="AP33" s="125" t="n">
        <v>22901</v>
      </c>
      <c r="AQ33" s="29"/>
      <c r="AR33" s="125" t="n">
        <f aca="false">IF(E33,AP33,0)</f>
        <v>22901</v>
      </c>
      <c r="AS33" s="29"/>
      <c r="AT33" s="125" t="n">
        <f aca="false">IF(K33,AP33,0)</f>
        <v>0</v>
      </c>
      <c r="AU33" s="29"/>
      <c r="AV33" s="125" t="n">
        <f aca="false">IF(Q33,AP33,0)</f>
        <v>22901</v>
      </c>
    </row>
    <row r="34" customFormat="false" ht="8.25" hidden="false" customHeight="true" outlineLevel="0" collapsed="false">
      <c r="A34" s="123" t="n">
        <v>18</v>
      </c>
      <c r="B34" s="124"/>
      <c r="C34" s="17" t="s">
        <v>113</v>
      </c>
      <c r="D34" s="124"/>
      <c r="E34" s="30" t="n">
        <v>600893</v>
      </c>
      <c r="F34" s="124"/>
      <c r="G34" s="33" t="n">
        <f aca="false">(E34/$AP34)</f>
        <v>82.302835228051</v>
      </c>
      <c r="H34" s="124"/>
      <c r="I34" s="33" t="n">
        <f aca="false">IF(G$60,G34/G$60*100,0)</f>
        <v>80.5636519872777</v>
      </c>
      <c r="J34" s="29"/>
      <c r="K34" s="30" t="n">
        <v>0</v>
      </c>
      <c r="L34" s="124"/>
      <c r="M34" s="33" t="n">
        <f aca="false">(K34/$AP34)</f>
        <v>0</v>
      </c>
      <c r="N34" s="124"/>
      <c r="O34" s="33" t="n">
        <f aca="false">IF(M$60,M34/M$60*100,0)</f>
        <v>0</v>
      </c>
      <c r="P34" s="29"/>
      <c r="Q34" s="30" t="n">
        <v>89828</v>
      </c>
      <c r="R34" s="124"/>
      <c r="S34" s="33" t="n">
        <f aca="false">(Q34/$AP34)</f>
        <v>12.3035200657444</v>
      </c>
      <c r="T34" s="124"/>
      <c r="U34" s="33" t="n">
        <f aca="false">IF(S$60,S34/S$60*100,0)</f>
        <v>34.7914882094157</v>
      </c>
      <c r="V34" s="29"/>
      <c r="W34" s="30" t="n">
        <f aca="false">(E34+K34+Q34)</f>
        <v>690721</v>
      </c>
      <c r="X34" s="29"/>
      <c r="Y34" s="29"/>
      <c r="Z34" s="30" t="n">
        <v>52888</v>
      </c>
      <c r="AA34" s="29"/>
      <c r="AB34" s="33" t="n">
        <f aca="false">IF($W34,Z34/$W34*100,0)</f>
        <v>7.65692660278173</v>
      </c>
      <c r="AC34" s="29"/>
      <c r="AD34" s="30" t="n">
        <v>2862</v>
      </c>
      <c r="AE34" s="29"/>
      <c r="AF34" s="33" t="n">
        <f aca="false">IF($W34,AD34/$W34*100,0)</f>
        <v>0.414349643343695</v>
      </c>
      <c r="AG34" s="29"/>
      <c r="AH34" s="30" t="n">
        <v>0</v>
      </c>
      <c r="AI34" s="29"/>
      <c r="AJ34" s="33" t="n">
        <f aca="false">IF($W34,AH34/$W34*100,0)</f>
        <v>0</v>
      </c>
      <c r="AK34" s="29"/>
      <c r="AL34" s="30" t="n">
        <v>97147</v>
      </c>
      <c r="AM34" s="29"/>
      <c r="AN34" s="123" t="n">
        <v>18</v>
      </c>
      <c r="AO34" s="29"/>
      <c r="AP34" s="125" t="n">
        <v>7301</v>
      </c>
      <c r="AQ34" s="29"/>
      <c r="AR34" s="125" t="n">
        <f aca="false">IF(E34,AP34,0)</f>
        <v>7301</v>
      </c>
      <c r="AS34" s="29"/>
      <c r="AT34" s="125" t="n">
        <f aca="false">IF(K34,AP34,0)</f>
        <v>0</v>
      </c>
      <c r="AU34" s="29"/>
      <c r="AV34" s="125" t="n">
        <f aca="false">IF(Q34,AP34,0)</f>
        <v>7301</v>
      </c>
    </row>
    <row r="35" customFormat="false" ht="8.25" hidden="false" customHeight="true" outlineLevel="0" collapsed="false">
      <c r="A35" s="123" t="n">
        <v>19</v>
      </c>
      <c r="B35" s="124"/>
      <c r="C35" s="17" t="s">
        <v>114</v>
      </c>
      <c r="D35" s="124"/>
      <c r="E35" s="30" t="n">
        <v>7437104</v>
      </c>
      <c r="F35" s="124"/>
      <c r="G35" s="33" t="n">
        <f aca="false">(E35/$AP35)</f>
        <v>93.5120141831487</v>
      </c>
      <c r="H35" s="124"/>
      <c r="I35" s="33" t="n">
        <f aca="false">IF(G$60,G35/G$60*100,0)</f>
        <v>91.5359640576866</v>
      </c>
      <c r="J35" s="29"/>
      <c r="K35" s="30" t="n">
        <v>658832</v>
      </c>
      <c r="L35" s="124"/>
      <c r="M35" s="33" t="n">
        <f aca="false">(K35/$AP35)</f>
        <v>8.28396474330764</v>
      </c>
      <c r="N35" s="124"/>
      <c r="O35" s="33" t="n">
        <f aca="false">IF(M$60,M35/M$60*100,0)</f>
        <v>35.992788342338</v>
      </c>
      <c r="P35" s="29"/>
      <c r="Q35" s="30" t="n">
        <v>1509256</v>
      </c>
      <c r="R35" s="124"/>
      <c r="S35" s="33" t="n">
        <f aca="false">(Q35/$AP35)</f>
        <v>18.9769523833474</v>
      </c>
      <c r="T35" s="124"/>
      <c r="U35" s="33" t="n">
        <f aca="false">IF(S$60,S35/S$60*100,0)</f>
        <v>53.6623999934872</v>
      </c>
      <c r="V35" s="29"/>
      <c r="W35" s="30" t="n">
        <f aca="false">(E35+K35+Q35)</f>
        <v>9605192</v>
      </c>
      <c r="X35" s="29"/>
      <c r="Y35" s="29"/>
      <c r="Z35" s="30" t="n">
        <v>198568</v>
      </c>
      <c r="AA35" s="29"/>
      <c r="AB35" s="33" t="n">
        <f aca="false">IF($W35,Z35/$W35*100,0)</f>
        <v>2.06729860267239</v>
      </c>
      <c r="AC35" s="29"/>
      <c r="AD35" s="30" t="n">
        <v>-485</v>
      </c>
      <c r="AE35" s="29"/>
      <c r="AF35" s="33" t="n">
        <f aca="false">IF($W35,AD35/$W35*100,0)</f>
        <v>-0.00504935247520299</v>
      </c>
      <c r="AG35" s="29"/>
      <c r="AH35" s="30" t="n">
        <v>0</v>
      </c>
      <c r="AI35" s="29"/>
      <c r="AJ35" s="33" t="n">
        <f aca="false">IF($W35,AH35/$W35*100,0)</f>
        <v>0</v>
      </c>
      <c r="AK35" s="29"/>
      <c r="AL35" s="30" t="n">
        <v>584151</v>
      </c>
      <c r="AM35" s="29"/>
      <c r="AN35" s="123" t="n">
        <v>19</v>
      </c>
      <c r="AO35" s="29"/>
      <c r="AP35" s="125" t="n">
        <v>79531</v>
      </c>
      <c r="AQ35" s="29"/>
      <c r="AR35" s="125" t="n">
        <f aca="false">IF(E35,AP35,0)</f>
        <v>79531</v>
      </c>
      <c r="AS35" s="29"/>
      <c r="AT35" s="125" t="n">
        <f aca="false">IF(K35,AP35,0)</f>
        <v>79531</v>
      </c>
      <c r="AU35" s="29"/>
      <c r="AV35" s="125" t="n">
        <f aca="false">IF(Q35,AP35,0)</f>
        <v>79531</v>
      </c>
    </row>
    <row r="36" customFormat="false" ht="8.25" hidden="false" customHeight="true" outlineLevel="0" collapsed="false">
      <c r="A36" s="123" t="n">
        <v>20</v>
      </c>
      <c r="B36" s="124"/>
      <c r="C36" s="17" t="s">
        <v>115</v>
      </c>
      <c r="D36" s="124"/>
      <c r="E36" s="30" t="n">
        <v>1413138</v>
      </c>
      <c r="F36" s="124"/>
      <c r="G36" s="33" t="n">
        <f aca="false">(E36/$AP36)</f>
        <v>33.9566032295271</v>
      </c>
      <c r="H36" s="124"/>
      <c r="I36" s="33" t="n">
        <f aca="false">IF(G$60,G36/G$60*100,0)</f>
        <v>33.2390489060735</v>
      </c>
      <c r="J36" s="29"/>
      <c r="K36" s="30" t="n">
        <v>1760458</v>
      </c>
      <c r="L36" s="124"/>
      <c r="M36" s="33" t="n">
        <f aca="false">(K36/$AP36)</f>
        <v>42.3024317570165</v>
      </c>
      <c r="N36" s="124"/>
      <c r="O36" s="33" t="n">
        <f aca="false">IF(M$60,M36/M$60*100,0)</f>
        <v>183.798763004942</v>
      </c>
      <c r="P36" s="29"/>
      <c r="Q36" s="30" t="n">
        <v>1308026</v>
      </c>
      <c r="R36" s="124"/>
      <c r="S36" s="33" t="n">
        <f aca="false">(Q36/$AP36)</f>
        <v>31.4308439061899</v>
      </c>
      <c r="T36" s="124"/>
      <c r="U36" s="33" t="n">
        <f aca="false">IF(S$60,S36/S$60*100,0)</f>
        <v>88.8791036492717</v>
      </c>
      <c r="V36" s="29"/>
      <c r="W36" s="30" t="n">
        <f aca="false">(E36+K36+Q36)</f>
        <v>4481622</v>
      </c>
      <c r="X36" s="29"/>
      <c r="Y36" s="29"/>
      <c r="Z36" s="30" t="n">
        <v>5000</v>
      </c>
      <c r="AA36" s="29"/>
      <c r="AB36" s="33" t="n">
        <f aca="false">IF($W36,Z36/$W36*100,0)</f>
        <v>0.111566749716955</v>
      </c>
      <c r="AC36" s="29"/>
      <c r="AD36" s="30" t="n">
        <v>0</v>
      </c>
      <c r="AE36" s="29"/>
      <c r="AF36" s="33" t="n">
        <f aca="false">IF($W36,AD36/$W36*100,0)</f>
        <v>0</v>
      </c>
      <c r="AG36" s="29"/>
      <c r="AH36" s="30" t="n">
        <v>0</v>
      </c>
      <c r="AI36" s="29"/>
      <c r="AJ36" s="33" t="n">
        <f aca="false">IF($W36,AH36/$W36*100,0)</f>
        <v>0</v>
      </c>
      <c r="AK36" s="29"/>
      <c r="AL36" s="30" t="n">
        <v>231293</v>
      </c>
      <c r="AM36" s="29"/>
      <c r="AN36" s="123" t="n">
        <v>20</v>
      </c>
      <c r="AO36" s="29"/>
      <c r="AP36" s="125" t="n">
        <v>41616</v>
      </c>
      <c r="AQ36" s="29"/>
      <c r="AR36" s="125" t="n">
        <f aca="false">IF(E36,AP36,0)</f>
        <v>41616</v>
      </c>
      <c r="AS36" s="29"/>
      <c r="AT36" s="125" t="n">
        <f aca="false">IF(K36,AP36,0)</f>
        <v>41616</v>
      </c>
      <c r="AU36" s="29"/>
      <c r="AV36" s="125" t="n">
        <f aca="false">IF(Q36,AP36,0)</f>
        <v>41616</v>
      </c>
    </row>
    <row r="37" customFormat="false" ht="8.25" hidden="false" customHeight="true" outlineLevel="0" collapsed="false">
      <c r="A37" s="126"/>
      <c r="B37" s="124"/>
      <c r="C37" s="17"/>
      <c r="D37" s="124"/>
      <c r="E37" s="128"/>
      <c r="F37" s="124"/>
      <c r="G37" s="127"/>
      <c r="H37" s="124"/>
      <c r="I37" s="127"/>
      <c r="J37" s="29"/>
      <c r="K37" s="128"/>
      <c r="L37" s="124"/>
      <c r="M37" s="127"/>
      <c r="N37" s="124"/>
      <c r="O37" s="127"/>
      <c r="P37" s="29"/>
      <c r="Q37" s="128"/>
      <c r="R37" s="124"/>
      <c r="S37" s="127"/>
      <c r="T37" s="124"/>
      <c r="U37" s="127"/>
      <c r="V37" s="29"/>
      <c r="W37" s="129"/>
      <c r="X37" s="29"/>
      <c r="Y37" s="29"/>
      <c r="Z37" s="128"/>
      <c r="AA37" s="29"/>
      <c r="AB37" s="127"/>
      <c r="AC37" s="29"/>
      <c r="AD37" s="128"/>
      <c r="AE37" s="29"/>
      <c r="AF37" s="127"/>
      <c r="AG37" s="29"/>
      <c r="AH37" s="128"/>
      <c r="AI37" s="29"/>
      <c r="AJ37" s="127"/>
      <c r="AK37" s="29"/>
      <c r="AL37" s="128"/>
      <c r="AM37" s="29"/>
      <c r="AN37" s="126"/>
      <c r="AO37" s="29"/>
      <c r="AP37" s="29"/>
      <c r="AQ37" s="29"/>
      <c r="AR37" s="29"/>
      <c r="AS37" s="29"/>
      <c r="AT37" s="29"/>
      <c r="AU37" s="29"/>
      <c r="AV37" s="29"/>
    </row>
    <row r="38" customFormat="false" ht="8.25" hidden="false" customHeight="true" outlineLevel="0" collapsed="false">
      <c r="A38" s="123" t="n">
        <v>21</v>
      </c>
      <c r="B38" s="124"/>
      <c r="C38" s="17" t="s">
        <v>116</v>
      </c>
      <c r="D38" s="124"/>
      <c r="E38" s="30" t="n">
        <v>3089931</v>
      </c>
      <c r="F38" s="124"/>
      <c r="G38" s="33" t="n">
        <f aca="false">(E38/$AP38)</f>
        <v>195.540501202379</v>
      </c>
      <c r="H38" s="124"/>
      <c r="I38" s="33" t="n">
        <f aca="false">IF(G$60,G38/G$60*100,0)</f>
        <v>191.408435014851</v>
      </c>
      <c r="J38" s="29"/>
      <c r="K38" s="30" t="n">
        <v>0</v>
      </c>
      <c r="L38" s="124"/>
      <c r="M38" s="33" t="n">
        <f aca="false">(K38/$AP38)</f>
        <v>0</v>
      </c>
      <c r="N38" s="124"/>
      <c r="O38" s="33" t="n">
        <f aca="false">IF(M$60,M38/M$60*100,0)</f>
        <v>0</v>
      </c>
      <c r="P38" s="29"/>
      <c r="Q38" s="30" t="n">
        <v>536366</v>
      </c>
      <c r="R38" s="124"/>
      <c r="S38" s="33" t="n">
        <f aca="false">(Q38/$AP38)</f>
        <v>33.9429186178965</v>
      </c>
      <c r="T38" s="124"/>
      <c r="U38" s="33" t="n">
        <f aca="false">IF(S$60,S38/S$60*100,0)</f>
        <v>95.98266565807</v>
      </c>
      <c r="V38" s="29"/>
      <c r="W38" s="30" t="n">
        <f aca="false">(E38+K38+Q38)</f>
        <v>3626297</v>
      </c>
      <c r="X38" s="29"/>
      <c r="Y38" s="29"/>
      <c r="Z38" s="30" t="n">
        <v>17690</v>
      </c>
      <c r="AA38" s="29"/>
      <c r="AB38" s="33" t="n">
        <f aca="false">IF($W38,Z38/$W38*100,0)</f>
        <v>0.487825459414935</v>
      </c>
      <c r="AC38" s="29"/>
      <c r="AD38" s="30" t="n">
        <v>0</v>
      </c>
      <c r="AE38" s="29"/>
      <c r="AF38" s="33" t="n">
        <f aca="false">IF($W38,AD38/$W38*100,0)</f>
        <v>0</v>
      </c>
      <c r="AG38" s="29"/>
      <c r="AH38" s="30" t="n">
        <v>0</v>
      </c>
      <c r="AI38" s="29"/>
      <c r="AJ38" s="33" t="n">
        <f aca="false">IF($W38,AH38/$W38*100,0)</f>
        <v>0</v>
      </c>
      <c r="AK38" s="29"/>
      <c r="AL38" s="30" t="n">
        <v>1333119</v>
      </c>
      <c r="AM38" s="29"/>
      <c r="AN38" s="123" t="n">
        <v>21</v>
      </c>
      <c r="AO38" s="29"/>
      <c r="AP38" s="125" t="n">
        <v>15802</v>
      </c>
      <c r="AQ38" s="29"/>
      <c r="AR38" s="125" t="n">
        <f aca="false">IF(E38,AP38,0)</f>
        <v>15802</v>
      </c>
      <c r="AS38" s="29"/>
      <c r="AT38" s="125" t="n">
        <f aca="false">IF(K38,AP38,0)</f>
        <v>0</v>
      </c>
      <c r="AU38" s="29"/>
      <c r="AV38" s="125" t="n">
        <f aca="false">IF(Q38,AP38,0)</f>
        <v>15802</v>
      </c>
    </row>
    <row r="39" customFormat="false" ht="8.25" hidden="false" customHeight="true" outlineLevel="0" collapsed="false">
      <c r="A39" s="123" t="n">
        <v>22</v>
      </c>
      <c r="B39" s="124"/>
      <c r="C39" s="17" t="s">
        <v>117</v>
      </c>
      <c r="D39" s="124"/>
      <c r="E39" s="30" t="n">
        <v>563478</v>
      </c>
      <c r="F39" s="124"/>
      <c r="G39" s="33" t="n">
        <f aca="false">(E39/$AP39)</f>
        <v>41.6035144713526</v>
      </c>
      <c r="H39" s="124"/>
      <c r="I39" s="33" t="n">
        <f aca="false">IF(G$60,G39/G$60*100,0)</f>
        <v>40.7243693614017</v>
      </c>
      <c r="J39" s="29"/>
      <c r="K39" s="30" t="n">
        <v>0</v>
      </c>
      <c r="L39" s="124"/>
      <c r="M39" s="33" t="n">
        <f aca="false">(K39/$AP39)</f>
        <v>0</v>
      </c>
      <c r="N39" s="124"/>
      <c r="O39" s="33" t="n">
        <f aca="false">IF(M$60,M39/M$60*100,0)</f>
        <v>0</v>
      </c>
      <c r="P39" s="29"/>
      <c r="Q39" s="30" t="n">
        <v>396934</v>
      </c>
      <c r="R39" s="124"/>
      <c r="S39" s="33" t="n">
        <f aca="false">(Q39/$AP39)</f>
        <v>29.3069994093325</v>
      </c>
      <c r="T39" s="124"/>
      <c r="U39" s="33" t="n">
        <f aca="false">IF(S$60,S39/S$60*100,0)</f>
        <v>82.8733662362222</v>
      </c>
      <c r="V39" s="29"/>
      <c r="W39" s="30" t="n">
        <f aca="false">(E39+K39+Q39)</f>
        <v>960412</v>
      </c>
      <c r="X39" s="29"/>
      <c r="Y39" s="29"/>
      <c r="Z39" s="30" t="n">
        <v>88605</v>
      </c>
      <c r="AA39" s="29"/>
      <c r="AB39" s="33" t="n">
        <f aca="false">IF($W39,Z39/$W39*100,0)</f>
        <v>9.22572812501302</v>
      </c>
      <c r="AC39" s="29"/>
      <c r="AD39" s="30" t="n">
        <v>0</v>
      </c>
      <c r="AE39" s="29"/>
      <c r="AF39" s="33" t="n">
        <f aca="false">IF($W39,AD39/$W39*100,0)</f>
        <v>0</v>
      </c>
      <c r="AG39" s="29"/>
      <c r="AH39" s="30" t="n">
        <v>0</v>
      </c>
      <c r="AI39" s="29"/>
      <c r="AJ39" s="33" t="n">
        <f aca="false">IF($W39,AH39/$W39*100,0)</f>
        <v>0</v>
      </c>
      <c r="AK39" s="29"/>
      <c r="AL39" s="30" t="n">
        <v>12162</v>
      </c>
      <c r="AM39" s="29"/>
      <c r="AN39" s="123" t="n">
        <v>22</v>
      </c>
      <c r="AO39" s="29"/>
      <c r="AP39" s="125" t="n">
        <v>13544</v>
      </c>
      <c r="AQ39" s="29"/>
      <c r="AR39" s="125" t="n">
        <f aca="false">IF(E39,AP39,0)</f>
        <v>13544</v>
      </c>
      <c r="AS39" s="29"/>
      <c r="AT39" s="125" t="n">
        <f aca="false">IF(K39,AP39,0)</f>
        <v>0</v>
      </c>
      <c r="AU39" s="29"/>
      <c r="AV39" s="125" t="n">
        <f aca="false">IF(Q39,AP39,0)</f>
        <v>13544</v>
      </c>
    </row>
    <row r="40" customFormat="false" ht="8.25" hidden="false" customHeight="true" outlineLevel="0" collapsed="false">
      <c r="A40" s="123" t="n">
        <v>23</v>
      </c>
      <c r="B40" s="124"/>
      <c r="C40" s="17" t="s">
        <v>118</v>
      </c>
      <c r="D40" s="124"/>
      <c r="E40" s="30" t="n">
        <v>27578328</v>
      </c>
      <c r="F40" s="124"/>
      <c r="G40" s="33" t="n">
        <f aca="false">(E40/$AP40)</f>
        <v>150.521935617679</v>
      </c>
      <c r="H40" s="124"/>
      <c r="I40" s="33" t="n">
        <f aca="false">IF(G$60,G40/G$60*100,0)</f>
        <v>147.341179729141</v>
      </c>
      <c r="J40" s="29"/>
      <c r="K40" s="30" t="n">
        <v>2364756</v>
      </c>
      <c r="L40" s="124"/>
      <c r="M40" s="33" t="n">
        <f aca="false">(K40/$AP40)</f>
        <v>12.9067886343045</v>
      </c>
      <c r="N40" s="124"/>
      <c r="O40" s="33" t="n">
        <f aca="false">IF(M$60,M40/M$60*100,0)</f>
        <v>56.0783786373682</v>
      </c>
      <c r="P40" s="29"/>
      <c r="Q40" s="30" t="n">
        <v>5814684</v>
      </c>
      <c r="R40" s="124"/>
      <c r="S40" s="33" t="n">
        <f aca="false">(Q40/$AP40)</f>
        <v>31.7364232771889</v>
      </c>
      <c r="T40" s="124"/>
      <c r="U40" s="33" t="n">
        <f aca="false">IF(S$60,S40/S$60*100,0)</f>
        <v>89.7432109150251</v>
      </c>
      <c r="V40" s="29"/>
      <c r="W40" s="30" t="n">
        <f aca="false">(E40+K40+Q40)</f>
        <v>35757768</v>
      </c>
      <c r="X40" s="29"/>
      <c r="Y40" s="29"/>
      <c r="Z40" s="30" t="n">
        <v>185999</v>
      </c>
      <c r="AA40" s="29"/>
      <c r="AB40" s="33" t="n">
        <f aca="false">IF($W40,Z40/$W40*100,0)</f>
        <v>0.520163898373075</v>
      </c>
      <c r="AC40" s="29"/>
      <c r="AD40" s="30" t="n">
        <v>1435</v>
      </c>
      <c r="AE40" s="29"/>
      <c r="AF40" s="33" t="n">
        <f aca="false">IF($W40,AD40/$W40*100,0)</f>
        <v>0.00401311401763108</v>
      </c>
      <c r="AG40" s="29"/>
      <c r="AH40" s="30" t="n">
        <v>0</v>
      </c>
      <c r="AI40" s="29"/>
      <c r="AJ40" s="33" t="n">
        <f aca="false">IF($W40,AH40/$W40*100,0)</f>
        <v>0</v>
      </c>
      <c r="AK40" s="29"/>
      <c r="AL40" s="30" t="n">
        <v>8657412</v>
      </c>
      <c r="AM40" s="29"/>
      <c r="AN40" s="123" t="n">
        <v>23</v>
      </c>
      <c r="AO40" s="29"/>
      <c r="AP40" s="125" t="n">
        <v>183218</v>
      </c>
      <c r="AQ40" s="29"/>
      <c r="AR40" s="125" t="n">
        <f aca="false">IF(E40,AP40,0)</f>
        <v>183218</v>
      </c>
      <c r="AS40" s="29"/>
      <c r="AT40" s="125" t="n">
        <f aca="false">IF(K40,AP40,0)</f>
        <v>183218</v>
      </c>
      <c r="AU40" s="29"/>
      <c r="AV40" s="125" t="n">
        <f aca="false">IF(Q40,AP40,0)</f>
        <v>183218</v>
      </c>
    </row>
    <row r="41" customFormat="false" ht="8.25" hidden="false" customHeight="true" outlineLevel="0" collapsed="false">
      <c r="A41" s="123" t="n">
        <v>24</v>
      </c>
      <c r="B41" s="124"/>
      <c r="C41" s="17" t="s">
        <v>119</v>
      </c>
      <c r="D41" s="124"/>
      <c r="E41" s="30" t="n">
        <v>24429897</v>
      </c>
      <c r="F41" s="124"/>
      <c r="G41" s="33" t="n">
        <f aca="false">(E41/$AP41)</f>
        <v>98.8716403533978</v>
      </c>
      <c r="H41" s="124"/>
      <c r="I41" s="33" t="n">
        <f aca="false">IF(G$60,G41/G$60*100,0)</f>
        <v>96.7823332303331</v>
      </c>
      <c r="J41" s="29"/>
      <c r="K41" s="30" t="n">
        <v>25736384</v>
      </c>
      <c r="L41" s="124"/>
      <c r="M41" s="33" t="n">
        <f aca="false">(K41/$AP41)</f>
        <v>104.159198986592</v>
      </c>
      <c r="N41" s="124"/>
      <c r="O41" s="33" t="n">
        <f aca="false">IF(M$60,M41/M$60*100,0)</f>
        <v>452.558662331409</v>
      </c>
      <c r="P41" s="29"/>
      <c r="Q41" s="30" t="n">
        <v>10715932</v>
      </c>
      <c r="R41" s="124"/>
      <c r="S41" s="33" t="n">
        <f aca="false">(Q41/$AP41)</f>
        <v>43.3690643376624</v>
      </c>
      <c r="T41" s="124"/>
      <c r="U41" s="33" t="n">
        <f aca="false">IF(S$60,S41/S$60*100,0)</f>
        <v>122.637609602328</v>
      </c>
      <c r="V41" s="29"/>
      <c r="W41" s="30" t="n">
        <f aca="false">(E41+K41+Q41)</f>
        <v>60882213</v>
      </c>
      <c r="X41" s="29"/>
      <c r="Y41" s="29"/>
      <c r="Z41" s="30" t="n">
        <v>185319</v>
      </c>
      <c r="AA41" s="29"/>
      <c r="AB41" s="33" t="n">
        <f aca="false">IF($W41,Z41/$W41*100,0)</f>
        <v>0.304389395306639</v>
      </c>
      <c r="AC41" s="29"/>
      <c r="AD41" s="30" t="n">
        <v>0</v>
      </c>
      <c r="AE41" s="29"/>
      <c r="AF41" s="33" t="n">
        <f aca="false">IF($W41,AD41/$W41*100,0)</f>
        <v>0</v>
      </c>
      <c r="AG41" s="29"/>
      <c r="AH41" s="30" t="n">
        <v>0</v>
      </c>
      <c r="AI41" s="29"/>
      <c r="AJ41" s="33" t="n">
        <f aca="false">IF($W41,AH41/$W41*100,0)</f>
        <v>0</v>
      </c>
      <c r="AK41" s="29"/>
      <c r="AL41" s="30" t="n">
        <v>7520035</v>
      </c>
      <c r="AM41" s="29"/>
      <c r="AN41" s="123" t="n">
        <v>24</v>
      </c>
      <c r="AO41" s="29"/>
      <c r="AP41" s="125" t="n">
        <v>247087</v>
      </c>
      <c r="AQ41" s="29"/>
      <c r="AR41" s="125" t="n">
        <f aca="false">IF(E41,AP41,0)</f>
        <v>247087</v>
      </c>
      <c r="AS41" s="29"/>
      <c r="AT41" s="125" t="n">
        <f aca="false">IF(K41,AP41,0)</f>
        <v>247087</v>
      </c>
      <c r="AU41" s="29"/>
      <c r="AV41" s="125" t="n">
        <f aca="false">IF(Q41,AP41,0)</f>
        <v>247087</v>
      </c>
    </row>
    <row r="42" customFormat="false" ht="8.25" hidden="false" customHeight="true" outlineLevel="0" collapsed="false">
      <c r="A42" s="123" t="n">
        <v>25</v>
      </c>
      <c r="B42" s="124"/>
      <c r="C42" s="17" t="s">
        <v>120</v>
      </c>
      <c r="D42" s="124"/>
      <c r="E42" s="30" t="n">
        <v>414545</v>
      </c>
      <c r="F42" s="124"/>
      <c r="G42" s="33" t="n">
        <f aca="false">(E42/$AP42)</f>
        <v>107.478610318901</v>
      </c>
      <c r="H42" s="124"/>
      <c r="I42" s="33" t="n">
        <f aca="false">IF(G$60,G42/G$60*100,0)</f>
        <v>105.207424918176</v>
      </c>
      <c r="J42" s="29"/>
      <c r="K42" s="30" t="n">
        <v>21910</v>
      </c>
      <c r="L42" s="124"/>
      <c r="M42" s="33" t="n">
        <f aca="false">(K42/$AP42)</f>
        <v>5.68058076225045</v>
      </c>
      <c r="N42" s="124"/>
      <c r="O42" s="33" t="n">
        <f aca="false">IF(M$60,M42/M$60*100,0)</f>
        <v>24.6814113015648</v>
      </c>
      <c r="P42" s="29"/>
      <c r="Q42" s="30" t="n">
        <v>57047</v>
      </c>
      <c r="R42" s="124"/>
      <c r="S42" s="33" t="n">
        <f aca="false">(Q42/$AP42)</f>
        <v>14.7905107596578</v>
      </c>
      <c r="T42" s="124"/>
      <c r="U42" s="33" t="n">
        <f aca="false">IF(S$60,S42/S$60*100,0)</f>
        <v>41.8241184600965</v>
      </c>
      <c r="V42" s="29"/>
      <c r="W42" s="30" t="n">
        <f aca="false">(E42+K42+Q42)</f>
        <v>493502</v>
      </c>
      <c r="X42" s="29"/>
      <c r="Y42" s="29"/>
      <c r="Z42" s="30" t="n">
        <v>22362</v>
      </c>
      <c r="AA42" s="29"/>
      <c r="AB42" s="33" t="n">
        <f aca="false">IF($W42,Z42/$W42*100,0)</f>
        <v>4.53128862699645</v>
      </c>
      <c r="AC42" s="29"/>
      <c r="AD42" s="30" t="n">
        <v>0</v>
      </c>
      <c r="AE42" s="29"/>
      <c r="AF42" s="33" t="n">
        <f aca="false">IF($W42,AD42/$W42*100,0)</f>
        <v>0</v>
      </c>
      <c r="AG42" s="29"/>
      <c r="AH42" s="30" t="n">
        <v>0</v>
      </c>
      <c r="AI42" s="29"/>
      <c r="AJ42" s="33" t="n">
        <f aca="false">IF($W42,AH42/$W42*100,0)</f>
        <v>0</v>
      </c>
      <c r="AK42" s="29"/>
      <c r="AL42" s="30" t="n">
        <v>14087</v>
      </c>
      <c r="AM42" s="29"/>
      <c r="AN42" s="123" t="n">
        <v>25</v>
      </c>
      <c r="AO42" s="29"/>
      <c r="AP42" s="125" t="n">
        <v>3857</v>
      </c>
      <c r="AQ42" s="29"/>
      <c r="AR42" s="125" t="n">
        <f aca="false">IF(E42,AP42,0)</f>
        <v>3857</v>
      </c>
      <c r="AS42" s="29"/>
      <c r="AT42" s="125" t="n">
        <f aca="false">IF(K42,AP42,0)</f>
        <v>3857</v>
      </c>
      <c r="AU42" s="29"/>
      <c r="AV42" s="125" t="n">
        <f aca="false">IF(Q42,AP42,0)</f>
        <v>3857</v>
      </c>
    </row>
    <row r="43" customFormat="false" ht="8.25" hidden="false" customHeight="true" outlineLevel="0" collapsed="false">
      <c r="A43" s="126"/>
      <c r="B43" s="124"/>
      <c r="C43" s="17"/>
      <c r="D43" s="124"/>
      <c r="E43" s="124"/>
      <c r="F43" s="124"/>
      <c r="G43" s="127"/>
      <c r="H43" s="124"/>
      <c r="I43" s="127"/>
      <c r="J43" s="29"/>
      <c r="K43" s="124"/>
      <c r="L43" s="124"/>
      <c r="M43" s="127"/>
      <c r="N43" s="124"/>
      <c r="O43" s="127"/>
      <c r="P43" s="29"/>
      <c r="Q43" s="124"/>
      <c r="R43" s="124"/>
      <c r="S43" s="127"/>
      <c r="T43" s="124"/>
      <c r="U43" s="127"/>
      <c r="V43" s="29"/>
      <c r="W43" s="129"/>
      <c r="X43" s="29"/>
      <c r="Y43" s="29"/>
      <c r="Z43" s="124"/>
      <c r="AA43" s="29"/>
      <c r="AB43" s="127"/>
      <c r="AC43" s="29"/>
      <c r="AD43" s="124"/>
      <c r="AE43" s="29"/>
      <c r="AF43" s="127"/>
      <c r="AG43" s="29"/>
      <c r="AH43" s="124"/>
      <c r="AI43" s="29"/>
      <c r="AJ43" s="127"/>
      <c r="AK43" s="29"/>
      <c r="AL43" s="124"/>
      <c r="AM43" s="29"/>
      <c r="AN43" s="126"/>
      <c r="AO43" s="29"/>
      <c r="AP43" s="29"/>
      <c r="AQ43" s="29"/>
      <c r="AR43" s="29"/>
      <c r="AS43" s="29"/>
      <c r="AT43" s="29"/>
      <c r="AU43" s="29"/>
      <c r="AV43" s="29"/>
    </row>
    <row r="44" customFormat="false" ht="8.25" hidden="false" customHeight="true" outlineLevel="0" collapsed="false">
      <c r="A44" s="123" t="n">
        <v>26</v>
      </c>
      <c r="B44" s="124"/>
      <c r="C44" s="17" t="s">
        <v>121</v>
      </c>
      <c r="D44" s="124"/>
      <c r="E44" s="30" t="n">
        <v>1725850</v>
      </c>
      <c r="F44" s="124"/>
      <c r="G44" s="33" t="n">
        <f aca="false">(E44/$AP44)</f>
        <v>53.9024923480542</v>
      </c>
      <c r="H44" s="124"/>
      <c r="I44" s="33" t="n">
        <f aca="false">IF(G$60,G44/G$60*100,0)</f>
        <v>52.7634512558746</v>
      </c>
      <c r="J44" s="29"/>
      <c r="K44" s="30" t="n">
        <v>0</v>
      </c>
      <c r="L44" s="124"/>
      <c r="M44" s="33" t="n">
        <f aca="false">(K44/$AP44)</f>
        <v>0</v>
      </c>
      <c r="N44" s="124"/>
      <c r="O44" s="33" t="n">
        <f aca="false">IF(M$60,M44/M$60*100,0)</f>
        <v>0</v>
      </c>
      <c r="P44" s="29"/>
      <c r="Q44" s="30" t="n">
        <v>761553</v>
      </c>
      <c r="R44" s="124"/>
      <c r="S44" s="33" t="n">
        <f aca="false">(Q44/$AP44)</f>
        <v>23.7851521019427</v>
      </c>
      <c r="T44" s="124"/>
      <c r="U44" s="33" t="n">
        <f aca="false">IF(S$60,S44/S$60*100,0)</f>
        <v>67.2588685589166</v>
      </c>
      <c r="V44" s="29"/>
      <c r="W44" s="30" t="n">
        <f aca="false">(E44+K44+Q44)</f>
        <v>2487403</v>
      </c>
      <c r="X44" s="29"/>
      <c r="Y44" s="29"/>
      <c r="Z44" s="30" t="n">
        <v>148257</v>
      </c>
      <c r="AA44" s="29"/>
      <c r="AB44" s="33" t="n">
        <f aca="false">IF($W44,Z44/$W44*100,0)</f>
        <v>5.96031282425888</v>
      </c>
      <c r="AC44" s="29"/>
      <c r="AD44" s="30" t="n">
        <v>0</v>
      </c>
      <c r="AE44" s="29"/>
      <c r="AF44" s="33" t="n">
        <f aca="false">IF($W44,AD44/$W44*100,0)</f>
        <v>0</v>
      </c>
      <c r="AG44" s="29"/>
      <c r="AH44" s="30" t="n">
        <v>0</v>
      </c>
      <c r="AI44" s="29"/>
      <c r="AJ44" s="33" t="n">
        <f aca="false">IF($W44,AH44/$W44*100,0)</f>
        <v>0</v>
      </c>
      <c r="AK44" s="29"/>
      <c r="AL44" s="30" t="n">
        <v>740151</v>
      </c>
      <c r="AM44" s="29"/>
      <c r="AN44" s="123" t="n">
        <v>26</v>
      </c>
      <c r="AO44" s="29"/>
      <c r="AP44" s="125" t="n">
        <v>32018</v>
      </c>
      <c r="AQ44" s="29"/>
      <c r="AR44" s="125" t="n">
        <f aca="false">IF(E44,AP44,0)</f>
        <v>32018</v>
      </c>
      <c r="AS44" s="29"/>
      <c r="AT44" s="125" t="n">
        <f aca="false">IF(K44,AP44,0)</f>
        <v>0</v>
      </c>
      <c r="AU44" s="29"/>
      <c r="AV44" s="125" t="n">
        <f aca="false">IF(Q44,AP44,0)</f>
        <v>32018</v>
      </c>
    </row>
    <row r="45" customFormat="false" ht="8.25" hidden="false" customHeight="true" outlineLevel="0" collapsed="false">
      <c r="A45" s="123" t="n">
        <v>27</v>
      </c>
      <c r="B45" s="124"/>
      <c r="C45" s="17" t="s">
        <v>122</v>
      </c>
      <c r="D45" s="124"/>
      <c r="E45" s="30" t="n">
        <v>786793</v>
      </c>
      <c r="F45" s="124"/>
      <c r="G45" s="33" t="n">
        <f aca="false">(E45/$AP45)</f>
        <v>64.0345894034345</v>
      </c>
      <c r="H45" s="124"/>
      <c r="I45" s="33" t="n">
        <f aca="false">IF(G$60,G45/G$60*100,0)</f>
        <v>62.681441794222</v>
      </c>
      <c r="J45" s="29"/>
      <c r="K45" s="30" t="n">
        <v>0</v>
      </c>
      <c r="L45" s="124"/>
      <c r="M45" s="33" t="n">
        <f aca="false">(K45/$AP45)</f>
        <v>0</v>
      </c>
      <c r="N45" s="124"/>
      <c r="O45" s="33" t="n">
        <f aca="false">IF(M$60,M45/M$60*100,0)</f>
        <v>0</v>
      </c>
      <c r="P45" s="29"/>
      <c r="Q45" s="30" t="n">
        <v>830673</v>
      </c>
      <c r="R45" s="124"/>
      <c r="S45" s="33" t="n">
        <f aca="false">(Q45/$AP45)</f>
        <v>67.6058435745096</v>
      </c>
      <c r="T45" s="124"/>
      <c r="U45" s="33" t="n">
        <f aca="false">IF(S$60,S45/S$60*100,0)</f>
        <v>191.173574476374</v>
      </c>
      <c r="V45" s="29"/>
      <c r="W45" s="30" t="n">
        <f aca="false">(E45+K45+Q45)</f>
        <v>1617466</v>
      </c>
      <c r="X45" s="29"/>
      <c r="Y45" s="29"/>
      <c r="Z45" s="30" t="n">
        <v>146721</v>
      </c>
      <c r="AA45" s="29"/>
      <c r="AB45" s="33" t="n">
        <f aca="false">IF($W45,Z45/$W45*100,0)</f>
        <v>9.07104075139756</v>
      </c>
      <c r="AC45" s="29"/>
      <c r="AD45" s="30" t="n">
        <v>960</v>
      </c>
      <c r="AE45" s="29"/>
      <c r="AF45" s="33" t="n">
        <f aca="false">IF($W45,AD45/$W45*100,0)</f>
        <v>0.0593520976638767</v>
      </c>
      <c r="AG45" s="29"/>
      <c r="AH45" s="30" t="n">
        <v>0</v>
      </c>
      <c r="AI45" s="29"/>
      <c r="AJ45" s="33" t="n">
        <f aca="false">IF($W45,AH45/$W45*100,0)</f>
        <v>0</v>
      </c>
      <c r="AK45" s="29"/>
      <c r="AL45" s="30" t="n">
        <v>358128</v>
      </c>
      <c r="AM45" s="29"/>
      <c r="AN45" s="123" t="n">
        <v>27</v>
      </c>
      <c r="AO45" s="29"/>
      <c r="AP45" s="125" t="n">
        <v>12287</v>
      </c>
      <c r="AQ45" s="29"/>
      <c r="AR45" s="125" t="n">
        <f aca="false">IF(E45,AP45,0)</f>
        <v>12287</v>
      </c>
      <c r="AS45" s="29"/>
      <c r="AT45" s="125" t="n">
        <f aca="false">IF(K45,AP45,0)</f>
        <v>0</v>
      </c>
      <c r="AU45" s="29"/>
      <c r="AV45" s="125" t="n">
        <f aca="false">IF(Q45,AP45,0)</f>
        <v>12287</v>
      </c>
    </row>
    <row r="46" customFormat="false" ht="8.25" hidden="false" customHeight="true" outlineLevel="0" collapsed="false">
      <c r="A46" s="123" t="n">
        <v>28</v>
      </c>
      <c r="B46" s="124"/>
      <c r="C46" s="17" t="s">
        <v>123</v>
      </c>
      <c r="D46" s="124"/>
      <c r="E46" s="30" t="n">
        <v>9578437</v>
      </c>
      <c r="F46" s="124"/>
      <c r="G46" s="33" t="n">
        <f aca="false">(E46/$AP46)</f>
        <v>99.5896921365371</v>
      </c>
      <c r="H46" s="124"/>
      <c r="I46" s="33" t="n">
        <f aca="false">IF(G$60,G46/G$60*100,0)</f>
        <v>97.4852114945556</v>
      </c>
      <c r="J46" s="29"/>
      <c r="K46" s="30" t="n">
        <v>2924739</v>
      </c>
      <c r="L46" s="124"/>
      <c r="M46" s="33" t="n">
        <f aca="false">(K46/$AP46)</f>
        <v>30.4093305191362</v>
      </c>
      <c r="N46" s="124"/>
      <c r="O46" s="33" t="n">
        <f aca="false">IF(M$60,M46/M$60*100,0)</f>
        <v>132.124729030467</v>
      </c>
      <c r="P46" s="29"/>
      <c r="Q46" s="30" t="n">
        <v>2210614</v>
      </c>
      <c r="R46" s="124"/>
      <c r="S46" s="33" t="n">
        <f aca="false">(Q46/$AP46)</f>
        <v>22.9843728880525</v>
      </c>
      <c r="T46" s="124"/>
      <c r="U46" s="33" t="n">
        <f aca="false">IF(S$60,S46/S$60*100,0)</f>
        <v>64.9944515116381</v>
      </c>
      <c r="V46" s="29"/>
      <c r="W46" s="30" t="n">
        <f aca="false">(E46+K46+Q46)</f>
        <v>14713790</v>
      </c>
      <c r="X46" s="29"/>
      <c r="Y46" s="29"/>
      <c r="Z46" s="30" t="n">
        <v>659917</v>
      </c>
      <c r="AA46" s="29"/>
      <c r="AB46" s="33" t="n">
        <f aca="false">IF($W46,Z46/$W46*100,0)</f>
        <v>4.48502391294153</v>
      </c>
      <c r="AC46" s="29"/>
      <c r="AD46" s="30" t="n">
        <v>0</v>
      </c>
      <c r="AE46" s="29"/>
      <c r="AF46" s="33" t="n">
        <f aca="false">IF($W46,AD46/$W46*100,0)</f>
        <v>0</v>
      </c>
      <c r="AG46" s="29"/>
      <c r="AH46" s="30" t="n">
        <v>0</v>
      </c>
      <c r="AI46" s="29"/>
      <c r="AJ46" s="33" t="n">
        <f aca="false">IF($W46,AH46/$W46*100,0)</f>
        <v>0</v>
      </c>
      <c r="AK46" s="29"/>
      <c r="AL46" s="30" t="n">
        <v>2831017</v>
      </c>
      <c r="AM46" s="29"/>
      <c r="AN46" s="123" t="n">
        <v>28</v>
      </c>
      <c r="AO46" s="29"/>
      <c r="AP46" s="125" t="n">
        <v>96179</v>
      </c>
      <c r="AQ46" s="29"/>
      <c r="AR46" s="125" t="n">
        <f aca="false">IF(E46,AP46,0)</f>
        <v>96179</v>
      </c>
      <c r="AS46" s="29"/>
      <c r="AT46" s="125" t="n">
        <f aca="false">IF(K46,AP46,0)</f>
        <v>96179</v>
      </c>
      <c r="AU46" s="29"/>
      <c r="AV46" s="125" t="n">
        <f aca="false">IF(Q46,AP46,0)</f>
        <v>96179</v>
      </c>
    </row>
    <row r="47" customFormat="false" ht="8.25" hidden="false" customHeight="true" outlineLevel="0" collapsed="false">
      <c r="A47" s="123" t="n">
        <v>29</v>
      </c>
      <c r="B47" s="124"/>
      <c r="C47" s="17" t="s">
        <v>124</v>
      </c>
      <c r="D47" s="124"/>
      <c r="E47" s="30" t="n">
        <v>1270892</v>
      </c>
      <c r="F47" s="124"/>
      <c r="G47" s="33" t="n">
        <f aca="false">(E47/$AP47)</f>
        <v>73.7689807290457</v>
      </c>
      <c r="H47" s="124"/>
      <c r="I47" s="33" t="n">
        <f aca="false">IF(G$60,G47/G$60*100,0)</f>
        <v>72.2101307256725</v>
      </c>
      <c r="J47" s="29"/>
      <c r="K47" s="30" t="n">
        <v>42219</v>
      </c>
      <c r="L47" s="124"/>
      <c r="M47" s="33" t="n">
        <f aca="false">(K47/$AP47)</f>
        <v>2.45060366844671</v>
      </c>
      <c r="N47" s="124"/>
      <c r="O47" s="33" t="n">
        <f aca="false">IF(M$60,M47/M$60*100,0)</f>
        <v>10.6475657348273</v>
      </c>
      <c r="P47" s="29"/>
      <c r="Q47" s="30" t="n">
        <v>749047</v>
      </c>
      <c r="R47" s="124"/>
      <c r="S47" s="33" t="n">
        <f aca="false">(Q47/$AP47)</f>
        <v>43.4784652890643</v>
      </c>
      <c r="T47" s="124"/>
      <c r="U47" s="33" t="n">
        <f aca="false">IF(S$60,S47/S$60*100,0)</f>
        <v>122.946970004104</v>
      </c>
      <c r="V47" s="29"/>
      <c r="W47" s="30" t="n">
        <f aca="false">(E47+K47+Q47)</f>
        <v>2062158</v>
      </c>
      <c r="X47" s="29"/>
      <c r="Y47" s="29"/>
      <c r="Z47" s="30" t="n">
        <v>153123</v>
      </c>
      <c r="AA47" s="29"/>
      <c r="AB47" s="33" t="n">
        <f aca="false">IF($W47,Z47/$W47*100,0)</f>
        <v>7.42537671701199</v>
      </c>
      <c r="AC47" s="29"/>
      <c r="AD47" s="30" t="n">
        <v>0</v>
      </c>
      <c r="AE47" s="29"/>
      <c r="AF47" s="33" t="n">
        <f aca="false">IF($W47,AD47/$W47*100,0)</f>
        <v>0</v>
      </c>
      <c r="AG47" s="29"/>
      <c r="AH47" s="30" t="n">
        <v>0</v>
      </c>
      <c r="AI47" s="29"/>
      <c r="AJ47" s="33" t="n">
        <f aca="false">IF($W47,AH47/$W47*100,0)</f>
        <v>0</v>
      </c>
      <c r="AK47" s="29"/>
      <c r="AL47" s="30" t="n">
        <v>124239</v>
      </c>
      <c r="AM47" s="29"/>
      <c r="AN47" s="123" t="n">
        <v>29</v>
      </c>
      <c r="AO47" s="29"/>
      <c r="AP47" s="125" t="n">
        <v>17228</v>
      </c>
      <c r="AQ47" s="29"/>
      <c r="AR47" s="125" t="n">
        <f aca="false">IF(E47,AP47,0)</f>
        <v>17228</v>
      </c>
      <c r="AS47" s="29"/>
      <c r="AT47" s="125" t="n">
        <f aca="false">IF(K47,AP47,0)</f>
        <v>17228</v>
      </c>
      <c r="AU47" s="29"/>
      <c r="AV47" s="125" t="n">
        <f aca="false">IF(Q47,AP47,0)</f>
        <v>17228</v>
      </c>
    </row>
    <row r="48" customFormat="false" ht="8.25" hidden="false" customHeight="true" outlineLevel="0" collapsed="false">
      <c r="A48" s="123" t="n">
        <v>30</v>
      </c>
      <c r="B48" s="124"/>
      <c r="C48" s="17" t="s">
        <v>125</v>
      </c>
      <c r="D48" s="124"/>
      <c r="E48" s="30" t="n">
        <v>15441493</v>
      </c>
      <c r="F48" s="124"/>
      <c r="G48" s="33" t="n">
        <f aca="false">(E48/$AP48)</f>
        <v>69.656995024337</v>
      </c>
      <c r="H48" s="124"/>
      <c r="I48" s="33" t="n">
        <f aca="false">IF(G$60,G48/G$60*100,0)</f>
        <v>68.1850374907567</v>
      </c>
      <c r="J48" s="29"/>
      <c r="K48" s="30" t="n">
        <v>925129</v>
      </c>
      <c r="L48" s="124"/>
      <c r="M48" s="33" t="n">
        <f aca="false">(K48/$AP48)</f>
        <v>4.17328208806427</v>
      </c>
      <c r="N48" s="124"/>
      <c r="O48" s="33" t="n">
        <f aca="false">IF(M$60,M48/M$60*100,0)</f>
        <v>18.1323875152796</v>
      </c>
      <c r="P48" s="29"/>
      <c r="Q48" s="30" t="n">
        <v>5039907</v>
      </c>
      <c r="R48" s="124"/>
      <c r="S48" s="33" t="n">
        <f aca="false">(Q48/$AP48)</f>
        <v>22.7351575927354</v>
      </c>
      <c r="T48" s="124"/>
      <c r="U48" s="33" t="n">
        <f aca="false">IF(S$60,S48/S$60*100,0)</f>
        <v>64.289728719925</v>
      </c>
      <c r="V48" s="29"/>
      <c r="W48" s="30" t="n">
        <f aca="false">(E48+K48+Q48)</f>
        <v>21406529</v>
      </c>
      <c r="X48" s="29"/>
      <c r="Y48" s="29"/>
      <c r="Z48" s="30" t="n">
        <v>179718</v>
      </c>
      <c r="AA48" s="29"/>
      <c r="AB48" s="33" t="n">
        <f aca="false">IF($W48,Z48/$W48*100,0)</f>
        <v>0.839547597838024</v>
      </c>
      <c r="AC48" s="29"/>
      <c r="AD48" s="30" t="n">
        <v>642081</v>
      </c>
      <c r="AE48" s="29"/>
      <c r="AF48" s="33" t="n">
        <f aca="false">IF($W48,AD48/$W48*100,0)</f>
        <v>2.99946338801587</v>
      </c>
      <c r="AG48" s="29"/>
      <c r="AH48" s="30" t="n">
        <v>13478</v>
      </c>
      <c r="AI48" s="29"/>
      <c r="AJ48" s="33" t="n">
        <f aca="false">IF($W48,AH48/$W48*100,0)</f>
        <v>0.0629620990866852</v>
      </c>
      <c r="AK48" s="29"/>
      <c r="AL48" s="30" t="n">
        <v>198765</v>
      </c>
      <c r="AM48" s="29"/>
      <c r="AN48" s="123" t="n">
        <v>30</v>
      </c>
      <c r="AO48" s="29"/>
      <c r="AP48" s="125" t="n">
        <v>221679</v>
      </c>
      <c r="AQ48" s="29"/>
      <c r="AR48" s="125" t="n">
        <f aca="false">IF(E48,AP48,0)</f>
        <v>221679</v>
      </c>
      <c r="AS48" s="29"/>
      <c r="AT48" s="125" t="n">
        <f aca="false">IF(K48,AP48,0)</f>
        <v>221679</v>
      </c>
      <c r="AU48" s="29"/>
      <c r="AV48" s="125" t="n">
        <f aca="false">IF(Q48,AP48,0)</f>
        <v>221679</v>
      </c>
    </row>
    <row r="49" customFormat="false" ht="8.25" hidden="false" customHeight="true" outlineLevel="0" collapsed="false">
      <c r="A49" s="126"/>
      <c r="B49" s="124"/>
      <c r="C49" s="17"/>
      <c r="D49" s="124"/>
      <c r="E49" s="128"/>
      <c r="F49" s="124"/>
      <c r="G49" s="127"/>
      <c r="H49" s="124"/>
      <c r="I49" s="127"/>
      <c r="J49" s="29"/>
      <c r="K49" s="128"/>
      <c r="L49" s="124"/>
      <c r="M49" s="127"/>
      <c r="N49" s="124"/>
      <c r="O49" s="127"/>
      <c r="P49" s="29"/>
      <c r="Q49" s="128"/>
      <c r="R49" s="124"/>
      <c r="S49" s="127"/>
      <c r="T49" s="124"/>
      <c r="U49" s="127"/>
      <c r="V49" s="29"/>
      <c r="W49" s="129"/>
      <c r="X49" s="29"/>
      <c r="Y49" s="29"/>
      <c r="Z49" s="128"/>
      <c r="AA49" s="29"/>
      <c r="AB49" s="127"/>
      <c r="AC49" s="29"/>
      <c r="AD49" s="128"/>
      <c r="AE49" s="29"/>
      <c r="AF49" s="127"/>
      <c r="AG49" s="29"/>
      <c r="AH49" s="128"/>
      <c r="AI49" s="29"/>
      <c r="AJ49" s="127"/>
      <c r="AK49" s="29"/>
      <c r="AL49" s="128"/>
      <c r="AM49" s="29"/>
      <c r="AN49" s="126"/>
      <c r="AO49" s="29"/>
      <c r="AP49" s="29"/>
      <c r="AQ49" s="29"/>
      <c r="AR49" s="29"/>
      <c r="AS49" s="29"/>
      <c r="AT49" s="29"/>
      <c r="AU49" s="29"/>
      <c r="AV49" s="29"/>
    </row>
    <row r="50" customFormat="false" ht="8.25" hidden="false" customHeight="true" outlineLevel="0" collapsed="false">
      <c r="A50" s="123" t="n">
        <v>31</v>
      </c>
      <c r="B50" s="124"/>
      <c r="C50" s="17" t="s">
        <v>126</v>
      </c>
      <c r="D50" s="124"/>
      <c r="E50" s="30" t="n">
        <v>7760505</v>
      </c>
      <c r="F50" s="124"/>
      <c r="G50" s="33" t="n">
        <f aca="false">(E50/$AP50)</f>
        <v>77.882311027257</v>
      </c>
      <c r="H50" s="124"/>
      <c r="I50" s="33" t="n">
        <f aca="false">IF(G$60,G50/G$60*100,0)</f>
        <v>76.2365401407988</v>
      </c>
      <c r="J50" s="29"/>
      <c r="K50" s="30" t="n">
        <v>267220</v>
      </c>
      <c r="L50" s="124"/>
      <c r="M50" s="33" t="n">
        <f aca="false">(K50/$AP50)</f>
        <v>2.68174701938902</v>
      </c>
      <c r="N50" s="124"/>
      <c r="O50" s="33" t="n">
        <f aca="false">IF(M$60,M50/M$60*100,0)</f>
        <v>11.6518546188337</v>
      </c>
      <c r="P50" s="29"/>
      <c r="Q50" s="30" t="n">
        <v>4080759</v>
      </c>
      <c r="R50" s="124"/>
      <c r="S50" s="33" t="n">
        <f aca="false">(Q50/$AP50)</f>
        <v>40.9533840472081</v>
      </c>
      <c r="T50" s="124"/>
      <c r="U50" s="33" t="n">
        <f aca="false">IF(S$60,S50/S$60*100,0)</f>
        <v>115.80662855837</v>
      </c>
      <c r="V50" s="29"/>
      <c r="W50" s="30" t="n">
        <f aca="false">(E50+K50+Q50)</f>
        <v>12108484</v>
      </c>
      <c r="X50" s="29"/>
      <c r="Y50" s="29"/>
      <c r="Z50" s="30" t="n">
        <v>165055</v>
      </c>
      <c r="AA50" s="29"/>
      <c r="AB50" s="33" t="n">
        <f aca="false">IF($W50,Z50/$W50*100,0)</f>
        <v>1.36313513731364</v>
      </c>
      <c r="AC50" s="29"/>
      <c r="AD50" s="30" t="n">
        <v>302208</v>
      </c>
      <c r="AE50" s="29"/>
      <c r="AF50" s="33" t="n">
        <f aca="false">IF($W50,AD50/$W50*100,0)</f>
        <v>2.4958368033521</v>
      </c>
      <c r="AG50" s="29"/>
      <c r="AH50" s="30" t="n">
        <v>23431</v>
      </c>
      <c r="AI50" s="29"/>
      <c r="AJ50" s="33" t="n">
        <f aca="false">IF($W50,AH50/$W50*100,0)</f>
        <v>0.193508947940964</v>
      </c>
      <c r="AK50" s="29"/>
      <c r="AL50" s="30" t="n">
        <v>784945</v>
      </c>
      <c r="AM50" s="29"/>
      <c r="AN50" s="123" t="n">
        <v>31</v>
      </c>
      <c r="AO50" s="29"/>
      <c r="AP50" s="125" t="n">
        <v>99644</v>
      </c>
      <c r="AQ50" s="29"/>
      <c r="AR50" s="125" t="n">
        <f aca="false">IF(E50,AP50,0)</f>
        <v>99644</v>
      </c>
      <c r="AS50" s="29"/>
      <c r="AT50" s="125" t="n">
        <f aca="false">IF(K50,AP50,0)</f>
        <v>99644</v>
      </c>
      <c r="AU50" s="29"/>
      <c r="AV50" s="125" t="n">
        <f aca="false">IF(Q50,AP50,0)</f>
        <v>99644</v>
      </c>
    </row>
    <row r="51" customFormat="false" ht="8.25" hidden="false" customHeight="true" outlineLevel="0" collapsed="false">
      <c r="A51" s="123" t="n">
        <v>32</v>
      </c>
      <c r="B51" s="124"/>
      <c r="C51" s="17" t="s">
        <v>127</v>
      </c>
      <c r="D51" s="124"/>
      <c r="E51" s="30" t="n">
        <v>4514999</v>
      </c>
      <c r="F51" s="124"/>
      <c r="G51" s="33" t="n">
        <f aca="false">(E51/$AP51)</f>
        <v>177.225584864186</v>
      </c>
      <c r="H51" s="124"/>
      <c r="I51" s="33" t="n">
        <f aca="false">IF(G$60,G51/G$60*100,0)</f>
        <v>173.480540526674</v>
      </c>
      <c r="J51" s="29"/>
      <c r="K51" s="30" t="n">
        <v>631371</v>
      </c>
      <c r="L51" s="124"/>
      <c r="M51" s="33" t="n">
        <f aca="false">(K51/$AP51)</f>
        <v>24.782972209138</v>
      </c>
      <c r="N51" s="124"/>
      <c r="O51" s="33" t="n">
        <f aca="false">IF(M$60,M51/M$60*100,0)</f>
        <v>107.678907486681</v>
      </c>
      <c r="P51" s="29"/>
      <c r="Q51" s="30" t="n">
        <v>1208127</v>
      </c>
      <c r="R51" s="124"/>
      <c r="S51" s="33" t="n">
        <f aca="false">(Q51/$AP51)</f>
        <v>47.4221620348563</v>
      </c>
      <c r="T51" s="124"/>
      <c r="U51" s="33" t="n">
        <f aca="false">IF(S$60,S51/S$60*100,0)</f>
        <v>134.098825578733</v>
      </c>
      <c r="V51" s="29"/>
      <c r="W51" s="30" t="n">
        <f aca="false">(E51+K51+Q51)</f>
        <v>6354497</v>
      </c>
      <c r="X51" s="29"/>
      <c r="Y51" s="29"/>
      <c r="Z51" s="30" t="n">
        <v>147217</v>
      </c>
      <c r="AA51" s="29"/>
      <c r="AB51" s="33" t="n">
        <f aca="false">IF($W51,Z51/$W51*100,0)</f>
        <v>2.31673726496369</v>
      </c>
      <c r="AC51" s="29"/>
      <c r="AD51" s="30" t="n">
        <v>0</v>
      </c>
      <c r="AE51" s="29"/>
      <c r="AF51" s="33" t="n">
        <f aca="false">IF($W51,AD51/$W51*100,0)</f>
        <v>0</v>
      </c>
      <c r="AG51" s="29"/>
      <c r="AH51" s="30" t="n">
        <v>0</v>
      </c>
      <c r="AI51" s="29"/>
      <c r="AJ51" s="33" t="n">
        <f aca="false">IF($W51,AH51/$W51*100,0)</f>
        <v>0</v>
      </c>
      <c r="AK51" s="29"/>
      <c r="AL51" s="30" t="n">
        <v>713237</v>
      </c>
      <c r="AM51" s="29"/>
      <c r="AN51" s="123" t="n">
        <v>32</v>
      </c>
      <c r="AO51" s="29"/>
      <c r="AP51" s="125" t="n">
        <v>25476</v>
      </c>
      <c r="AQ51" s="29"/>
      <c r="AR51" s="125" t="n">
        <f aca="false">IF(E51,AP51,0)</f>
        <v>25476</v>
      </c>
      <c r="AS51" s="29"/>
      <c r="AT51" s="125" t="n">
        <f aca="false">IF(K51,AP51,0)</f>
        <v>25476</v>
      </c>
      <c r="AU51" s="29"/>
      <c r="AV51" s="125" t="n">
        <f aca="false">IF(Q51,AP51,0)</f>
        <v>25476</v>
      </c>
    </row>
    <row r="52" customFormat="false" ht="8.25" hidden="false" customHeight="true" outlineLevel="0" collapsed="false">
      <c r="A52" s="123" t="n">
        <v>33</v>
      </c>
      <c r="B52" s="124"/>
      <c r="C52" s="17" t="s">
        <v>128</v>
      </c>
      <c r="D52" s="124"/>
      <c r="E52" s="30" t="n">
        <v>2381260</v>
      </c>
      <c r="F52" s="124"/>
      <c r="G52" s="33" t="n">
        <f aca="false">(E52/$AP52)</f>
        <v>97.38109843373</v>
      </c>
      <c r="H52" s="124"/>
      <c r="I52" s="33" t="n">
        <f aca="false">IF(G$60,G52/G$60*100,0)</f>
        <v>95.3232887131445</v>
      </c>
      <c r="J52" s="29"/>
      <c r="K52" s="30" t="n">
        <v>15000</v>
      </c>
      <c r="L52" s="124"/>
      <c r="M52" s="33" t="n">
        <f aca="false">(K52/$AP52)</f>
        <v>0.613421666053245</v>
      </c>
      <c r="N52" s="124"/>
      <c r="O52" s="33" t="n">
        <f aca="false">IF(M$60,M52/M$60*100,0)</f>
        <v>2.66524024123781</v>
      </c>
      <c r="P52" s="29"/>
      <c r="Q52" s="30" t="n">
        <v>1149808</v>
      </c>
      <c r="R52" s="124"/>
      <c r="S52" s="33" t="n">
        <f aca="false">(Q52/$AP52)</f>
        <v>47.02114260009</v>
      </c>
      <c r="T52" s="124"/>
      <c r="U52" s="33" t="n">
        <f aca="false">IF(S$60,S52/S$60*100,0)</f>
        <v>132.964836048756</v>
      </c>
      <c r="V52" s="29"/>
      <c r="W52" s="30" t="n">
        <f aca="false">(E52+K52+Q52)</f>
        <v>3546068</v>
      </c>
      <c r="X52" s="29"/>
      <c r="Y52" s="29"/>
      <c r="Z52" s="30" t="n">
        <v>152129</v>
      </c>
      <c r="AA52" s="29"/>
      <c r="AB52" s="33" t="n">
        <f aca="false">IF($W52,Z52/$W52*100,0)</f>
        <v>4.29007565562759</v>
      </c>
      <c r="AC52" s="29"/>
      <c r="AD52" s="30" t="n">
        <v>0</v>
      </c>
      <c r="AE52" s="29"/>
      <c r="AF52" s="33" t="n">
        <f aca="false">IF($W52,AD52/$W52*100,0)</f>
        <v>0</v>
      </c>
      <c r="AG52" s="29"/>
      <c r="AH52" s="30" t="n">
        <v>0</v>
      </c>
      <c r="AI52" s="29"/>
      <c r="AJ52" s="33" t="n">
        <f aca="false">IF($W52,AH52/$W52*100,0)</f>
        <v>0</v>
      </c>
      <c r="AK52" s="29"/>
      <c r="AL52" s="30" t="n">
        <v>493741</v>
      </c>
      <c r="AM52" s="29"/>
      <c r="AN52" s="123" t="n">
        <v>33</v>
      </c>
      <c r="AO52" s="29"/>
      <c r="AP52" s="125" t="n">
        <v>24453</v>
      </c>
      <c r="AQ52" s="29"/>
      <c r="AR52" s="125" t="n">
        <f aca="false">IF(E52,AP52,0)</f>
        <v>24453</v>
      </c>
      <c r="AS52" s="29"/>
      <c r="AT52" s="125" t="n">
        <f aca="false">IF(K52,AP52,0)</f>
        <v>24453</v>
      </c>
      <c r="AU52" s="29"/>
      <c r="AV52" s="125" t="n">
        <f aca="false">IF(Q52,AP52,0)</f>
        <v>24453</v>
      </c>
    </row>
    <row r="53" customFormat="false" ht="8.25" hidden="false" customHeight="true" outlineLevel="0" collapsed="false">
      <c r="A53" s="123" t="n">
        <v>34</v>
      </c>
      <c r="B53" s="124"/>
      <c r="C53" s="17" t="s">
        <v>129</v>
      </c>
      <c r="D53" s="124"/>
      <c r="E53" s="30" t="n">
        <v>7884037</v>
      </c>
      <c r="F53" s="124"/>
      <c r="G53" s="33" t="n">
        <f aca="false">(E53/$AP53)</f>
        <v>85.9557903229323</v>
      </c>
      <c r="H53" s="124"/>
      <c r="I53" s="33" t="n">
        <f aca="false">IF(G$60,G53/G$60*100,0)</f>
        <v>84.1394146225955</v>
      </c>
      <c r="J53" s="29"/>
      <c r="K53" s="30" t="n">
        <v>415000</v>
      </c>
      <c r="L53" s="124"/>
      <c r="M53" s="33" t="n">
        <f aca="false">(K53/$AP53)</f>
        <v>4.52454154946469</v>
      </c>
      <c r="N53" s="124"/>
      <c r="O53" s="33" t="n">
        <f aca="false">IF(M$60,M53/M$60*100,0)</f>
        <v>19.6585658416229</v>
      </c>
      <c r="P53" s="29"/>
      <c r="Q53" s="30" t="n">
        <v>2927750</v>
      </c>
      <c r="R53" s="124"/>
      <c r="S53" s="33" t="n">
        <f aca="false">(Q53/$AP53)</f>
        <v>31.9198229432415</v>
      </c>
      <c r="T53" s="124"/>
      <c r="U53" s="33" t="n">
        <f aca="false">IF(S$60,S53/S$60*100,0)</f>
        <v>90.2618224412374</v>
      </c>
      <c r="V53" s="29"/>
      <c r="W53" s="30" t="n">
        <f aca="false">(E53+K53+Q53)</f>
        <v>11226787</v>
      </c>
      <c r="X53" s="29"/>
      <c r="Y53" s="29"/>
      <c r="Z53" s="30" t="n">
        <v>172275</v>
      </c>
      <c r="AA53" s="29"/>
      <c r="AB53" s="33" t="n">
        <f aca="false">IF($W53,Z53/$W53*100,0)</f>
        <v>1.53449958567843</v>
      </c>
      <c r="AC53" s="29"/>
      <c r="AD53" s="30" t="n">
        <v>7179</v>
      </c>
      <c r="AE53" s="29"/>
      <c r="AF53" s="33" t="n">
        <f aca="false">IF($W53,AD53/$W53*100,0)</f>
        <v>0.0639452765960555</v>
      </c>
      <c r="AG53" s="29"/>
      <c r="AH53" s="30" t="n">
        <v>114795</v>
      </c>
      <c r="AI53" s="29"/>
      <c r="AJ53" s="33" t="n">
        <f aca="false">IF($W53,AH53/$W53*100,0)</f>
        <v>1.0225098240485</v>
      </c>
      <c r="AK53" s="29"/>
      <c r="AL53" s="30" t="n">
        <v>1056185</v>
      </c>
      <c r="AM53" s="29"/>
      <c r="AN53" s="123" t="n">
        <v>34</v>
      </c>
      <c r="AO53" s="29"/>
      <c r="AP53" s="125" t="n">
        <v>91722</v>
      </c>
      <c r="AQ53" s="29"/>
      <c r="AR53" s="125" t="n">
        <f aca="false">IF(E53,AP53,0)</f>
        <v>91722</v>
      </c>
      <c r="AS53" s="29"/>
      <c r="AT53" s="125" t="n">
        <f aca="false">IF(K53,AP53,0)</f>
        <v>91722</v>
      </c>
      <c r="AU53" s="29"/>
      <c r="AV53" s="125" t="n">
        <f aca="false">IF(Q53,AP53,0)</f>
        <v>91722</v>
      </c>
    </row>
    <row r="54" customFormat="false" ht="8.25" hidden="false" customHeight="true" outlineLevel="0" collapsed="false">
      <c r="A54" s="123" t="n">
        <v>35</v>
      </c>
      <c r="B54" s="124"/>
      <c r="C54" s="17" t="s">
        <v>130</v>
      </c>
      <c r="D54" s="124"/>
      <c r="E54" s="30" t="n">
        <v>43768393</v>
      </c>
      <c r="F54" s="124"/>
      <c r="G54" s="33" t="n">
        <f aca="false">(E54/$AP54)</f>
        <v>96.4852103485675</v>
      </c>
      <c r="H54" s="124"/>
      <c r="I54" s="33" t="n">
        <f aca="false">IF(G$60,G54/G$60*100,0)</f>
        <v>94.4463320966126</v>
      </c>
      <c r="J54" s="29"/>
      <c r="K54" s="30" t="n">
        <v>13210366</v>
      </c>
      <c r="L54" s="124"/>
      <c r="M54" s="33" t="n">
        <f aca="false">(K54/$AP54)</f>
        <v>29.1215842055605</v>
      </c>
      <c r="N54" s="124"/>
      <c r="O54" s="33" t="n">
        <f aca="false">IF(M$60,M54/M$60*100,0)</f>
        <v>126.529632728229</v>
      </c>
      <c r="P54" s="29"/>
      <c r="Q54" s="30" t="n">
        <v>17615908</v>
      </c>
      <c r="R54" s="124"/>
      <c r="S54" s="33" t="n">
        <f aca="false">(Q54/$AP54)</f>
        <v>38.8333788919555</v>
      </c>
      <c r="T54" s="124"/>
      <c r="U54" s="33" t="n">
        <f aca="false">IF(S$60,S54/S$60*100,0)</f>
        <v>109.811747908869</v>
      </c>
      <c r="V54" s="29"/>
      <c r="W54" s="30" t="n">
        <f aca="false">(E54+K54+Q54)</f>
        <v>74594667</v>
      </c>
      <c r="X54" s="29"/>
      <c r="Y54" s="29"/>
      <c r="Z54" s="30" t="n">
        <v>253288</v>
      </c>
      <c r="AA54" s="29"/>
      <c r="AB54" s="33" t="n">
        <f aca="false">IF($W54,Z54/$W54*100,0)</f>
        <v>0.33955242403589</v>
      </c>
      <c r="AC54" s="29"/>
      <c r="AD54" s="30" t="n">
        <v>0</v>
      </c>
      <c r="AE54" s="29"/>
      <c r="AF54" s="33" t="n">
        <f aca="false">IF($W54,AD54/$W54*100,0)</f>
        <v>0</v>
      </c>
      <c r="AG54" s="29"/>
      <c r="AH54" s="30" t="n">
        <v>0</v>
      </c>
      <c r="AI54" s="29"/>
      <c r="AJ54" s="33" t="n">
        <f aca="false">IF($W54,AH54/$W54*100,0)</f>
        <v>0</v>
      </c>
      <c r="AK54" s="29"/>
      <c r="AL54" s="30" t="n">
        <v>24174716</v>
      </c>
      <c r="AM54" s="29"/>
      <c r="AN54" s="123" t="n">
        <v>35</v>
      </c>
      <c r="AO54" s="29"/>
      <c r="AP54" s="125" t="n">
        <v>453628</v>
      </c>
      <c r="AQ54" s="29"/>
      <c r="AR54" s="125" t="n">
        <f aca="false">IF(E54,AP54,0)</f>
        <v>453628</v>
      </c>
      <c r="AS54" s="29"/>
      <c r="AT54" s="125" t="n">
        <f aca="false">IF(K54,AP54,0)</f>
        <v>453628</v>
      </c>
      <c r="AU54" s="29"/>
      <c r="AV54" s="125" t="n">
        <f aca="false">IF(Q54,AP54,0)</f>
        <v>453628</v>
      </c>
    </row>
    <row r="55" customFormat="false" ht="8.25" hidden="false" customHeight="true" outlineLevel="0" collapsed="false">
      <c r="A55" s="126"/>
      <c r="B55" s="124"/>
      <c r="C55" s="17"/>
      <c r="D55" s="124"/>
      <c r="E55" s="124"/>
      <c r="F55" s="124"/>
      <c r="G55" s="127"/>
      <c r="H55" s="124"/>
      <c r="I55" s="127"/>
      <c r="J55" s="29"/>
      <c r="K55" s="124"/>
      <c r="L55" s="124"/>
      <c r="M55" s="127"/>
      <c r="N55" s="124"/>
      <c r="O55" s="127"/>
      <c r="P55" s="29"/>
      <c r="Q55" s="124"/>
      <c r="R55" s="124"/>
      <c r="S55" s="127"/>
      <c r="T55" s="124"/>
      <c r="U55" s="127"/>
      <c r="V55" s="29"/>
      <c r="W55" s="129"/>
      <c r="X55" s="29"/>
      <c r="Y55" s="29"/>
      <c r="Z55" s="124"/>
      <c r="AA55" s="29"/>
      <c r="AB55" s="127"/>
      <c r="AC55" s="29"/>
      <c r="AD55" s="124"/>
      <c r="AE55" s="29"/>
      <c r="AF55" s="127"/>
      <c r="AG55" s="29"/>
      <c r="AH55" s="124"/>
      <c r="AI55" s="29"/>
      <c r="AJ55" s="127"/>
      <c r="AK55" s="29"/>
      <c r="AL55" s="124"/>
      <c r="AM55" s="29"/>
      <c r="AN55" s="126"/>
      <c r="AO55" s="29"/>
      <c r="AP55" s="29"/>
      <c r="AQ55" s="29"/>
      <c r="AR55" s="29"/>
      <c r="AS55" s="29"/>
      <c r="AT55" s="29"/>
      <c r="AU55" s="29"/>
      <c r="AV55" s="29"/>
    </row>
    <row r="56" customFormat="false" ht="8.25" hidden="false" customHeight="true" outlineLevel="0" collapsed="false">
      <c r="A56" s="123" t="n">
        <v>36</v>
      </c>
      <c r="B56" s="124"/>
      <c r="C56" s="17" t="s">
        <v>131</v>
      </c>
      <c r="D56" s="124"/>
      <c r="E56" s="30" t="n">
        <v>3381834</v>
      </c>
      <c r="F56" s="124"/>
      <c r="G56" s="33" t="n">
        <f aca="false">(E56/$AP56)</f>
        <v>154.86715208133</v>
      </c>
      <c r="H56" s="124"/>
      <c r="I56" s="33" t="n">
        <f aca="false">IF(G$60,G56/G$60*100,0)</f>
        <v>151.594575204728</v>
      </c>
      <c r="J56" s="29"/>
      <c r="K56" s="30" t="n">
        <v>35244</v>
      </c>
      <c r="L56" s="124"/>
      <c r="M56" s="33" t="n">
        <f aca="false">(K56/$AP56)</f>
        <v>1.61395796125841</v>
      </c>
      <c r="N56" s="124"/>
      <c r="O56" s="33" t="n">
        <f aca="false">IF(M$60,M56/M$60*100,0)</f>
        <v>7.01244501794086</v>
      </c>
      <c r="P56" s="29"/>
      <c r="Q56" s="30" t="n">
        <v>1593611</v>
      </c>
      <c r="R56" s="124"/>
      <c r="S56" s="33" t="n">
        <f aca="false">(Q56/$AP56)</f>
        <v>72.9775610202867</v>
      </c>
      <c r="T56" s="124"/>
      <c r="U56" s="33" t="n">
        <f aca="false">IF(S$60,S56/S$60*100,0)</f>
        <v>206.363539883055</v>
      </c>
      <c r="V56" s="29"/>
      <c r="W56" s="30" t="n">
        <f aca="false">(E56+K56+Q56)</f>
        <v>5010689</v>
      </c>
      <c r="X56" s="29"/>
      <c r="Y56" s="29"/>
      <c r="Z56" s="30" t="n">
        <v>151583</v>
      </c>
      <c r="AA56" s="29"/>
      <c r="AB56" s="33" t="n">
        <f aca="false">IF($W56,Z56/$W56*100,0)</f>
        <v>3.02519274295411</v>
      </c>
      <c r="AC56" s="29"/>
      <c r="AD56" s="30" t="n">
        <v>2490</v>
      </c>
      <c r="AE56" s="29"/>
      <c r="AF56" s="33" t="n">
        <f aca="false">IF($W56,AD56/$W56*100,0)</f>
        <v>0.0496937646698887</v>
      </c>
      <c r="AG56" s="29"/>
      <c r="AH56" s="30" t="n">
        <v>0</v>
      </c>
      <c r="AI56" s="29"/>
      <c r="AJ56" s="33" t="n">
        <f aca="false">IF($W56,AH56/$W56*100,0)</f>
        <v>0</v>
      </c>
      <c r="AK56" s="29"/>
      <c r="AL56" s="30" t="n">
        <v>264578</v>
      </c>
      <c r="AM56" s="29"/>
      <c r="AN56" s="123" t="n">
        <v>36</v>
      </c>
      <c r="AO56" s="29"/>
      <c r="AP56" s="125" t="n">
        <v>21837</v>
      </c>
      <c r="AQ56" s="29"/>
      <c r="AR56" s="125" t="n">
        <f aca="false">IF(E56,AP56,0)</f>
        <v>21837</v>
      </c>
      <c r="AS56" s="29"/>
      <c r="AT56" s="125" t="n">
        <f aca="false">IF(K56,AP56,0)</f>
        <v>21837</v>
      </c>
      <c r="AU56" s="29"/>
      <c r="AV56" s="125" t="n">
        <f aca="false">IF(Q56,AP56,0)</f>
        <v>21837</v>
      </c>
    </row>
    <row r="57" customFormat="false" ht="8.25" hidden="false" customHeight="true" outlineLevel="0" collapsed="false">
      <c r="A57" s="123" t="n">
        <v>37</v>
      </c>
      <c r="B57" s="124"/>
      <c r="C57" s="17" t="s">
        <v>132</v>
      </c>
      <c r="D57" s="124"/>
      <c r="E57" s="30" t="n">
        <v>1218835</v>
      </c>
      <c r="F57" s="124"/>
      <c r="G57" s="33" t="n">
        <f aca="false">(E57/$AP57)</f>
        <v>78.9963704711906</v>
      </c>
      <c r="H57" s="124"/>
      <c r="I57" s="33" t="n">
        <f aca="false">IF(G$60,G57/G$60*100,0)</f>
        <v>77.3270578257062</v>
      </c>
      <c r="J57" s="29"/>
      <c r="K57" s="30" t="n">
        <v>0</v>
      </c>
      <c r="L57" s="124"/>
      <c r="M57" s="33" t="n">
        <f aca="false">(K57/$AP57)</f>
        <v>0</v>
      </c>
      <c r="N57" s="124"/>
      <c r="O57" s="33" t="n">
        <f aca="false">IF(M$60,M57/M$60*100,0)</f>
        <v>0</v>
      </c>
      <c r="P57" s="29"/>
      <c r="Q57" s="30" t="n">
        <v>763477</v>
      </c>
      <c r="R57" s="124"/>
      <c r="S57" s="33" t="n">
        <f aca="false">(Q57/$AP57)</f>
        <v>49.4832458357638</v>
      </c>
      <c r="T57" s="124"/>
      <c r="U57" s="33" t="n">
        <f aca="false">IF(S$60,S57/S$60*100,0)</f>
        <v>139.927090365942</v>
      </c>
      <c r="V57" s="29"/>
      <c r="W57" s="30" t="n">
        <f aca="false">(E57+K57+Q57)</f>
        <v>1982312</v>
      </c>
      <c r="X57" s="29"/>
      <c r="Y57" s="29"/>
      <c r="Z57" s="30" t="n">
        <v>44242</v>
      </c>
      <c r="AA57" s="29"/>
      <c r="AB57" s="33" t="n">
        <f aca="false">IF($W57,Z57/$W57*100,0)</f>
        <v>2.23183837862052</v>
      </c>
      <c r="AC57" s="29"/>
      <c r="AD57" s="30" t="n">
        <v>0</v>
      </c>
      <c r="AE57" s="29"/>
      <c r="AF57" s="33" t="n">
        <f aca="false">IF($W57,AD57/$W57*100,0)</f>
        <v>0</v>
      </c>
      <c r="AG57" s="29"/>
      <c r="AH57" s="30" t="n">
        <v>0</v>
      </c>
      <c r="AI57" s="29"/>
      <c r="AJ57" s="33" t="n">
        <f aca="false">IF($W57,AH57/$W57*100,0)</f>
        <v>0</v>
      </c>
      <c r="AK57" s="29"/>
      <c r="AL57" s="30" t="n">
        <v>421287</v>
      </c>
      <c r="AM57" s="29"/>
      <c r="AN57" s="123" t="n">
        <v>37</v>
      </c>
      <c r="AO57" s="29"/>
      <c r="AP57" s="125" t="n">
        <v>15429</v>
      </c>
      <c r="AQ57" s="29"/>
      <c r="AR57" s="125" t="n">
        <f aca="false">IF(E57,AP57,0)</f>
        <v>15429</v>
      </c>
      <c r="AS57" s="29"/>
      <c r="AT57" s="125" t="n">
        <f aca="false">IF(K57,AP57,0)</f>
        <v>0</v>
      </c>
      <c r="AU57" s="29"/>
      <c r="AV57" s="125" t="n">
        <f aca="false">IF(Q57,AP57,0)</f>
        <v>15429</v>
      </c>
    </row>
    <row r="58" customFormat="false" ht="8.25" hidden="false" customHeight="true" outlineLevel="0" collapsed="false">
      <c r="A58" s="130" t="n">
        <v>38</v>
      </c>
      <c r="B58" s="124"/>
      <c r="C58" s="17" t="s">
        <v>133</v>
      </c>
      <c r="D58" s="124"/>
      <c r="E58" s="38" t="n">
        <v>2720120</v>
      </c>
      <c r="F58" s="124"/>
      <c r="G58" s="33" t="n">
        <f aca="false">(E58/$AP58)</f>
        <v>98.8020776579129</v>
      </c>
      <c r="H58" s="124"/>
      <c r="I58" s="33" t="n">
        <f aca="false">IF(G$60,G58/G$60*100,0)</f>
        <v>96.7142404996901</v>
      </c>
      <c r="J58" s="29"/>
      <c r="K58" s="38" t="n">
        <v>0</v>
      </c>
      <c r="L58" s="124"/>
      <c r="M58" s="33" t="n">
        <f aca="false">(K58/$AP58)</f>
        <v>0</v>
      </c>
      <c r="N58" s="124"/>
      <c r="O58" s="33" t="n">
        <f aca="false">IF(M$60,M58/M$60*100,0)</f>
        <v>0</v>
      </c>
      <c r="P58" s="29"/>
      <c r="Q58" s="38" t="n">
        <v>640241</v>
      </c>
      <c r="R58" s="124"/>
      <c r="S58" s="33" t="n">
        <f aca="false">(Q58/$AP58)</f>
        <v>23.2552758708365</v>
      </c>
      <c r="T58" s="124"/>
      <c r="U58" s="33" t="n">
        <f aca="false">IF(S$60,S58/S$60*100,0)</f>
        <v>65.7605020306004</v>
      </c>
      <c r="V58" s="29"/>
      <c r="W58" s="38" t="n">
        <f aca="false">(E58+K58+Q58)</f>
        <v>3360361</v>
      </c>
      <c r="X58" s="29"/>
      <c r="Y58" s="29"/>
      <c r="Z58" s="38" t="n">
        <v>99953</v>
      </c>
      <c r="AA58" s="29"/>
      <c r="AB58" s="33" t="n">
        <f aca="false">IF($W58,Z58/$W58*100,0)</f>
        <v>2.97447208796912</v>
      </c>
      <c r="AC58" s="29"/>
      <c r="AD58" s="38" t="n">
        <v>10385</v>
      </c>
      <c r="AE58" s="29"/>
      <c r="AF58" s="33" t="n">
        <f aca="false">IF($W58,AD58/$W58*100,0)</f>
        <v>0.30904417709883</v>
      </c>
      <c r="AG58" s="29"/>
      <c r="AH58" s="38" t="n">
        <v>0</v>
      </c>
      <c r="AI58" s="29"/>
      <c r="AJ58" s="33" t="n">
        <f aca="false">IF($W58,AH58/$W58*100,0)</f>
        <v>0</v>
      </c>
      <c r="AK58" s="29"/>
      <c r="AL58" s="38" t="n">
        <v>575775</v>
      </c>
      <c r="AM58" s="29"/>
      <c r="AN58" s="130" t="n">
        <v>38</v>
      </c>
      <c r="AO58" s="29"/>
      <c r="AP58" s="131" t="n">
        <v>27531</v>
      </c>
      <c r="AQ58" s="29"/>
      <c r="AR58" s="131" t="n">
        <f aca="false">IF(E58,AP58,0)</f>
        <v>27531</v>
      </c>
      <c r="AS58" s="29"/>
      <c r="AT58" s="131" t="n">
        <f aca="false">IF(K58,AP58,0)</f>
        <v>0</v>
      </c>
      <c r="AU58" s="29"/>
      <c r="AV58" s="131" t="n">
        <f aca="false">IF(Q58,AP58,0)</f>
        <v>27531</v>
      </c>
    </row>
    <row r="59" customFormat="false" ht="8.25" hidden="false" customHeight="true" outlineLevel="0" collapsed="false">
      <c r="A59" s="124"/>
      <c r="B59" s="124"/>
      <c r="C59" s="123"/>
      <c r="D59" s="124"/>
      <c r="E59" s="124"/>
      <c r="F59" s="124"/>
      <c r="G59" s="127"/>
      <c r="H59" s="127"/>
      <c r="I59" s="127"/>
      <c r="J59" s="29"/>
      <c r="K59" s="124"/>
      <c r="L59" s="124"/>
      <c r="M59" s="127"/>
      <c r="N59" s="127"/>
      <c r="O59" s="127"/>
      <c r="P59" s="29"/>
      <c r="Q59" s="124"/>
      <c r="R59" s="124"/>
      <c r="S59" s="127"/>
      <c r="T59" s="127"/>
      <c r="U59" s="127"/>
      <c r="V59" s="29"/>
      <c r="W59" s="123"/>
      <c r="X59" s="29"/>
      <c r="Y59" s="29"/>
      <c r="Z59" s="124"/>
      <c r="AA59" s="29"/>
      <c r="AB59" s="127"/>
      <c r="AC59" s="29"/>
      <c r="AD59" s="124"/>
      <c r="AE59" s="29"/>
      <c r="AF59" s="127"/>
      <c r="AG59" s="29"/>
      <c r="AH59" s="124"/>
      <c r="AI59" s="29"/>
      <c r="AJ59" s="127"/>
      <c r="AK59" s="29"/>
      <c r="AL59" s="124"/>
      <c r="AM59" s="29"/>
      <c r="AN59" s="124"/>
      <c r="AO59" s="29"/>
      <c r="AP59" s="125"/>
      <c r="AQ59" s="29"/>
      <c r="AR59" s="29"/>
      <c r="AS59" s="29"/>
      <c r="AT59" s="29"/>
      <c r="AU59" s="29"/>
      <c r="AV59" s="29"/>
    </row>
    <row r="60" customFormat="false" ht="8.25" hidden="false" customHeight="true" outlineLevel="0" collapsed="false">
      <c r="A60" s="130" t="n">
        <f aca="false">A58</f>
        <v>38</v>
      </c>
      <c r="B60" s="124"/>
      <c r="C60" s="132" t="s">
        <v>75</v>
      </c>
      <c r="D60" s="124"/>
      <c r="E60" s="40" t="n">
        <f aca="false">SUM(E14:E59)</f>
        <v>262541192</v>
      </c>
      <c r="F60" s="124"/>
      <c r="G60" s="32" t="n">
        <f aca="false">(E60/$AP60)</f>
        <v>102.158769119662</v>
      </c>
      <c r="H60" s="127"/>
      <c r="I60" s="33" t="n">
        <f aca="false">IF(G$60,G60/G$60*100,0)</f>
        <v>100</v>
      </c>
      <c r="J60" s="29"/>
      <c r="K60" s="40" t="n">
        <f aca="false">SUM(K14:K59)</f>
        <v>59148611</v>
      </c>
      <c r="L60" s="124"/>
      <c r="M60" s="32" t="n">
        <f aca="false">(K60/$AP60)</f>
        <v>23.0156237536154</v>
      </c>
      <c r="N60" s="127"/>
      <c r="O60" s="33" t="n">
        <f aca="false">IF(M$60,M60/M$60*100,0)</f>
        <v>100</v>
      </c>
      <c r="P60" s="29"/>
      <c r="Q60" s="40" t="n">
        <f aca="false">SUM(Q14:Q59)</f>
        <v>90882063</v>
      </c>
      <c r="R60" s="124"/>
      <c r="S60" s="32" t="n">
        <f aca="false">(Q60/$AP60)</f>
        <v>35.3635923582444</v>
      </c>
      <c r="T60" s="127"/>
      <c r="U60" s="33" t="n">
        <f aca="false">IF(S$60,S60/S$60*100,0)</f>
        <v>100</v>
      </c>
      <c r="V60" s="29"/>
      <c r="W60" s="40" t="n">
        <f aca="false">(E60+K60+Q60)</f>
        <v>412571866</v>
      </c>
      <c r="X60" s="29"/>
      <c r="Y60" s="29"/>
      <c r="Z60" s="40" t="n">
        <f aca="false">SUM(Z14:Z59)</f>
        <v>5216133</v>
      </c>
      <c r="AA60" s="29"/>
      <c r="AB60" s="33" t="n">
        <f aca="false">IF($W60,Z60/$W60*100,0)</f>
        <v>1.26429682435011</v>
      </c>
      <c r="AC60" s="29"/>
      <c r="AD60" s="40" t="n">
        <f aca="false">SUM(AD14:AD59)</f>
        <v>1519178</v>
      </c>
      <c r="AE60" s="29"/>
      <c r="AF60" s="33" t="n">
        <f aca="false">IF($W60,AD60/$W60*100,0)</f>
        <v>0.368221423997922</v>
      </c>
      <c r="AG60" s="29"/>
      <c r="AH60" s="40" t="n">
        <f aca="false">SUM(AH14:AH59)</f>
        <v>836428</v>
      </c>
      <c r="AI60" s="29"/>
      <c r="AJ60" s="33" t="n">
        <f aca="false">IF($W60,AH60/$W60*100,0)</f>
        <v>0.202735103609804</v>
      </c>
      <c r="AK60" s="29"/>
      <c r="AL60" s="40" t="n">
        <f aca="false">SUM(AL14:AL59)</f>
        <v>73736040</v>
      </c>
      <c r="AM60" s="29"/>
      <c r="AN60" s="130" t="n">
        <f aca="false">AN58</f>
        <v>38</v>
      </c>
      <c r="AO60" s="29"/>
      <c r="AP60" s="131" t="n">
        <f aca="false">SUM(AP14:AP59)</f>
        <v>2569933</v>
      </c>
      <c r="AQ60" s="29"/>
      <c r="AR60" s="131" t="n">
        <f aca="false">SUM(AR14:AR59)</f>
        <v>2569933</v>
      </c>
      <c r="AS60" s="29"/>
      <c r="AT60" s="131" t="n">
        <f aca="false">SUM(AT14:AT59)</f>
        <v>2117016</v>
      </c>
      <c r="AU60" s="29"/>
      <c r="AV60" s="131" t="n">
        <f aca="false">SUM(AV14:AV59)</f>
        <v>2569933</v>
      </c>
    </row>
    <row r="61" customFormat="false" ht="8.25" hidden="false" customHeight="true" outlineLevel="0" collapsed="false">
      <c r="A61" s="124"/>
      <c r="B61" s="29"/>
      <c r="C61" s="17"/>
      <c r="D61" s="29"/>
      <c r="E61" s="37"/>
      <c r="F61" s="29"/>
      <c r="G61" s="29"/>
      <c r="H61" s="29"/>
      <c r="I61" s="29"/>
      <c r="J61" s="29"/>
      <c r="K61" s="37"/>
      <c r="L61" s="29"/>
      <c r="M61" s="29"/>
      <c r="N61" s="29"/>
      <c r="O61" s="29"/>
      <c r="P61" s="29"/>
      <c r="Q61" s="37"/>
      <c r="R61" s="29"/>
      <c r="S61" s="29"/>
      <c r="T61" s="29"/>
      <c r="U61" s="29"/>
      <c r="V61" s="29"/>
      <c r="W61" s="37"/>
      <c r="X61" s="29"/>
      <c r="Y61" s="29"/>
      <c r="Z61" s="37"/>
      <c r="AA61" s="29"/>
      <c r="AB61" s="29"/>
      <c r="AC61" s="29"/>
      <c r="AD61" s="37"/>
      <c r="AE61" s="29"/>
      <c r="AF61" s="29"/>
      <c r="AG61" s="29"/>
      <c r="AH61" s="37"/>
      <c r="AI61" s="29"/>
      <c r="AJ61" s="29"/>
      <c r="AK61" s="29"/>
      <c r="AL61" s="37"/>
      <c r="AM61" s="29"/>
      <c r="AN61" s="133"/>
      <c r="AO61" s="29"/>
      <c r="AP61" s="125"/>
      <c r="AQ61" s="29"/>
      <c r="AR61" s="29"/>
      <c r="AS61" s="29"/>
      <c r="AT61" s="29"/>
      <c r="AU61" s="29"/>
      <c r="AV61" s="29"/>
    </row>
    <row r="62" customFormat="false" ht="8.25" hidden="false" customHeight="true" outlineLevel="0" collapsed="false">
      <c r="A62" s="124"/>
      <c r="B62" s="29"/>
      <c r="C62" s="17"/>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125"/>
      <c r="AQ62" s="29"/>
      <c r="AR62" s="29"/>
      <c r="AS62" s="29"/>
      <c r="AT62" s="29"/>
      <c r="AU62" s="29"/>
      <c r="AV62" s="29"/>
    </row>
    <row r="63" customFormat="false" ht="8.25" hidden="false" customHeight="true" outlineLevel="0" collapsed="false">
      <c r="A63" s="124"/>
      <c r="B63" s="29"/>
      <c r="C63" s="17"/>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row>
    <row r="64" customFormat="false" ht="8.25" hidden="false" customHeight="true" outlineLevel="0" collapsed="false">
      <c r="A64" s="124"/>
      <c r="B64" s="29"/>
      <c r="C64" s="17"/>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row>
    <row r="65" customFormat="false" ht="8.25" hidden="false" customHeight="true" outlineLevel="0" collapsed="false">
      <c r="A65" s="124"/>
      <c r="B65" s="29"/>
      <c r="C65" s="17"/>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row>
    <row r="66" customFormat="false" ht="8.25" hidden="false" customHeight="true" outlineLevel="0" collapsed="false">
      <c r="A66" s="124"/>
      <c r="B66" s="29"/>
      <c r="C66" s="17"/>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row>
    <row r="67" customFormat="false" ht="8.25" hidden="false" customHeight="true" outlineLevel="0" collapsed="false">
      <c r="A67" s="124"/>
      <c r="B67" s="29"/>
      <c r="C67" s="17"/>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row>
    <row r="68" customFormat="false" ht="8.25" hidden="false" customHeight="true" outlineLevel="0" collapsed="false">
      <c r="A68" s="124"/>
      <c r="B68" s="29"/>
      <c r="C68" s="17"/>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row>
    <row r="69" customFormat="false" ht="8.25" hidden="false" customHeight="true" outlineLevel="0" collapsed="false">
      <c r="A69" s="124"/>
      <c r="B69" s="29"/>
      <c r="C69" s="17"/>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row>
    <row r="70" customFormat="false" ht="8.25" hidden="false" customHeight="true" outlineLevel="0" collapsed="false">
      <c r="A70" s="124"/>
      <c r="B70" s="29"/>
      <c r="C70" s="17"/>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row>
    <row r="71" customFormat="false" ht="8.25" hidden="false" customHeight="true" outlineLevel="0" collapsed="false">
      <c r="A71" s="124"/>
      <c r="B71" s="29"/>
      <c r="C71" s="17"/>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row>
    <row r="72" customFormat="false" ht="8.25" hidden="false" customHeight="true" outlineLevel="0" collapsed="false">
      <c r="A72" s="124"/>
      <c r="B72" s="29"/>
      <c r="C72" s="17"/>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row>
    <row r="73" customFormat="false" ht="8.25" hidden="false" customHeight="true" outlineLevel="0" collapsed="false">
      <c r="A73" s="124"/>
      <c r="B73" s="29"/>
      <c r="C73" s="17"/>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row>
    <row r="74" customFormat="false" ht="8.25" hidden="false" customHeight="true" outlineLevel="0" collapsed="false">
      <c r="A74" s="124"/>
      <c r="B74" s="29"/>
      <c r="C74" s="17"/>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row>
    <row r="75" s="20" customFormat="true" ht="10.5" hidden="false" customHeight="true" outlineLevel="0" collapsed="false">
      <c r="A75" s="121" t="s">
        <v>417</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34" t="s">
        <v>418</v>
      </c>
      <c r="AP75" s="15"/>
      <c r="AQ75" s="15"/>
      <c r="AR75" s="15"/>
      <c r="AS75" s="15"/>
      <c r="AT75" s="15"/>
      <c r="AU75" s="15"/>
      <c r="AV75" s="15"/>
    </row>
    <row r="76" s="20" customFormat="true" ht="10.5" hidden="false" customHeight="true" outlineLevel="0" collapsed="false">
      <c r="A76" s="135"/>
      <c r="B76" s="15"/>
      <c r="C76" s="15"/>
      <c r="D76" s="15"/>
      <c r="E76" s="15"/>
      <c r="F76" s="15"/>
      <c r="G76" s="15"/>
      <c r="H76" s="15"/>
      <c r="I76" s="15"/>
      <c r="J76" s="15"/>
      <c r="K76" s="15"/>
      <c r="L76" s="15"/>
      <c r="M76" s="15"/>
      <c r="N76" s="15"/>
      <c r="O76" s="15"/>
      <c r="P76" s="15"/>
      <c r="Q76" s="15"/>
      <c r="R76" s="15"/>
      <c r="S76" s="121"/>
      <c r="T76" s="15"/>
      <c r="U76" s="15"/>
      <c r="V76" s="15"/>
      <c r="W76" s="18" t="s">
        <v>52</v>
      </c>
      <c r="X76" s="15"/>
      <c r="Y76" s="121"/>
      <c r="Z76" s="23" t="s">
        <v>53</v>
      </c>
      <c r="AA76" s="15"/>
      <c r="AB76" s="15"/>
      <c r="AC76" s="15"/>
      <c r="AD76" s="15"/>
      <c r="AE76" s="15"/>
      <c r="AF76" s="15"/>
      <c r="AG76" s="15"/>
      <c r="AH76" s="15"/>
      <c r="AI76" s="15"/>
      <c r="AJ76" s="15"/>
      <c r="AK76" s="15"/>
      <c r="AL76" s="121"/>
      <c r="AM76" s="15"/>
      <c r="AN76" s="18" t="s">
        <v>400</v>
      </c>
      <c r="AO76" s="15"/>
      <c r="AP76" s="15"/>
      <c r="AQ76" s="15"/>
      <c r="AR76" s="15"/>
      <c r="AS76" s="15"/>
      <c r="AT76" s="15"/>
      <c r="AU76" s="15"/>
      <c r="AV76" s="15"/>
    </row>
    <row r="77" s="20" customFormat="true" ht="10.5" hidden="false" customHeight="true" outlineLevel="0" collapsed="false">
      <c r="A77" s="136"/>
      <c r="B77" s="15"/>
      <c r="C77" s="15"/>
      <c r="D77" s="15"/>
      <c r="E77" s="15"/>
      <c r="F77" s="15"/>
      <c r="G77" s="15"/>
      <c r="H77" s="15"/>
      <c r="I77" s="15"/>
      <c r="J77" s="15"/>
      <c r="K77" s="15"/>
      <c r="L77" s="15"/>
      <c r="M77" s="15"/>
      <c r="N77" s="15"/>
      <c r="O77" s="15"/>
      <c r="P77" s="15"/>
      <c r="Q77" s="15"/>
      <c r="R77" s="15"/>
      <c r="S77" s="121"/>
      <c r="T77" s="15"/>
      <c r="U77" s="15"/>
      <c r="V77" s="15"/>
      <c r="W77" s="18" t="s">
        <v>401</v>
      </c>
      <c r="X77" s="15"/>
      <c r="Y77" s="121"/>
      <c r="Z77" s="23" t="s">
        <v>402</v>
      </c>
      <c r="AA77" s="15"/>
      <c r="AB77" s="15"/>
      <c r="AC77" s="15"/>
      <c r="AD77" s="15"/>
      <c r="AE77" s="15"/>
      <c r="AF77" s="15"/>
      <c r="AG77" s="15"/>
      <c r="AH77" s="15"/>
      <c r="AI77" s="15"/>
      <c r="AJ77" s="15"/>
      <c r="AK77" s="15"/>
      <c r="AL77" s="121"/>
      <c r="AM77" s="15"/>
      <c r="AN77" s="18" t="s">
        <v>136</v>
      </c>
      <c r="AO77" s="15"/>
      <c r="AP77" s="15"/>
      <c r="AQ77" s="15"/>
      <c r="AR77" s="15"/>
      <c r="AS77" s="15"/>
      <c r="AT77" s="15"/>
      <c r="AU77" s="15"/>
      <c r="AV77" s="15"/>
    </row>
    <row r="78" s="20" customFormat="true" ht="10.5" hidden="false" customHeight="true" outlineLevel="0" collapsed="false">
      <c r="A78" s="137"/>
      <c r="B78" s="15"/>
      <c r="C78" s="15"/>
      <c r="D78" s="15"/>
      <c r="E78" s="15"/>
      <c r="F78" s="15"/>
      <c r="G78" s="15"/>
      <c r="H78" s="15"/>
      <c r="I78" s="15"/>
      <c r="J78" s="15"/>
      <c r="K78" s="15"/>
      <c r="L78" s="15"/>
      <c r="M78" s="15"/>
      <c r="N78" s="15"/>
      <c r="O78" s="15"/>
      <c r="P78" s="15"/>
      <c r="Q78" s="15"/>
      <c r="R78" s="15"/>
      <c r="S78" s="121"/>
      <c r="T78" s="15"/>
      <c r="U78" s="15"/>
      <c r="V78" s="15"/>
      <c r="W78" s="18" t="s">
        <v>58</v>
      </c>
      <c r="X78" s="15"/>
      <c r="Y78" s="121"/>
      <c r="Z78" s="23" t="s">
        <v>59</v>
      </c>
      <c r="AA78" s="15"/>
      <c r="AB78" s="15"/>
      <c r="AC78" s="15"/>
      <c r="AD78" s="15"/>
      <c r="AE78" s="15"/>
      <c r="AF78" s="15"/>
      <c r="AG78" s="15"/>
      <c r="AH78" s="15"/>
      <c r="AI78" s="15"/>
      <c r="AJ78" s="15"/>
      <c r="AK78" s="15"/>
      <c r="AL78" s="15"/>
      <c r="AM78" s="15"/>
      <c r="AN78" s="15"/>
      <c r="AO78" s="15"/>
      <c r="AP78" s="15"/>
      <c r="AQ78" s="15"/>
      <c r="AR78" s="15"/>
      <c r="AS78" s="15"/>
      <c r="AT78" s="15"/>
      <c r="AU78" s="15"/>
      <c r="AV78" s="15"/>
    </row>
    <row r="79" customFormat="false" ht="9" hidden="false" customHeight="true" outlineLevel="0" collapsed="false">
      <c r="A79" s="123"/>
      <c r="B79" s="17"/>
      <c r="C79" s="17"/>
      <c r="D79" s="17"/>
      <c r="E79" s="17"/>
      <c r="F79" s="17"/>
      <c r="G79" s="17"/>
      <c r="H79" s="17"/>
      <c r="I79" s="17"/>
      <c r="J79" s="17"/>
      <c r="K79" s="17"/>
      <c r="L79" s="17"/>
      <c r="M79" s="17"/>
      <c r="N79" s="17"/>
      <c r="O79" s="17"/>
      <c r="P79" s="17"/>
      <c r="Q79" s="17"/>
      <c r="R79" s="17"/>
      <c r="S79" s="17"/>
      <c r="T79" s="17"/>
      <c r="U79" s="17"/>
      <c r="V79" s="17"/>
      <c r="W79" s="17"/>
      <c r="X79" s="17"/>
      <c r="Y79" s="17"/>
      <c r="Z79" s="24" t="s">
        <v>403</v>
      </c>
      <c r="AA79" s="24"/>
      <c r="AB79" s="24"/>
      <c r="AC79" s="24"/>
      <c r="AD79" s="24"/>
      <c r="AE79" s="24"/>
      <c r="AF79" s="24"/>
      <c r="AG79" s="24"/>
      <c r="AH79" s="24"/>
      <c r="AI79" s="24"/>
      <c r="AJ79" s="24"/>
      <c r="AK79" s="24"/>
      <c r="AL79" s="24"/>
      <c r="AM79" s="17"/>
      <c r="AN79" s="17"/>
      <c r="AO79" s="17"/>
      <c r="AP79" s="17"/>
      <c r="AQ79" s="17"/>
      <c r="AR79" s="17"/>
      <c r="AS79" s="17"/>
      <c r="AT79" s="17"/>
      <c r="AU79" s="17"/>
      <c r="AV79" s="17"/>
    </row>
    <row r="80" customFormat="false" ht="8.25" hidden="false" customHeight="true" outlineLevel="0" collapsed="false">
      <c r="A80" s="123"/>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row>
    <row r="81" customFormat="false" ht="9" hidden="false" customHeight="true" outlineLevel="0" collapsed="false">
      <c r="A81" s="123"/>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24" t="s">
        <v>404</v>
      </c>
      <c r="AE81" s="24"/>
      <c r="AF81" s="24"/>
      <c r="AG81" s="24"/>
      <c r="AH81" s="24"/>
      <c r="AI81" s="24"/>
      <c r="AJ81" s="24"/>
      <c r="AK81" s="17"/>
      <c r="AL81" s="17"/>
      <c r="AM81" s="17"/>
      <c r="AN81" s="17"/>
      <c r="AO81" s="17"/>
      <c r="AP81" s="17"/>
      <c r="AQ81" s="17"/>
      <c r="AR81" s="17"/>
      <c r="AS81" s="17"/>
      <c r="AT81" s="17"/>
      <c r="AU81" s="17"/>
      <c r="AV81" s="17"/>
    </row>
    <row r="82" customFormat="false" ht="9" hidden="false" customHeight="true" outlineLevel="0" collapsed="false">
      <c r="A82" s="123"/>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row>
    <row r="83" customFormat="false" ht="9" hidden="false" customHeight="true" outlineLevel="0" collapsed="false">
      <c r="A83" s="123"/>
      <c r="B83" s="17"/>
      <c r="C83" s="17"/>
      <c r="D83" s="17"/>
      <c r="E83" s="24" t="s">
        <v>405</v>
      </c>
      <c r="F83" s="24"/>
      <c r="G83" s="24"/>
      <c r="H83" s="24"/>
      <c r="I83" s="24"/>
      <c r="J83" s="17"/>
      <c r="K83" s="24" t="s">
        <v>406</v>
      </c>
      <c r="L83" s="24"/>
      <c r="M83" s="24"/>
      <c r="N83" s="24"/>
      <c r="O83" s="24"/>
      <c r="P83" s="17"/>
      <c r="Q83" s="24" t="s">
        <v>407</v>
      </c>
      <c r="R83" s="24"/>
      <c r="S83" s="24"/>
      <c r="T83" s="24"/>
      <c r="U83" s="24"/>
      <c r="V83" s="17"/>
      <c r="W83" s="17"/>
      <c r="X83" s="17"/>
      <c r="Y83" s="17"/>
      <c r="Z83" s="24" t="s">
        <v>408</v>
      </c>
      <c r="AA83" s="24"/>
      <c r="AB83" s="24"/>
      <c r="AC83" s="17"/>
      <c r="AD83" s="24" t="s">
        <v>69</v>
      </c>
      <c r="AE83" s="24"/>
      <c r="AF83" s="24"/>
      <c r="AG83" s="17"/>
      <c r="AH83" s="24" t="s">
        <v>70</v>
      </c>
      <c r="AI83" s="24"/>
      <c r="AJ83" s="24"/>
      <c r="AK83" s="17"/>
      <c r="AL83" s="17"/>
      <c r="AM83" s="17"/>
      <c r="AN83" s="17"/>
      <c r="AO83" s="17"/>
      <c r="AP83" s="17"/>
      <c r="AQ83" s="17"/>
      <c r="AR83" s="17"/>
      <c r="AS83" s="17"/>
      <c r="AT83" s="17"/>
      <c r="AU83" s="17"/>
      <c r="AV83" s="17"/>
    </row>
    <row r="84" customFormat="false" ht="8.25" hidden="false" customHeight="tru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row>
    <row r="85" customFormat="false" ht="9" hidden="false" customHeight="true" outlineLevel="0" collapsed="false">
      <c r="A85" s="17"/>
      <c r="B85" s="17"/>
      <c r="C85" s="17"/>
      <c r="D85" s="17"/>
      <c r="E85" s="17"/>
      <c r="F85" s="17"/>
      <c r="G85" s="17"/>
      <c r="H85" s="17"/>
      <c r="I85" s="27" t="s">
        <v>74</v>
      </c>
      <c r="J85" s="17"/>
      <c r="K85" s="17"/>
      <c r="L85" s="17"/>
      <c r="M85" s="17"/>
      <c r="N85" s="17"/>
      <c r="O85" s="27" t="s">
        <v>74</v>
      </c>
      <c r="P85" s="17"/>
      <c r="Q85" s="17"/>
      <c r="R85" s="17"/>
      <c r="S85" s="17"/>
      <c r="T85" s="17"/>
      <c r="U85" s="27" t="s">
        <v>74</v>
      </c>
      <c r="V85" s="17"/>
      <c r="W85" s="17"/>
      <c r="X85" s="17"/>
      <c r="Y85" s="17"/>
      <c r="Z85" s="17"/>
      <c r="AA85" s="17"/>
      <c r="AB85" s="27" t="s">
        <v>285</v>
      </c>
      <c r="AC85" s="17"/>
      <c r="AD85" s="17"/>
      <c r="AE85" s="17"/>
      <c r="AF85" s="27" t="s">
        <v>285</v>
      </c>
      <c r="AG85" s="17"/>
      <c r="AH85" s="17"/>
      <c r="AI85" s="17"/>
      <c r="AJ85" s="27" t="s">
        <v>285</v>
      </c>
      <c r="AK85" s="17"/>
      <c r="AL85" s="27" t="s">
        <v>409</v>
      </c>
      <c r="AM85" s="17"/>
      <c r="AN85" s="17"/>
      <c r="AO85" s="17"/>
      <c r="AP85" s="17"/>
      <c r="AQ85" s="17"/>
      <c r="AR85" s="25" t="s">
        <v>410</v>
      </c>
      <c r="AS85" s="17"/>
      <c r="AT85" s="25" t="s">
        <v>411</v>
      </c>
      <c r="AU85" s="26"/>
      <c r="AV85" s="25" t="s">
        <v>277</v>
      </c>
    </row>
    <row r="86" customFormat="false" ht="9" hidden="false" customHeight="true" outlineLevel="0" collapsed="false">
      <c r="A86" s="122" t="s">
        <v>81</v>
      </c>
      <c r="B86" s="17"/>
      <c r="C86" s="24" t="s">
        <v>83</v>
      </c>
      <c r="D86" s="17"/>
      <c r="E86" s="24" t="s">
        <v>84</v>
      </c>
      <c r="F86" s="17"/>
      <c r="G86" s="24" t="s">
        <v>412</v>
      </c>
      <c r="H86" s="17"/>
      <c r="I86" s="24" t="s">
        <v>90</v>
      </c>
      <c r="J86" s="17"/>
      <c r="K86" s="24" t="s">
        <v>84</v>
      </c>
      <c r="L86" s="17"/>
      <c r="M86" s="24" t="s">
        <v>412</v>
      </c>
      <c r="N86" s="17"/>
      <c r="O86" s="24" t="s">
        <v>90</v>
      </c>
      <c r="P86" s="17"/>
      <c r="Q86" s="24" t="s">
        <v>84</v>
      </c>
      <c r="R86" s="17"/>
      <c r="S86" s="24" t="s">
        <v>412</v>
      </c>
      <c r="T86" s="17"/>
      <c r="U86" s="24" t="s">
        <v>90</v>
      </c>
      <c r="V86" s="17"/>
      <c r="W86" s="24" t="s">
        <v>75</v>
      </c>
      <c r="X86" s="17"/>
      <c r="Y86" s="17"/>
      <c r="Z86" s="24" t="s">
        <v>84</v>
      </c>
      <c r="AA86" s="17"/>
      <c r="AB86" s="24" t="s">
        <v>383</v>
      </c>
      <c r="AC86" s="17"/>
      <c r="AD86" s="24" t="s">
        <v>84</v>
      </c>
      <c r="AE86" s="17"/>
      <c r="AF86" s="24" t="s">
        <v>383</v>
      </c>
      <c r="AG86" s="17"/>
      <c r="AH86" s="24" t="s">
        <v>84</v>
      </c>
      <c r="AI86" s="17"/>
      <c r="AJ86" s="24" t="s">
        <v>383</v>
      </c>
      <c r="AK86" s="17"/>
      <c r="AL86" s="24" t="s">
        <v>413</v>
      </c>
      <c r="AM86" s="17"/>
      <c r="AN86" s="122" t="s">
        <v>81</v>
      </c>
      <c r="AO86" s="17"/>
      <c r="AP86" s="17"/>
      <c r="AQ86" s="17"/>
      <c r="AR86" s="24" t="s">
        <v>414</v>
      </c>
      <c r="AS86" s="17"/>
      <c r="AT86" s="24" t="s">
        <v>415</v>
      </c>
      <c r="AU86" s="17"/>
      <c r="AV86" s="24" t="s">
        <v>416</v>
      </c>
    </row>
    <row r="87" customFormat="false" ht="8.25" hidden="false" customHeight="true" outlineLevel="0" collapsed="false">
      <c r="A87" s="123"/>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23"/>
      <c r="AO87" s="17"/>
      <c r="AP87" s="17"/>
      <c r="AQ87" s="17"/>
      <c r="AR87" s="17"/>
      <c r="AS87" s="17"/>
      <c r="AT87" s="17"/>
      <c r="AU87" s="17"/>
      <c r="AV87" s="17"/>
    </row>
    <row r="88" customFormat="false" ht="8.25" hidden="false" customHeight="true" outlineLevel="0" collapsed="false">
      <c r="A88" s="123"/>
      <c r="B88" s="123" t="s">
        <v>137</v>
      </c>
      <c r="C88" s="123"/>
      <c r="D88" s="123"/>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23"/>
      <c r="AO88" s="17"/>
      <c r="AP88" s="17"/>
      <c r="AQ88" s="17"/>
      <c r="AR88" s="17"/>
      <c r="AS88" s="17"/>
      <c r="AT88" s="17"/>
      <c r="AU88" s="17"/>
      <c r="AV88" s="17"/>
    </row>
    <row r="89" customFormat="false" ht="8.25" hidden="false" customHeight="true" outlineLevel="0" collapsed="false">
      <c r="A89" s="123" t="n">
        <v>1</v>
      </c>
      <c r="B89" s="124"/>
      <c r="C89" s="123" t="s">
        <v>138</v>
      </c>
      <c r="D89" s="124"/>
      <c r="E89" s="31" t="n">
        <v>549139</v>
      </c>
      <c r="F89" s="124"/>
      <c r="G89" s="32" t="n">
        <f aca="false">(E89/$AP89)</f>
        <v>16.4758175817582</v>
      </c>
      <c r="H89" s="124"/>
      <c r="I89" s="33" t="n">
        <f aca="false">IF(G$219,G89/G$219*100,0)</f>
        <v>29.2373517283885</v>
      </c>
      <c r="J89" s="29"/>
      <c r="K89" s="31" t="n">
        <v>66460</v>
      </c>
      <c r="L89" s="124"/>
      <c r="M89" s="32" t="n">
        <f aca="false">(K89/$AP89)</f>
        <v>1.99399939993999</v>
      </c>
      <c r="N89" s="124"/>
      <c r="O89" s="33" t="n">
        <f aca="false">IF(M$219,M89/M$219*100,0)</f>
        <v>83.5844393871351</v>
      </c>
      <c r="P89" s="29"/>
      <c r="Q89" s="31" t="n">
        <v>534272</v>
      </c>
      <c r="R89" s="124"/>
      <c r="S89" s="32" t="n">
        <f aca="false">(Q89/$AP89)</f>
        <v>16.0297629762976</v>
      </c>
      <c r="T89" s="124"/>
      <c r="U89" s="33" t="n">
        <f aca="false">IF(S$219,S89/S$219*100,0)</f>
        <v>52.0939080524455</v>
      </c>
      <c r="V89" s="29"/>
      <c r="W89" s="31" t="n">
        <f aca="false">(E89+K89+Q89)</f>
        <v>1149871</v>
      </c>
      <c r="X89" s="29"/>
      <c r="Y89" s="29"/>
      <c r="Z89" s="31" t="n">
        <v>482754</v>
      </c>
      <c r="AA89" s="29"/>
      <c r="AB89" s="33" t="n">
        <f aca="false">IF($W89,Z89/$W89*100,0)</f>
        <v>41.9833181287292</v>
      </c>
      <c r="AC89" s="29"/>
      <c r="AD89" s="31" t="n">
        <v>0</v>
      </c>
      <c r="AE89" s="29"/>
      <c r="AF89" s="33" t="n">
        <f aca="false">IF($W89,AD89/$W89*100,0)</f>
        <v>0</v>
      </c>
      <c r="AG89" s="29"/>
      <c r="AH89" s="31" t="n">
        <v>0</v>
      </c>
      <c r="AI89" s="29"/>
      <c r="AJ89" s="33" t="n">
        <f aca="false">IF($W89,AH89/$W89*100,0)</f>
        <v>0</v>
      </c>
      <c r="AK89" s="29"/>
      <c r="AL89" s="31" t="n">
        <v>71913</v>
      </c>
      <c r="AM89" s="29"/>
      <c r="AN89" s="123" t="n">
        <v>1</v>
      </c>
      <c r="AO89" s="29"/>
      <c r="AP89" s="125" t="n">
        <v>33330</v>
      </c>
      <c r="AQ89" s="29"/>
      <c r="AR89" s="125" t="n">
        <f aca="false">IF(E89,AP89,0)</f>
        <v>33330</v>
      </c>
      <c r="AS89" s="29"/>
      <c r="AT89" s="125" t="n">
        <f aca="false">IF(K89,AP89,0)</f>
        <v>33330</v>
      </c>
      <c r="AU89" s="29"/>
      <c r="AV89" s="125" t="n">
        <f aca="false">IF(Q89,AP89,0)</f>
        <v>33330</v>
      </c>
    </row>
    <row r="90" customFormat="false" ht="8.25" hidden="false" customHeight="true" outlineLevel="0" collapsed="false">
      <c r="A90" s="123" t="n">
        <v>2</v>
      </c>
      <c r="B90" s="124"/>
      <c r="C90" s="123" t="s">
        <v>139</v>
      </c>
      <c r="D90" s="124"/>
      <c r="E90" s="30" t="n">
        <v>2661594</v>
      </c>
      <c r="F90" s="124"/>
      <c r="G90" s="33" t="n">
        <f aca="false">(E90/$AP90)</f>
        <v>25.1770704251998</v>
      </c>
      <c r="H90" s="124"/>
      <c r="I90" s="33" t="n">
        <f aca="false">IF(G$219,G90/G$219*100,0)</f>
        <v>44.6782601142045</v>
      </c>
      <c r="J90" s="29"/>
      <c r="K90" s="30" t="n">
        <v>872755</v>
      </c>
      <c r="L90" s="124"/>
      <c r="M90" s="33" t="n">
        <f aca="false">(K90/$AP90)</f>
        <v>8.25573475854893</v>
      </c>
      <c r="N90" s="124"/>
      <c r="O90" s="33" t="n">
        <f aca="false">IF(M$219,M90/M$219*100,0)</f>
        <v>346.06377591837</v>
      </c>
      <c r="P90" s="29"/>
      <c r="Q90" s="30" t="n">
        <v>4997402</v>
      </c>
      <c r="R90" s="124"/>
      <c r="S90" s="33" t="n">
        <f aca="false">(Q90/$AP90)</f>
        <v>47.2724022134986</v>
      </c>
      <c r="T90" s="124"/>
      <c r="U90" s="33" t="n">
        <f aca="false">IF(S$219,S90/S$219*100,0)</f>
        <v>153.626986123846</v>
      </c>
      <c r="V90" s="29"/>
      <c r="W90" s="30" t="n">
        <f aca="false">(E90+K90+Q90)</f>
        <v>8531751</v>
      </c>
      <c r="X90" s="29"/>
      <c r="Y90" s="29"/>
      <c r="Z90" s="30" t="n">
        <v>392344</v>
      </c>
      <c r="AA90" s="29"/>
      <c r="AB90" s="33" t="n">
        <f aca="false">IF($W90,Z90/$W90*100,0)</f>
        <v>4.59863397326059</v>
      </c>
      <c r="AC90" s="29"/>
      <c r="AD90" s="30" t="n">
        <v>9733</v>
      </c>
      <c r="AE90" s="29"/>
      <c r="AF90" s="33" t="n">
        <f aca="false">IF($W90,AD90/$W90*100,0)</f>
        <v>0.114079747521933</v>
      </c>
      <c r="AG90" s="29"/>
      <c r="AH90" s="30" t="n">
        <v>0</v>
      </c>
      <c r="AI90" s="29"/>
      <c r="AJ90" s="33" t="n">
        <f aca="false">IF($W90,AH90/$W90*100,0)</f>
        <v>0</v>
      </c>
      <c r="AK90" s="29"/>
      <c r="AL90" s="30" t="n">
        <v>614456</v>
      </c>
      <c r="AM90" s="29"/>
      <c r="AN90" s="123" t="n">
        <v>2</v>
      </c>
      <c r="AO90" s="29"/>
      <c r="AP90" s="125" t="n">
        <v>105715</v>
      </c>
      <c r="AQ90" s="29"/>
      <c r="AR90" s="125" t="n">
        <f aca="false">IF(E90,AP90,0)</f>
        <v>105715</v>
      </c>
      <c r="AS90" s="29"/>
      <c r="AT90" s="125" t="n">
        <f aca="false">IF(K90,AP90,0)</f>
        <v>105715</v>
      </c>
      <c r="AU90" s="29"/>
      <c r="AV90" s="125" t="n">
        <f aca="false">IF(Q90,AP90,0)</f>
        <v>105715</v>
      </c>
    </row>
    <row r="91" customFormat="false" ht="8.25" hidden="false" customHeight="true" outlineLevel="0" collapsed="false">
      <c r="A91" s="123" t="n">
        <v>3</v>
      </c>
      <c r="B91" s="124"/>
      <c r="C91" s="123" t="s">
        <v>140</v>
      </c>
      <c r="D91" s="124"/>
      <c r="E91" s="30" t="n">
        <v>2779225</v>
      </c>
      <c r="F91" s="124"/>
      <c r="G91" s="33" t="n">
        <f aca="false">(E91/$AP91)</f>
        <v>178.601953601954</v>
      </c>
      <c r="H91" s="124"/>
      <c r="I91" s="33" t="n">
        <f aca="false">IF(G$219,G91/G$219*100,0)</f>
        <v>316.940152494721</v>
      </c>
      <c r="J91" s="29"/>
      <c r="K91" s="30" t="n">
        <v>11800</v>
      </c>
      <c r="L91" s="124"/>
      <c r="M91" s="33" t="n">
        <f aca="false">(K91/$AP91)</f>
        <v>0.758306021463916</v>
      </c>
      <c r="N91" s="124"/>
      <c r="O91" s="33" t="n">
        <f aca="false">IF(M$219,M91/M$219*100,0)</f>
        <v>31.7866613650223</v>
      </c>
      <c r="P91" s="29"/>
      <c r="Q91" s="30" t="n">
        <v>220601</v>
      </c>
      <c r="R91" s="124"/>
      <c r="S91" s="33" t="n">
        <f aca="false">(Q91/$AP91)</f>
        <v>14.1765310712679</v>
      </c>
      <c r="T91" s="124"/>
      <c r="U91" s="33" t="n">
        <f aca="false">IF(S$219,S91/S$219*100,0)</f>
        <v>46.0712305741055</v>
      </c>
      <c r="V91" s="29"/>
      <c r="W91" s="30" t="n">
        <f aca="false">(E91+K91+Q91)</f>
        <v>3011626</v>
      </c>
      <c r="X91" s="29"/>
      <c r="Y91" s="29"/>
      <c r="Z91" s="30" t="n">
        <v>35246</v>
      </c>
      <c r="AA91" s="29"/>
      <c r="AB91" s="33" t="n">
        <f aca="false">IF($W91,Z91/$W91*100,0)</f>
        <v>1.17033124298967</v>
      </c>
      <c r="AC91" s="29"/>
      <c r="AD91" s="30" t="n">
        <v>2073835</v>
      </c>
      <c r="AE91" s="29"/>
      <c r="AF91" s="33" t="n">
        <f aca="false">IF($W91,AD91/$W91*100,0)</f>
        <v>68.8609741050184</v>
      </c>
      <c r="AG91" s="29"/>
      <c r="AH91" s="30" t="n">
        <v>0</v>
      </c>
      <c r="AI91" s="29"/>
      <c r="AJ91" s="33" t="n">
        <f aca="false">IF($W91,AH91/$W91*100,0)</f>
        <v>0</v>
      </c>
      <c r="AK91" s="29"/>
      <c r="AL91" s="30" t="n">
        <v>37736</v>
      </c>
      <c r="AM91" s="29"/>
      <c r="AN91" s="123" t="n">
        <v>3</v>
      </c>
      <c r="AO91" s="29"/>
      <c r="AP91" s="125" t="n">
        <v>15561</v>
      </c>
      <c r="AQ91" s="29"/>
      <c r="AR91" s="125" t="n">
        <f aca="false">IF(E91,AP91,0)</f>
        <v>15561</v>
      </c>
      <c r="AS91" s="29"/>
      <c r="AT91" s="125" t="n">
        <f aca="false">IF(K91,AP91,0)</f>
        <v>15561</v>
      </c>
      <c r="AU91" s="29"/>
      <c r="AV91" s="125" t="n">
        <f aca="false">IF(Q91,AP91,0)</f>
        <v>15561</v>
      </c>
    </row>
    <row r="92" customFormat="false" ht="8.25" hidden="false" customHeight="true" outlineLevel="0" collapsed="false">
      <c r="A92" s="123" t="n">
        <v>4</v>
      </c>
      <c r="B92" s="124"/>
      <c r="C92" s="123" t="s">
        <v>141</v>
      </c>
      <c r="D92" s="124"/>
      <c r="E92" s="30" t="n">
        <v>280337</v>
      </c>
      <c r="F92" s="124"/>
      <c r="G92" s="33" t="n">
        <f aca="false">(E92/$AP92)</f>
        <v>21.8059271935283</v>
      </c>
      <c r="H92" s="124"/>
      <c r="I92" s="33" t="n">
        <f aca="false">IF(G$219,G92/G$219*100,0)</f>
        <v>38.6959590901701</v>
      </c>
      <c r="J92" s="29"/>
      <c r="K92" s="30" t="n">
        <v>0</v>
      </c>
      <c r="L92" s="124"/>
      <c r="M92" s="33" t="n">
        <f aca="false">(K92/$AP92)</f>
        <v>0</v>
      </c>
      <c r="N92" s="124"/>
      <c r="O92" s="33" t="n">
        <f aca="false">IF(M$219,M92/M$219*100,0)</f>
        <v>0</v>
      </c>
      <c r="P92" s="29"/>
      <c r="Q92" s="30" t="n">
        <v>321350</v>
      </c>
      <c r="R92" s="124"/>
      <c r="S92" s="33" t="n">
        <f aca="false">(Q92/$AP92)</f>
        <v>24.9961107654014</v>
      </c>
      <c r="T92" s="124"/>
      <c r="U92" s="33" t="n">
        <f aca="false">IF(S$219,S92/S$219*100,0)</f>
        <v>81.2329600760145</v>
      </c>
      <c r="V92" s="29"/>
      <c r="W92" s="30" t="n">
        <f aca="false">(E92+K92+Q92)</f>
        <v>601687</v>
      </c>
      <c r="X92" s="29"/>
      <c r="Y92" s="29"/>
      <c r="Z92" s="30" t="n">
        <v>58958</v>
      </c>
      <c r="AA92" s="29"/>
      <c r="AB92" s="33" t="n">
        <f aca="false">IF($W92,Z92/$W92*100,0)</f>
        <v>9.79878242341949</v>
      </c>
      <c r="AC92" s="29"/>
      <c r="AD92" s="30" t="n">
        <v>0</v>
      </c>
      <c r="AE92" s="29"/>
      <c r="AF92" s="33" t="n">
        <f aca="false">IF($W92,AD92/$W92*100,0)</f>
        <v>0</v>
      </c>
      <c r="AG92" s="29"/>
      <c r="AH92" s="30" t="n">
        <v>0</v>
      </c>
      <c r="AI92" s="29"/>
      <c r="AJ92" s="33" t="n">
        <f aca="false">IF($W92,AH92/$W92*100,0)</f>
        <v>0</v>
      </c>
      <c r="AK92" s="29"/>
      <c r="AL92" s="30" t="n">
        <v>109752</v>
      </c>
      <c r="AM92" s="29"/>
      <c r="AN92" s="123" t="n">
        <v>4</v>
      </c>
      <c r="AO92" s="29"/>
      <c r="AP92" s="125" t="n">
        <v>12856</v>
      </c>
      <c r="AQ92" s="29"/>
      <c r="AR92" s="125" t="n">
        <f aca="false">IF(E92,AP92,0)</f>
        <v>12856</v>
      </c>
      <c r="AS92" s="29"/>
      <c r="AT92" s="125" t="n">
        <f aca="false">IF(K92,AP92,0)</f>
        <v>0</v>
      </c>
      <c r="AU92" s="29"/>
      <c r="AV92" s="125" t="n">
        <f aca="false">IF(Q92,AP92,0)</f>
        <v>12856</v>
      </c>
    </row>
    <row r="93" customFormat="false" ht="8.25" hidden="false" customHeight="true" outlineLevel="0" collapsed="false">
      <c r="A93" s="123" t="n">
        <v>5</v>
      </c>
      <c r="B93" s="124"/>
      <c r="C93" s="123" t="s">
        <v>142</v>
      </c>
      <c r="D93" s="124"/>
      <c r="E93" s="30" t="n">
        <v>440856</v>
      </c>
      <c r="F93" s="124"/>
      <c r="G93" s="33" t="n">
        <f aca="false">(E93/$AP93)</f>
        <v>13.7167392657125</v>
      </c>
      <c r="H93" s="124"/>
      <c r="I93" s="33" t="n">
        <f aca="false">IF(G$219,G93/G$219*100,0)</f>
        <v>24.3411975453201</v>
      </c>
      <c r="J93" s="29"/>
      <c r="K93" s="30" t="n">
        <v>0</v>
      </c>
      <c r="L93" s="124"/>
      <c r="M93" s="33" t="n">
        <f aca="false">(K93/$AP93)</f>
        <v>0</v>
      </c>
      <c r="N93" s="124"/>
      <c r="O93" s="33" t="n">
        <f aca="false">IF(M$219,M93/M$219*100,0)</f>
        <v>0</v>
      </c>
      <c r="P93" s="29"/>
      <c r="Q93" s="30" t="n">
        <v>710040</v>
      </c>
      <c r="R93" s="124"/>
      <c r="S93" s="33" t="n">
        <f aca="false">(Q93/$AP93)</f>
        <v>22.0920970752956</v>
      </c>
      <c r="T93" s="124"/>
      <c r="U93" s="33" t="n">
        <f aca="false">IF(S$219,S93/S$219*100,0)</f>
        <v>71.7954267588279</v>
      </c>
      <c r="V93" s="29"/>
      <c r="W93" s="30" t="n">
        <f aca="false">(E93+K93+Q93)</f>
        <v>1150896</v>
      </c>
      <c r="X93" s="29"/>
      <c r="Y93" s="29"/>
      <c r="Z93" s="30" t="n">
        <v>151090</v>
      </c>
      <c r="AA93" s="29"/>
      <c r="AB93" s="33" t="n">
        <f aca="false">IF($W93,Z93/$W93*100,0)</f>
        <v>13.128032419958</v>
      </c>
      <c r="AC93" s="29"/>
      <c r="AD93" s="30" t="n">
        <v>0</v>
      </c>
      <c r="AE93" s="29"/>
      <c r="AF93" s="33" t="n">
        <f aca="false">IF($W93,AD93/$W93*100,0)</f>
        <v>0</v>
      </c>
      <c r="AG93" s="29"/>
      <c r="AH93" s="30" t="n">
        <v>0</v>
      </c>
      <c r="AI93" s="29"/>
      <c r="AJ93" s="33" t="n">
        <f aca="false">IF($W93,AH93/$W93*100,0)</f>
        <v>0</v>
      </c>
      <c r="AK93" s="29"/>
      <c r="AL93" s="30" t="n">
        <v>117057</v>
      </c>
      <c r="AM93" s="29"/>
      <c r="AN93" s="123" t="n">
        <v>5</v>
      </c>
      <c r="AO93" s="29"/>
      <c r="AP93" s="125" t="n">
        <v>32140</v>
      </c>
      <c r="AQ93" s="29"/>
      <c r="AR93" s="125" t="n">
        <f aca="false">IF(E93,AP93,0)</f>
        <v>32140</v>
      </c>
      <c r="AS93" s="29"/>
      <c r="AT93" s="125" t="n">
        <f aca="false">IF(K93,AP93,0)</f>
        <v>0</v>
      </c>
      <c r="AU93" s="29"/>
      <c r="AV93" s="125" t="n">
        <f aca="false">IF(Q93,AP93,0)</f>
        <v>32140</v>
      </c>
    </row>
    <row r="94" customFormat="false" ht="8.25" hidden="false" customHeight="true" outlineLevel="0" collapsed="false">
      <c r="A94" s="126"/>
      <c r="B94" s="124"/>
      <c r="C94" s="123"/>
      <c r="D94" s="124"/>
      <c r="E94" s="124"/>
      <c r="F94" s="124"/>
      <c r="G94" s="127"/>
      <c r="H94" s="124"/>
      <c r="I94" s="127"/>
      <c r="J94" s="29"/>
      <c r="K94" s="124"/>
      <c r="L94" s="124"/>
      <c r="M94" s="127"/>
      <c r="N94" s="124"/>
      <c r="O94" s="127"/>
      <c r="P94" s="29"/>
      <c r="Q94" s="124"/>
      <c r="R94" s="124"/>
      <c r="S94" s="127"/>
      <c r="T94" s="124"/>
      <c r="U94" s="127"/>
      <c r="V94" s="29"/>
      <c r="W94" s="123"/>
      <c r="X94" s="29"/>
      <c r="Y94" s="29"/>
      <c r="Z94" s="124"/>
      <c r="AA94" s="29"/>
      <c r="AB94" s="127"/>
      <c r="AC94" s="29"/>
      <c r="AD94" s="124"/>
      <c r="AE94" s="29"/>
      <c r="AF94" s="127"/>
      <c r="AG94" s="29"/>
      <c r="AH94" s="124"/>
      <c r="AI94" s="29"/>
      <c r="AJ94" s="127"/>
      <c r="AK94" s="29"/>
      <c r="AL94" s="124"/>
      <c r="AM94" s="29"/>
      <c r="AN94" s="126"/>
      <c r="AO94" s="29"/>
      <c r="AP94" s="29"/>
      <c r="AQ94" s="29"/>
      <c r="AR94" s="29"/>
      <c r="AS94" s="29"/>
      <c r="AT94" s="29"/>
      <c r="AU94" s="29"/>
      <c r="AV94" s="29"/>
    </row>
    <row r="95" customFormat="false" ht="8.25" hidden="false" customHeight="true" outlineLevel="0" collapsed="false">
      <c r="A95" s="123" t="n">
        <v>6</v>
      </c>
      <c r="B95" s="124"/>
      <c r="C95" s="123" t="s">
        <v>143</v>
      </c>
      <c r="D95" s="124"/>
      <c r="E95" s="30" t="n">
        <v>190092</v>
      </c>
      <c r="F95" s="124"/>
      <c r="G95" s="33" t="n">
        <f aca="false">(E95/$AP95)</f>
        <v>12.3532622822979</v>
      </c>
      <c r="H95" s="124"/>
      <c r="I95" s="33" t="n">
        <f aca="false">IF(G$219,G95/G$219*100,0)</f>
        <v>21.9216237706145</v>
      </c>
      <c r="J95" s="29"/>
      <c r="K95" s="30" t="n">
        <v>38516</v>
      </c>
      <c r="L95" s="124"/>
      <c r="M95" s="33" t="n">
        <f aca="false">(K95/$AP95)</f>
        <v>2.50298934234468</v>
      </c>
      <c r="N95" s="124"/>
      <c r="O95" s="33" t="n">
        <f aca="false">IF(M$219,M95/M$219*100,0)</f>
        <v>104.920272783507</v>
      </c>
      <c r="P95" s="29"/>
      <c r="Q95" s="30" t="n">
        <v>205673</v>
      </c>
      <c r="R95" s="124"/>
      <c r="S95" s="33" t="n">
        <f aca="false">(Q95/$AP95)</f>
        <v>13.3658045230049</v>
      </c>
      <c r="T95" s="124"/>
      <c r="U95" s="33" t="n">
        <f aca="false">IF(S$219,S95/S$219*100,0)</f>
        <v>43.4365119994555</v>
      </c>
      <c r="V95" s="29"/>
      <c r="W95" s="30" t="n">
        <f aca="false">(E95+K95+Q95)</f>
        <v>434281</v>
      </c>
      <c r="X95" s="29"/>
      <c r="Y95" s="29"/>
      <c r="Z95" s="30" t="n">
        <v>56421</v>
      </c>
      <c r="AA95" s="29"/>
      <c r="AB95" s="33" t="n">
        <f aca="false">IF($W95,Z95/$W95*100,0)</f>
        <v>12.9918186611894</v>
      </c>
      <c r="AC95" s="29"/>
      <c r="AD95" s="30" t="n">
        <v>0</v>
      </c>
      <c r="AE95" s="29"/>
      <c r="AF95" s="33" t="n">
        <f aca="false">IF($W95,AD95/$W95*100,0)</f>
        <v>0</v>
      </c>
      <c r="AG95" s="29"/>
      <c r="AH95" s="30" t="n">
        <v>0</v>
      </c>
      <c r="AI95" s="29"/>
      <c r="AJ95" s="33" t="n">
        <f aca="false">IF($W95,AH95/$W95*100,0)</f>
        <v>0</v>
      </c>
      <c r="AK95" s="29"/>
      <c r="AL95" s="30" t="n">
        <v>55686</v>
      </c>
      <c r="AM95" s="29"/>
      <c r="AN95" s="123" t="n">
        <v>6</v>
      </c>
      <c r="AO95" s="29"/>
      <c r="AP95" s="125" t="n">
        <v>15388</v>
      </c>
      <c r="AQ95" s="29"/>
      <c r="AR95" s="125" t="n">
        <f aca="false">IF(E95,AP95,0)</f>
        <v>15388</v>
      </c>
      <c r="AS95" s="29"/>
      <c r="AT95" s="125" t="n">
        <f aca="false">IF(K95,AP95,0)</f>
        <v>15388</v>
      </c>
      <c r="AU95" s="29"/>
      <c r="AV95" s="125" t="n">
        <f aca="false">IF(Q95,AP95,0)</f>
        <v>15388</v>
      </c>
    </row>
    <row r="96" customFormat="false" ht="8.25" hidden="false" customHeight="true" outlineLevel="0" collapsed="false">
      <c r="A96" s="123" t="n">
        <v>7</v>
      </c>
      <c r="B96" s="124"/>
      <c r="C96" s="123" t="s">
        <v>144</v>
      </c>
      <c r="D96" s="124"/>
      <c r="E96" s="30" t="n">
        <v>49056611</v>
      </c>
      <c r="F96" s="124"/>
      <c r="G96" s="33" t="n">
        <f aca="false">(E96/$AP96)</f>
        <v>207.260145083674</v>
      </c>
      <c r="H96" s="124"/>
      <c r="I96" s="33" t="n">
        <f aca="false">IF(G$219,G96/G$219*100,0)</f>
        <v>367.795876047905</v>
      </c>
      <c r="J96" s="29"/>
      <c r="K96" s="30" t="n">
        <v>666060</v>
      </c>
      <c r="L96" s="124"/>
      <c r="M96" s="33" t="n">
        <f aca="false">(K96/$AP96)</f>
        <v>2.81404869640164</v>
      </c>
      <c r="N96" s="124"/>
      <c r="O96" s="33" t="n">
        <f aca="false">IF(M$219,M96/M$219*100,0)</f>
        <v>117.95925450324</v>
      </c>
      <c r="P96" s="29"/>
      <c r="Q96" s="30" t="n">
        <v>16639209</v>
      </c>
      <c r="R96" s="124"/>
      <c r="S96" s="33" t="n">
        <f aca="false">(Q96/$AP96)</f>
        <v>70.2992889463478</v>
      </c>
      <c r="T96" s="124"/>
      <c r="U96" s="33" t="n">
        <f aca="false">IF(S$219,S96/S$219*100,0)</f>
        <v>228.460314724453</v>
      </c>
      <c r="V96" s="29"/>
      <c r="W96" s="30" t="n">
        <f aca="false">(E96+K96+Q96)</f>
        <v>66361880</v>
      </c>
      <c r="X96" s="29"/>
      <c r="Y96" s="29"/>
      <c r="Z96" s="30" t="n">
        <v>316018</v>
      </c>
      <c r="AA96" s="29"/>
      <c r="AB96" s="33" t="n">
        <f aca="false">IF($W96,Z96/$W96*100,0)</f>
        <v>0.476204109949869</v>
      </c>
      <c r="AC96" s="29"/>
      <c r="AD96" s="30" t="n">
        <v>169725</v>
      </c>
      <c r="AE96" s="29"/>
      <c r="AF96" s="33" t="n">
        <f aca="false">IF($W96,AD96/$W96*100,0)</f>
        <v>0.25575676879558</v>
      </c>
      <c r="AG96" s="29"/>
      <c r="AH96" s="30" t="n">
        <v>0</v>
      </c>
      <c r="AI96" s="29"/>
      <c r="AJ96" s="33" t="n">
        <f aca="false">IF($W96,AH96/$W96*100,0)</f>
        <v>0</v>
      </c>
      <c r="AK96" s="29"/>
      <c r="AL96" s="30" t="n">
        <v>9711932</v>
      </c>
      <c r="AM96" s="29"/>
      <c r="AN96" s="123" t="n">
        <v>7</v>
      </c>
      <c r="AO96" s="29"/>
      <c r="AP96" s="125" t="n">
        <v>236691</v>
      </c>
      <c r="AQ96" s="29"/>
      <c r="AR96" s="125" t="n">
        <f aca="false">IF(E96,AP96,0)</f>
        <v>236691</v>
      </c>
      <c r="AS96" s="29"/>
      <c r="AT96" s="125" t="n">
        <f aca="false">IF(K96,AP96,0)</f>
        <v>236691</v>
      </c>
      <c r="AU96" s="29"/>
      <c r="AV96" s="125" t="n">
        <f aca="false">IF(Q96,AP96,0)</f>
        <v>236691</v>
      </c>
    </row>
    <row r="97" customFormat="false" ht="8.25" hidden="false" customHeight="true" outlineLevel="0" collapsed="false">
      <c r="A97" s="123" t="n">
        <v>8</v>
      </c>
      <c r="B97" s="124"/>
      <c r="C97" s="123" t="s">
        <v>145</v>
      </c>
      <c r="D97" s="124"/>
      <c r="E97" s="30" t="n">
        <v>1537919</v>
      </c>
      <c r="F97" s="124"/>
      <c r="G97" s="33" t="n">
        <f aca="false">(E97/$AP97)</f>
        <v>20.5579408894652</v>
      </c>
      <c r="H97" s="124"/>
      <c r="I97" s="33" t="n">
        <f aca="false">IF(G$219,G97/G$219*100,0)</f>
        <v>36.4813306298195</v>
      </c>
      <c r="J97" s="29"/>
      <c r="K97" s="30" t="n">
        <v>10000</v>
      </c>
      <c r="L97" s="124"/>
      <c r="M97" s="33" t="n">
        <f aca="false">(K97/$AP97)</f>
        <v>0.133673755831518</v>
      </c>
      <c r="N97" s="124"/>
      <c r="O97" s="33" t="n">
        <f aca="false">IF(M$219,M97/M$219*100,0)</f>
        <v>5.60333465611194</v>
      </c>
      <c r="P97" s="29"/>
      <c r="Q97" s="30" t="n">
        <v>1389157</v>
      </c>
      <c r="R97" s="124"/>
      <c r="S97" s="33" t="n">
        <f aca="false">(Q97/$AP97)</f>
        <v>18.5693833629644</v>
      </c>
      <c r="T97" s="124"/>
      <c r="U97" s="33" t="n">
        <f aca="false">IF(S$219,S97/S$219*100,0)</f>
        <v>60.3472272753657</v>
      </c>
      <c r="V97" s="29"/>
      <c r="W97" s="30" t="n">
        <f aca="false">(E97+K97+Q97)</f>
        <v>2937076</v>
      </c>
      <c r="X97" s="29"/>
      <c r="Y97" s="29"/>
      <c r="Z97" s="30" t="n">
        <v>165920</v>
      </c>
      <c r="AA97" s="29"/>
      <c r="AB97" s="33" t="n">
        <f aca="false">IF($W97,Z97/$W97*100,0)</f>
        <v>5.64915582708789</v>
      </c>
      <c r="AC97" s="29"/>
      <c r="AD97" s="30" t="n">
        <v>0</v>
      </c>
      <c r="AE97" s="29"/>
      <c r="AF97" s="33" t="n">
        <f aca="false">IF($W97,AD97/$W97*100,0)</f>
        <v>0</v>
      </c>
      <c r="AG97" s="29"/>
      <c r="AH97" s="30" t="n">
        <v>0</v>
      </c>
      <c r="AI97" s="29"/>
      <c r="AJ97" s="33" t="n">
        <f aca="false">IF($W97,AH97/$W97*100,0)</f>
        <v>0</v>
      </c>
      <c r="AK97" s="29"/>
      <c r="AL97" s="30" t="n">
        <v>824567</v>
      </c>
      <c r="AM97" s="29"/>
      <c r="AN97" s="123" t="n">
        <v>8</v>
      </c>
      <c r="AO97" s="29"/>
      <c r="AP97" s="125" t="n">
        <v>74809</v>
      </c>
      <c r="AQ97" s="29"/>
      <c r="AR97" s="125" t="n">
        <f aca="false">IF(E97,AP97,0)</f>
        <v>74809</v>
      </c>
      <c r="AS97" s="29"/>
      <c r="AT97" s="125" t="n">
        <f aca="false">IF(K97,AP97,0)</f>
        <v>74809</v>
      </c>
      <c r="AU97" s="29"/>
      <c r="AV97" s="125" t="n">
        <f aca="false">IF(Q97,AP97,0)</f>
        <v>74809</v>
      </c>
    </row>
    <row r="98" customFormat="false" ht="8.25" hidden="false" customHeight="true" outlineLevel="0" collapsed="false">
      <c r="A98" s="123" t="n">
        <v>9</v>
      </c>
      <c r="B98" s="124"/>
      <c r="C98" s="123" t="s">
        <v>146</v>
      </c>
      <c r="D98" s="124"/>
      <c r="E98" s="30" t="n">
        <v>372395</v>
      </c>
      <c r="F98" s="124"/>
      <c r="G98" s="33" t="n">
        <f aca="false">(E98/$AP98)</f>
        <v>80.0505159071367</v>
      </c>
      <c r="H98" s="124"/>
      <c r="I98" s="33" t="n">
        <f aca="false">IF(G$219,G98/G$219*100,0)</f>
        <v>142.054564394258</v>
      </c>
      <c r="J98" s="29"/>
      <c r="K98" s="30" t="n">
        <v>0</v>
      </c>
      <c r="L98" s="124"/>
      <c r="M98" s="33" t="n">
        <f aca="false">(K98/$AP98)</f>
        <v>0</v>
      </c>
      <c r="N98" s="124"/>
      <c r="O98" s="33" t="n">
        <f aca="false">IF(M$219,M98/M$219*100,0)</f>
        <v>0</v>
      </c>
      <c r="P98" s="29"/>
      <c r="Q98" s="30" t="n">
        <v>248533</v>
      </c>
      <c r="R98" s="124"/>
      <c r="S98" s="33" t="n">
        <f aca="false">(Q98/$AP98)</f>
        <v>53.4249785038693</v>
      </c>
      <c r="T98" s="124"/>
      <c r="U98" s="33" t="n">
        <f aca="false">IF(S$219,S98/S$219*100,0)</f>
        <v>173.621776067412</v>
      </c>
      <c r="V98" s="29"/>
      <c r="W98" s="30" t="n">
        <f aca="false">(E98+K98+Q98)</f>
        <v>620928</v>
      </c>
      <c r="X98" s="29"/>
      <c r="Y98" s="29"/>
      <c r="Z98" s="30" t="n">
        <v>65636</v>
      </c>
      <c r="AA98" s="29"/>
      <c r="AB98" s="33" t="n">
        <f aca="false">IF($W98,Z98/$W98*100,0)</f>
        <v>10.5706297670583</v>
      </c>
      <c r="AC98" s="29"/>
      <c r="AD98" s="30" t="n">
        <v>2962</v>
      </c>
      <c r="AE98" s="29"/>
      <c r="AF98" s="33" t="n">
        <f aca="false">IF($W98,AD98/$W98*100,0)</f>
        <v>0.477027932385075</v>
      </c>
      <c r="AG98" s="29"/>
      <c r="AH98" s="30" t="n">
        <v>0</v>
      </c>
      <c r="AI98" s="29"/>
      <c r="AJ98" s="33" t="n">
        <f aca="false">IF($W98,AH98/$W98*100,0)</f>
        <v>0</v>
      </c>
      <c r="AK98" s="29"/>
      <c r="AL98" s="30" t="n">
        <v>12068</v>
      </c>
      <c r="AM98" s="29"/>
      <c r="AN98" s="123" t="n">
        <v>9</v>
      </c>
      <c r="AO98" s="29"/>
      <c r="AP98" s="125" t="n">
        <v>4652</v>
      </c>
      <c r="AQ98" s="29"/>
      <c r="AR98" s="125" t="n">
        <f aca="false">IF(E98,AP98,0)</f>
        <v>4652</v>
      </c>
      <c r="AS98" s="29"/>
      <c r="AT98" s="125" t="n">
        <f aca="false">IF(K98,AP98,0)</f>
        <v>0</v>
      </c>
      <c r="AU98" s="29"/>
      <c r="AV98" s="125" t="n">
        <f aca="false">IF(Q98,AP98,0)</f>
        <v>4652</v>
      </c>
    </row>
    <row r="99" customFormat="false" ht="8.25" hidden="false" customHeight="true" outlineLevel="0" collapsed="false">
      <c r="A99" s="123" t="n">
        <v>10</v>
      </c>
      <c r="B99" s="124"/>
      <c r="C99" s="123" t="s">
        <v>147</v>
      </c>
      <c r="D99" s="124"/>
      <c r="E99" s="30" t="n">
        <v>1505505</v>
      </c>
      <c r="F99" s="124"/>
      <c r="G99" s="33" t="n">
        <f aca="false">(E99/$AP99)</f>
        <v>19.4346479055057</v>
      </c>
      <c r="H99" s="124"/>
      <c r="I99" s="33" t="n">
        <f aca="false">IF(G$219,G99/G$219*100,0)</f>
        <v>34.4879781358944</v>
      </c>
      <c r="J99" s="29"/>
      <c r="K99" s="30" t="n">
        <v>138750</v>
      </c>
      <c r="L99" s="124"/>
      <c r="M99" s="33" t="n">
        <f aca="false">(K99/$AP99)</f>
        <v>1.79113147873233</v>
      </c>
      <c r="N99" s="124"/>
      <c r="O99" s="33" t="n">
        <f aca="false">IF(M$219,M99/M$219*100,0)</f>
        <v>75.0806246596651</v>
      </c>
      <c r="P99" s="29"/>
      <c r="Q99" s="30" t="n">
        <v>1880413</v>
      </c>
      <c r="R99" s="124"/>
      <c r="S99" s="33" t="n">
        <f aca="false">(Q99/$AP99)</f>
        <v>24.2743561608468</v>
      </c>
      <c r="T99" s="124"/>
      <c r="U99" s="33" t="n">
        <f aca="false">IF(S$219,S99/S$219*100,0)</f>
        <v>78.8873846572333</v>
      </c>
      <c r="V99" s="29"/>
      <c r="W99" s="30" t="n">
        <f aca="false">(E99+K99+Q99)</f>
        <v>3524668</v>
      </c>
      <c r="X99" s="29"/>
      <c r="Y99" s="29"/>
      <c r="Z99" s="30" t="n">
        <v>178489</v>
      </c>
      <c r="AA99" s="29"/>
      <c r="AB99" s="33" t="n">
        <f aca="false">IF($W99,Z99/$W99*100,0)</f>
        <v>5.06399467978261</v>
      </c>
      <c r="AC99" s="29"/>
      <c r="AD99" s="30" t="n">
        <v>0</v>
      </c>
      <c r="AE99" s="29"/>
      <c r="AF99" s="33" t="n">
        <f aca="false">IF($W99,AD99/$W99*100,0)</f>
        <v>0</v>
      </c>
      <c r="AG99" s="29"/>
      <c r="AH99" s="30" t="n">
        <v>0</v>
      </c>
      <c r="AI99" s="29"/>
      <c r="AJ99" s="33" t="n">
        <f aca="false">IF($W99,AH99/$W99*100,0)</f>
        <v>0</v>
      </c>
      <c r="AK99" s="29"/>
      <c r="AL99" s="30" t="n">
        <v>101540</v>
      </c>
      <c r="AM99" s="29"/>
      <c r="AN99" s="123" t="n">
        <v>10</v>
      </c>
      <c r="AO99" s="29"/>
      <c r="AP99" s="125" t="n">
        <v>77465</v>
      </c>
      <c r="AQ99" s="29"/>
      <c r="AR99" s="125" t="n">
        <f aca="false">IF(E99,AP99,0)</f>
        <v>77465</v>
      </c>
      <c r="AS99" s="29"/>
      <c r="AT99" s="125" t="n">
        <f aca="false">IF(K99,AP99,0)</f>
        <v>77465</v>
      </c>
      <c r="AU99" s="29"/>
      <c r="AV99" s="125" t="n">
        <f aca="false">IF(Q99,AP99,0)</f>
        <v>77465</v>
      </c>
    </row>
    <row r="100" customFormat="false" ht="8.25" hidden="false" customHeight="true" outlineLevel="0" collapsed="false">
      <c r="A100" s="126"/>
      <c r="B100" s="124"/>
      <c r="C100" s="123"/>
      <c r="D100" s="124"/>
      <c r="E100" s="124"/>
      <c r="F100" s="124"/>
      <c r="G100" s="127"/>
      <c r="H100" s="124"/>
      <c r="I100" s="127"/>
      <c r="J100" s="29"/>
      <c r="K100" s="124"/>
      <c r="L100" s="124"/>
      <c r="M100" s="127"/>
      <c r="N100" s="124"/>
      <c r="O100" s="127"/>
      <c r="P100" s="29"/>
      <c r="Q100" s="124"/>
      <c r="R100" s="124"/>
      <c r="S100" s="127"/>
      <c r="T100" s="124"/>
      <c r="U100" s="127"/>
      <c r="V100" s="29"/>
      <c r="W100" s="123"/>
      <c r="X100" s="29"/>
      <c r="Y100" s="29"/>
      <c r="Z100" s="124"/>
      <c r="AA100" s="29"/>
      <c r="AB100" s="127"/>
      <c r="AC100" s="29"/>
      <c r="AD100" s="124"/>
      <c r="AE100" s="29"/>
      <c r="AF100" s="127"/>
      <c r="AG100" s="29"/>
      <c r="AH100" s="124"/>
      <c r="AI100" s="29"/>
      <c r="AJ100" s="127"/>
      <c r="AK100" s="29"/>
      <c r="AL100" s="124"/>
      <c r="AM100" s="29"/>
      <c r="AN100" s="126"/>
      <c r="AO100" s="29"/>
      <c r="AP100" s="29"/>
      <c r="AQ100" s="29"/>
      <c r="AR100" s="29"/>
      <c r="AS100" s="29"/>
      <c r="AT100" s="29"/>
      <c r="AU100" s="29"/>
      <c r="AV100" s="29"/>
    </row>
    <row r="101" customFormat="false" ht="8.25" hidden="false" customHeight="true" outlineLevel="0" collapsed="false">
      <c r="A101" s="123" t="n">
        <v>11</v>
      </c>
      <c r="B101" s="124"/>
      <c r="C101" s="123" t="s">
        <v>148</v>
      </c>
      <c r="D101" s="124"/>
      <c r="E101" s="30" t="n">
        <v>312375</v>
      </c>
      <c r="F101" s="124"/>
      <c r="G101" s="33" t="n">
        <f aca="false">(E101/$AP101)</f>
        <v>47.5384264191143</v>
      </c>
      <c r="H101" s="124"/>
      <c r="I101" s="33" t="n">
        <f aca="false">IF(G$219,G101/G$219*100,0)</f>
        <v>84.3598617751534</v>
      </c>
      <c r="J101" s="29"/>
      <c r="K101" s="30" t="n">
        <v>189435</v>
      </c>
      <c r="L101" s="124"/>
      <c r="M101" s="33" t="n">
        <f aca="false">(K101/$AP101)</f>
        <v>28.8289453660021</v>
      </c>
      <c r="N101" s="124"/>
      <c r="O101" s="33" t="n">
        <f aca="false">IF(M$219,M101/M$219*100,0)</f>
        <v>1208.45133484601</v>
      </c>
      <c r="P101" s="29"/>
      <c r="Q101" s="30" t="n">
        <v>143592</v>
      </c>
      <c r="R101" s="124"/>
      <c r="S101" s="33" t="n">
        <f aca="false">(Q101/$AP101)</f>
        <v>21.8523816770659</v>
      </c>
      <c r="T101" s="124"/>
      <c r="U101" s="33" t="n">
        <f aca="false">IF(S$219,S101/S$219*100,0)</f>
        <v>71.0163939102076</v>
      </c>
      <c r="V101" s="29"/>
      <c r="W101" s="30" t="n">
        <f aca="false">(E101+K101+Q101)</f>
        <v>645402</v>
      </c>
      <c r="X101" s="29"/>
      <c r="Y101" s="29"/>
      <c r="Z101" s="30" t="n">
        <v>0</v>
      </c>
      <c r="AA101" s="29"/>
      <c r="AB101" s="33" t="n">
        <f aca="false">IF($W101,Z101/$W101*100,0)</f>
        <v>0</v>
      </c>
      <c r="AC101" s="29"/>
      <c r="AD101" s="30" t="n">
        <v>0</v>
      </c>
      <c r="AE101" s="29"/>
      <c r="AF101" s="33" t="n">
        <f aca="false">IF($W101,AD101/$W101*100,0)</f>
        <v>0</v>
      </c>
      <c r="AG101" s="29"/>
      <c r="AH101" s="30" t="n">
        <v>0</v>
      </c>
      <c r="AI101" s="29"/>
      <c r="AJ101" s="33" t="n">
        <f aca="false">IF($W101,AH101/$W101*100,0)</f>
        <v>0</v>
      </c>
      <c r="AK101" s="29"/>
      <c r="AL101" s="30" t="n">
        <v>7498</v>
      </c>
      <c r="AM101" s="29"/>
      <c r="AN101" s="123" t="n">
        <v>11</v>
      </c>
      <c r="AO101" s="29"/>
      <c r="AP101" s="125" t="n">
        <v>6571</v>
      </c>
      <c r="AQ101" s="29"/>
      <c r="AR101" s="125" t="n">
        <f aca="false">IF(E101,AP101,0)</f>
        <v>6571</v>
      </c>
      <c r="AS101" s="29"/>
      <c r="AT101" s="125" t="n">
        <f aca="false">IF(K101,AP101,0)</f>
        <v>6571</v>
      </c>
      <c r="AU101" s="29"/>
      <c r="AV101" s="125" t="n">
        <f aca="false">IF(Q101,AP101,0)</f>
        <v>6571</v>
      </c>
    </row>
    <row r="102" customFormat="false" ht="8.25" hidden="false" customHeight="true" outlineLevel="0" collapsed="false">
      <c r="A102" s="123" t="n">
        <v>12</v>
      </c>
      <c r="B102" s="124"/>
      <c r="C102" s="123" t="s">
        <v>149</v>
      </c>
      <c r="D102" s="124"/>
      <c r="E102" s="30" t="n">
        <v>1569927</v>
      </c>
      <c r="F102" s="124"/>
      <c r="G102" s="33" t="n">
        <f aca="false">(E102/$AP102)</f>
        <v>47.3211659030625</v>
      </c>
      <c r="H102" s="124"/>
      <c r="I102" s="33" t="n">
        <f aca="false">IF(G$219,G102/G$219*100,0)</f>
        <v>83.9743196256984</v>
      </c>
      <c r="J102" s="29"/>
      <c r="K102" s="30" t="n">
        <v>62658</v>
      </c>
      <c r="L102" s="124"/>
      <c r="M102" s="33" t="n">
        <f aca="false">(K102/$AP102)</f>
        <v>1.88865444899928</v>
      </c>
      <c r="N102" s="124"/>
      <c r="O102" s="33" t="n">
        <f aca="false">IF(M$219,M102/M$219*100,0)</f>
        <v>79.1685911843171</v>
      </c>
      <c r="P102" s="29"/>
      <c r="Q102" s="30" t="n">
        <v>1070630</v>
      </c>
      <c r="R102" s="124"/>
      <c r="S102" s="33" t="n">
        <f aca="false">(Q102/$AP102)</f>
        <v>32.2712201591512</v>
      </c>
      <c r="T102" s="124"/>
      <c r="U102" s="33" t="n">
        <f aca="false">IF(S$219,S102/S$219*100,0)</f>
        <v>104.875785012969</v>
      </c>
      <c r="V102" s="29"/>
      <c r="W102" s="30" t="n">
        <f aca="false">(E102+K102+Q102)</f>
        <v>2703215</v>
      </c>
      <c r="X102" s="29"/>
      <c r="Y102" s="29"/>
      <c r="Z102" s="30" t="n">
        <v>151636</v>
      </c>
      <c r="AA102" s="29"/>
      <c r="AB102" s="33" t="n">
        <f aca="false">IF($W102,Z102/$W102*100,0)</f>
        <v>5.60946872520314</v>
      </c>
      <c r="AC102" s="29"/>
      <c r="AD102" s="30" t="n">
        <v>0</v>
      </c>
      <c r="AE102" s="29"/>
      <c r="AF102" s="33" t="n">
        <f aca="false">IF($W102,AD102/$W102*100,0)</f>
        <v>0</v>
      </c>
      <c r="AG102" s="29"/>
      <c r="AH102" s="30" t="n">
        <v>0</v>
      </c>
      <c r="AI102" s="29"/>
      <c r="AJ102" s="33" t="n">
        <f aca="false">IF($W102,AH102/$W102*100,0)</f>
        <v>0</v>
      </c>
      <c r="AK102" s="29"/>
      <c r="AL102" s="30" t="n">
        <v>160335</v>
      </c>
      <c r="AM102" s="29"/>
      <c r="AN102" s="123" t="n">
        <v>12</v>
      </c>
      <c r="AO102" s="29"/>
      <c r="AP102" s="125" t="n">
        <v>33176</v>
      </c>
      <c r="AQ102" s="29"/>
      <c r="AR102" s="125" t="n">
        <f aca="false">IF(E102,AP102,0)</f>
        <v>33176</v>
      </c>
      <c r="AS102" s="29"/>
      <c r="AT102" s="125" t="n">
        <f aca="false">IF(K102,AP102,0)</f>
        <v>33176</v>
      </c>
      <c r="AU102" s="29"/>
      <c r="AV102" s="125" t="n">
        <f aca="false">IF(Q102,AP102,0)</f>
        <v>33176</v>
      </c>
    </row>
    <row r="103" customFormat="false" ht="8.25" hidden="false" customHeight="true" outlineLevel="0" collapsed="false">
      <c r="A103" s="123" t="n">
        <v>13</v>
      </c>
      <c r="B103" s="124"/>
      <c r="C103" s="123" t="s">
        <v>150</v>
      </c>
      <c r="D103" s="124"/>
      <c r="E103" s="30" t="n">
        <v>18283</v>
      </c>
      <c r="F103" s="124"/>
      <c r="G103" s="33" t="n">
        <f aca="false">(E103/$AP103)</f>
        <v>1.09564331515551</v>
      </c>
      <c r="H103" s="124"/>
      <c r="I103" s="33" t="n">
        <f aca="false">IF(G$219,G103/G$219*100,0)</f>
        <v>1.94428645589804</v>
      </c>
      <c r="J103" s="29"/>
      <c r="K103" s="30" t="n">
        <v>26599</v>
      </c>
      <c r="L103" s="124"/>
      <c r="M103" s="33" t="n">
        <f aca="false">(K103/$AP103)</f>
        <v>1.59399532570264</v>
      </c>
      <c r="N103" s="124"/>
      <c r="O103" s="33" t="n">
        <f aca="false">IF(M$219,M103/M$219*100,0)</f>
        <v>66.8170741117468</v>
      </c>
      <c r="P103" s="29"/>
      <c r="Q103" s="30" t="n">
        <v>282859</v>
      </c>
      <c r="R103" s="124"/>
      <c r="S103" s="33" t="n">
        <f aca="false">(Q103/$AP103)</f>
        <v>16.95085995086</v>
      </c>
      <c r="T103" s="124"/>
      <c r="U103" s="33" t="n">
        <f aca="false">IF(S$219,S103/S$219*100,0)</f>
        <v>55.0873110847415</v>
      </c>
      <c r="V103" s="29"/>
      <c r="W103" s="30" t="n">
        <f aca="false">(E103+K103+Q103)</f>
        <v>327741</v>
      </c>
      <c r="X103" s="29"/>
      <c r="Y103" s="29"/>
      <c r="Z103" s="30" t="n">
        <v>78475</v>
      </c>
      <c r="AA103" s="29"/>
      <c r="AB103" s="33" t="n">
        <f aca="false">IF($W103,Z103/$W103*100,0)</f>
        <v>23.9442120454871</v>
      </c>
      <c r="AC103" s="29"/>
      <c r="AD103" s="30" t="n">
        <v>0</v>
      </c>
      <c r="AE103" s="29"/>
      <c r="AF103" s="33" t="n">
        <f aca="false">IF($W103,AD103/$W103*100,0)</f>
        <v>0</v>
      </c>
      <c r="AG103" s="29"/>
      <c r="AH103" s="30" t="n">
        <v>0</v>
      </c>
      <c r="AI103" s="29"/>
      <c r="AJ103" s="33" t="n">
        <f aca="false">IF($W103,AH103/$W103*100,0)</f>
        <v>0</v>
      </c>
      <c r="AK103" s="29"/>
      <c r="AL103" s="30" t="n">
        <v>18916</v>
      </c>
      <c r="AM103" s="29"/>
      <c r="AN103" s="123" t="n">
        <v>13</v>
      </c>
      <c r="AO103" s="29"/>
      <c r="AP103" s="125" t="n">
        <v>16687</v>
      </c>
      <c r="AQ103" s="29"/>
      <c r="AR103" s="125" t="n">
        <f aca="false">IF(E103,AP103,0)</f>
        <v>16687</v>
      </c>
      <c r="AS103" s="29"/>
      <c r="AT103" s="125" t="n">
        <f aca="false">IF(K103,AP103,0)</f>
        <v>16687</v>
      </c>
      <c r="AU103" s="29"/>
      <c r="AV103" s="125" t="n">
        <f aca="false">IF(Q103,AP103,0)</f>
        <v>16687</v>
      </c>
    </row>
    <row r="104" customFormat="false" ht="8.25" hidden="false" customHeight="true" outlineLevel="0" collapsed="false">
      <c r="A104" s="123" t="n">
        <v>14</v>
      </c>
      <c r="B104" s="124"/>
      <c r="C104" s="123" t="s">
        <v>151</v>
      </c>
      <c r="D104" s="124"/>
      <c r="E104" s="30" t="n">
        <v>708648</v>
      </c>
      <c r="F104" s="124"/>
      <c r="G104" s="33" t="n">
        <f aca="false">(E104/$AP104)</f>
        <v>31.5333066346282</v>
      </c>
      <c r="H104" s="124"/>
      <c r="I104" s="33" t="n">
        <f aca="false">IF(G$219,G104/G$219*100,0)</f>
        <v>55.9577922407034</v>
      </c>
      <c r="J104" s="29"/>
      <c r="K104" s="30" t="n">
        <v>0</v>
      </c>
      <c r="L104" s="124"/>
      <c r="M104" s="33" t="n">
        <f aca="false">(K104/$AP104)</f>
        <v>0</v>
      </c>
      <c r="N104" s="124"/>
      <c r="O104" s="33" t="n">
        <f aca="false">IF(M$219,M104/M$219*100,0)</f>
        <v>0</v>
      </c>
      <c r="P104" s="29"/>
      <c r="Q104" s="30" t="n">
        <v>599639</v>
      </c>
      <c r="R104" s="124"/>
      <c r="S104" s="33" t="n">
        <f aca="false">(Q104/$AP104)</f>
        <v>26.6826413918925</v>
      </c>
      <c r="T104" s="124"/>
      <c r="U104" s="33" t="n">
        <f aca="false">IF(S$219,S104/S$219*100,0)</f>
        <v>86.7138877425042</v>
      </c>
      <c r="V104" s="29"/>
      <c r="W104" s="30" t="n">
        <f aca="false">(E104+K104+Q104)</f>
        <v>1308287</v>
      </c>
      <c r="X104" s="29"/>
      <c r="Y104" s="29"/>
      <c r="Z104" s="30" t="n">
        <v>142024</v>
      </c>
      <c r="AA104" s="29"/>
      <c r="AB104" s="33" t="n">
        <f aca="false">IF($W104,Z104/$W104*100,0)</f>
        <v>10.8557220242959</v>
      </c>
      <c r="AC104" s="29"/>
      <c r="AD104" s="30" t="n">
        <v>0</v>
      </c>
      <c r="AE104" s="29"/>
      <c r="AF104" s="33" t="n">
        <f aca="false">IF($W104,AD104/$W104*100,0)</f>
        <v>0</v>
      </c>
      <c r="AG104" s="29"/>
      <c r="AH104" s="30" t="n">
        <v>0</v>
      </c>
      <c r="AI104" s="29"/>
      <c r="AJ104" s="33" t="n">
        <f aca="false">IF($W104,AH104/$W104*100,0)</f>
        <v>0</v>
      </c>
      <c r="AK104" s="29"/>
      <c r="AL104" s="30" t="n">
        <v>83627</v>
      </c>
      <c r="AM104" s="29"/>
      <c r="AN104" s="123" t="n">
        <v>14</v>
      </c>
      <c r="AO104" s="29"/>
      <c r="AP104" s="125" t="n">
        <v>22473</v>
      </c>
      <c r="AQ104" s="29"/>
      <c r="AR104" s="125" t="n">
        <f aca="false">IF(E104,AP104,0)</f>
        <v>22473</v>
      </c>
      <c r="AS104" s="29"/>
      <c r="AT104" s="125" t="n">
        <f aca="false">IF(K104,AP104,0)</f>
        <v>0</v>
      </c>
      <c r="AU104" s="29"/>
      <c r="AV104" s="125" t="n">
        <f aca="false">IF(Q104,AP104,0)</f>
        <v>22473</v>
      </c>
    </row>
    <row r="105" customFormat="false" ht="8.25" hidden="false" customHeight="true" outlineLevel="0" collapsed="false">
      <c r="A105" s="123" t="n">
        <v>15</v>
      </c>
      <c r="B105" s="124"/>
      <c r="C105" s="123" t="s">
        <v>152</v>
      </c>
      <c r="D105" s="124"/>
      <c r="E105" s="30" t="n">
        <v>205246</v>
      </c>
      <c r="F105" s="124"/>
      <c r="G105" s="33" t="n">
        <f aca="false">(E105/$AP105)</f>
        <v>12.1353988056525</v>
      </c>
      <c r="H105" s="124"/>
      <c r="I105" s="33" t="n">
        <f aca="false">IF(G$219,G105/G$219*100,0)</f>
        <v>21.5350116304981</v>
      </c>
      <c r="J105" s="29"/>
      <c r="K105" s="30" t="n">
        <v>17563</v>
      </c>
      <c r="L105" s="124"/>
      <c r="M105" s="33" t="n">
        <f aca="false">(K105/$AP105)</f>
        <v>1.03843197540354</v>
      </c>
      <c r="N105" s="124"/>
      <c r="O105" s="33" t="n">
        <f aca="false">IF(M$219,M105/M$219*100,0)</f>
        <v>43.5289772446229</v>
      </c>
      <c r="P105" s="29"/>
      <c r="Q105" s="30" t="n">
        <v>223173</v>
      </c>
      <c r="R105" s="124"/>
      <c r="S105" s="33" t="n">
        <f aca="false">(Q105/$AP105)</f>
        <v>13.195352687282</v>
      </c>
      <c r="T105" s="124"/>
      <c r="U105" s="33" t="n">
        <f aca="false">IF(S$219,S105/S$219*100,0)</f>
        <v>42.8825735369434</v>
      </c>
      <c r="V105" s="29"/>
      <c r="W105" s="30" t="n">
        <f aca="false">(E105+K105+Q105)</f>
        <v>445982</v>
      </c>
      <c r="X105" s="29"/>
      <c r="Y105" s="29"/>
      <c r="Z105" s="30" t="n">
        <v>54801</v>
      </c>
      <c r="AA105" s="29"/>
      <c r="AB105" s="33" t="n">
        <f aca="false">IF($W105,Z105/$W105*100,0)</f>
        <v>12.2877156477167</v>
      </c>
      <c r="AC105" s="29"/>
      <c r="AD105" s="30" t="n">
        <v>0</v>
      </c>
      <c r="AE105" s="29"/>
      <c r="AF105" s="33" t="n">
        <f aca="false">IF($W105,AD105/$W105*100,0)</f>
        <v>0</v>
      </c>
      <c r="AG105" s="29"/>
      <c r="AH105" s="30" t="n">
        <v>0</v>
      </c>
      <c r="AI105" s="29"/>
      <c r="AJ105" s="33" t="n">
        <f aca="false">IF($W105,AH105/$W105*100,0)</f>
        <v>0</v>
      </c>
      <c r="AK105" s="29"/>
      <c r="AL105" s="30" t="n">
        <v>27777</v>
      </c>
      <c r="AM105" s="29"/>
      <c r="AN105" s="123" t="n">
        <v>15</v>
      </c>
      <c r="AO105" s="29"/>
      <c r="AP105" s="125" t="n">
        <v>16913</v>
      </c>
      <c r="AQ105" s="29"/>
      <c r="AR105" s="125" t="n">
        <f aca="false">IF(E105,AP105,0)</f>
        <v>16913</v>
      </c>
      <c r="AS105" s="29"/>
      <c r="AT105" s="125" t="n">
        <f aca="false">IF(K105,AP105,0)</f>
        <v>16913</v>
      </c>
      <c r="AU105" s="29"/>
      <c r="AV105" s="125" t="n">
        <f aca="false">IF(Q105,AP105,0)</f>
        <v>16913</v>
      </c>
    </row>
    <row r="106" customFormat="false" ht="8.25" hidden="false" customHeight="true" outlineLevel="0" collapsed="false">
      <c r="A106" s="126"/>
      <c r="B106" s="124"/>
      <c r="C106" s="123"/>
      <c r="D106" s="124"/>
      <c r="E106" s="124"/>
      <c r="F106" s="124"/>
      <c r="G106" s="127"/>
      <c r="H106" s="124"/>
      <c r="I106" s="127"/>
      <c r="J106" s="29"/>
      <c r="K106" s="124"/>
      <c r="L106" s="124"/>
      <c r="M106" s="127"/>
      <c r="N106" s="124"/>
      <c r="O106" s="127"/>
      <c r="P106" s="29"/>
      <c r="Q106" s="124"/>
      <c r="R106" s="124"/>
      <c r="S106" s="127"/>
      <c r="T106" s="124"/>
      <c r="U106" s="127"/>
      <c r="V106" s="29"/>
      <c r="W106" s="123"/>
      <c r="X106" s="29"/>
      <c r="Y106" s="29"/>
      <c r="Z106" s="124"/>
      <c r="AA106" s="29"/>
      <c r="AB106" s="127"/>
      <c r="AC106" s="29"/>
      <c r="AD106" s="124"/>
      <c r="AE106" s="29"/>
      <c r="AF106" s="127"/>
      <c r="AG106" s="29"/>
      <c r="AH106" s="124"/>
      <c r="AI106" s="29"/>
      <c r="AJ106" s="127"/>
      <c r="AK106" s="29"/>
      <c r="AL106" s="124"/>
      <c r="AM106" s="29"/>
      <c r="AN106" s="126"/>
      <c r="AO106" s="29"/>
      <c r="AP106" s="29"/>
      <c r="AQ106" s="29"/>
      <c r="AR106" s="29"/>
      <c r="AS106" s="29"/>
      <c r="AT106" s="29"/>
      <c r="AU106" s="29"/>
      <c r="AV106" s="29"/>
    </row>
    <row r="107" customFormat="false" ht="8.25" hidden="false" customHeight="true" outlineLevel="0" collapsed="false">
      <c r="A107" s="123" t="n">
        <v>16</v>
      </c>
      <c r="B107" s="124"/>
      <c r="C107" s="123" t="s">
        <v>153</v>
      </c>
      <c r="D107" s="124"/>
      <c r="E107" s="30" t="n">
        <v>617711</v>
      </c>
      <c r="F107" s="124"/>
      <c r="G107" s="33" t="n">
        <f aca="false">(E107/$AP107)</f>
        <v>11.1175083690292</v>
      </c>
      <c r="H107" s="124"/>
      <c r="I107" s="33" t="n">
        <f aca="false">IF(G$219,G107/G$219*100,0)</f>
        <v>19.7287024401446</v>
      </c>
      <c r="J107" s="29"/>
      <c r="K107" s="30" t="n">
        <v>0</v>
      </c>
      <c r="L107" s="124"/>
      <c r="M107" s="33" t="n">
        <f aca="false">(K107/$AP107)</f>
        <v>0</v>
      </c>
      <c r="N107" s="124"/>
      <c r="O107" s="33" t="n">
        <f aca="false">IF(M$219,M107/M$219*100,0)</f>
        <v>0</v>
      </c>
      <c r="P107" s="29"/>
      <c r="Q107" s="30" t="n">
        <v>1098741</v>
      </c>
      <c r="R107" s="124"/>
      <c r="S107" s="33" t="n">
        <f aca="false">(Q107/$AP107)</f>
        <v>19.775044094885</v>
      </c>
      <c r="T107" s="124"/>
      <c r="U107" s="33" t="n">
        <f aca="false">IF(S$219,S107/S$219*100,0)</f>
        <v>64.2654124290694</v>
      </c>
      <c r="V107" s="29"/>
      <c r="W107" s="30" t="n">
        <f aca="false">(E107+K107+Q107)</f>
        <v>1716452</v>
      </c>
      <c r="X107" s="29"/>
      <c r="Y107" s="29"/>
      <c r="Z107" s="30" t="n">
        <v>160311</v>
      </c>
      <c r="AA107" s="29"/>
      <c r="AB107" s="33" t="n">
        <f aca="false">IF($W107,Z107/$W107*100,0)</f>
        <v>9.33967276684696</v>
      </c>
      <c r="AC107" s="29"/>
      <c r="AD107" s="30" t="n">
        <v>0</v>
      </c>
      <c r="AE107" s="29"/>
      <c r="AF107" s="33" t="n">
        <f aca="false">IF($W107,AD107/$W107*100,0)</f>
        <v>0</v>
      </c>
      <c r="AG107" s="29"/>
      <c r="AH107" s="30" t="n">
        <v>0</v>
      </c>
      <c r="AI107" s="29"/>
      <c r="AJ107" s="33" t="n">
        <f aca="false">IF($W107,AH107/$W107*100,0)</f>
        <v>0</v>
      </c>
      <c r="AK107" s="29"/>
      <c r="AL107" s="30" t="n">
        <v>201168</v>
      </c>
      <c r="AM107" s="29"/>
      <c r="AN107" s="123" t="n">
        <v>16</v>
      </c>
      <c r="AO107" s="29"/>
      <c r="AP107" s="125" t="n">
        <v>55562</v>
      </c>
      <c r="AQ107" s="29"/>
      <c r="AR107" s="125" t="n">
        <f aca="false">IF(E107,AP107,0)</f>
        <v>55562</v>
      </c>
      <c r="AS107" s="29"/>
      <c r="AT107" s="125" t="n">
        <f aca="false">IF(K107,AP107,0)</f>
        <v>0</v>
      </c>
      <c r="AU107" s="29"/>
      <c r="AV107" s="125" t="n">
        <f aca="false">IF(Q107,AP107,0)</f>
        <v>55562</v>
      </c>
    </row>
    <row r="108" customFormat="false" ht="8.25" hidden="false" customHeight="true" outlineLevel="0" collapsed="false">
      <c r="A108" s="123" t="n">
        <v>17</v>
      </c>
      <c r="B108" s="124"/>
      <c r="C108" s="123" t="s">
        <v>154</v>
      </c>
      <c r="D108" s="124"/>
      <c r="E108" s="30" t="n">
        <v>481138</v>
      </c>
      <c r="F108" s="124"/>
      <c r="G108" s="33" t="n">
        <f aca="false">(E108/$AP108)</f>
        <v>16.197751144627</v>
      </c>
      <c r="H108" s="124"/>
      <c r="I108" s="33" t="n">
        <f aca="false">IF(G$219,G108/G$219*100,0)</f>
        <v>28.7439057317986</v>
      </c>
      <c r="J108" s="29"/>
      <c r="K108" s="30" t="n">
        <v>0</v>
      </c>
      <c r="L108" s="124"/>
      <c r="M108" s="33" t="n">
        <f aca="false">(K108/$AP108)</f>
        <v>0</v>
      </c>
      <c r="N108" s="124"/>
      <c r="O108" s="33" t="n">
        <f aca="false">IF(M$219,M108/M$219*100,0)</f>
        <v>0</v>
      </c>
      <c r="P108" s="29"/>
      <c r="Q108" s="30" t="n">
        <v>326290</v>
      </c>
      <c r="R108" s="124"/>
      <c r="S108" s="33" t="n">
        <f aca="false">(Q108/$AP108)</f>
        <v>10.9847158631834</v>
      </c>
      <c r="T108" s="124"/>
      <c r="U108" s="33" t="n">
        <f aca="false">IF(S$219,S108/S$219*100,0)</f>
        <v>35.6983929834179</v>
      </c>
      <c r="V108" s="29"/>
      <c r="W108" s="30" t="n">
        <f aca="false">(E108+K108+Q108)</f>
        <v>807428</v>
      </c>
      <c r="X108" s="29"/>
      <c r="Y108" s="29"/>
      <c r="Z108" s="30" t="n">
        <v>0</v>
      </c>
      <c r="AA108" s="29"/>
      <c r="AB108" s="33" t="n">
        <f aca="false">IF($W108,Z108/$W108*100,0)</f>
        <v>0</v>
      </c>
      <c r="AC108" s="29"/>
      <c r="AD108" s="30" t="n">
        <v>0</v>
      </c>
      <c r="AE108" s="29"/>
      <c r="AF108" s="33" t="n">
        <f aca="false">IF($W108,AD108/$W108*100,0)</f>
        <v>0</v>
      </c>
      <c r="AG108" s="29"/>
      <c r="AH108" s="30" t="n">
        <v>0</v>
      </c>
      <c r="AI108" s="29"/>
      <c r="AJ108" s="33" t="n">
        <f aca="false">IF($W108,AH108/$W108*100,0)</f>
        <v>0</v>
      </c>
      <c r="AK108" s="29"/>
      <c r="AL108" s="30" t="n">
        <v>85910</v>
      </c>
      <c r="AM108" s="29"/>
      <c r="AN108" s="123" t="n">
        <v>17</v>
      </c>
      <c r="AO108" s="29"/>
      <c r="AP108" s="125" t="n">
        <v>29704</v>
      </c>
      <c r="AQ108" s="29"/>
      <c r="AR108" s="125" t="n">
        <f aca="false">IF(E108,AP108,0)</f>
        <v>29704</v>
      </c>
      <c r="AS108" s="29"/>
      <c r="AT108" s="125" t="n">
        <f aca="false">IF(K108,AP108,0)</f>
        <v>0</v>
      </c>
      <c r="AU108" s="29"/>
      <c r="AV108" s="125" t="n">
        <f aca="false">IF(Q108,AP108,0)</f>
        <v>29704</v>
      </c>
    </row>
    <row r="109" customFormat="false" ht="8.25" hidden="false" customHeight="true" outlineLevel="0" collapsed="false">
      <c r="A109" s="123" t="n">
        <v>18</v>
      </c>
      <c r="B109" s="124"/>
      <c r="C109" s="123" t="s">
        <v>155</v>
      </c>
      <c r="D109" s="124"/>
      <c r="E109" s="30" t="n">
        <v>1073232</v>
      </c>
      <c r="F109" s="124"/>
      <c r="G109" s="33" t="n">
        <f aca="false">(E109/$AP109)</f>
        <v>36.9138061498246</v>
      </c>
      <c r="H109" s="124"/>
      <c r="I109" s="33" t="n">
        <f aca="false">IF(G$219,G109/G$219*100,0)</f>
        <v>65.505819585604</v>
      </c>
      <c r="J109" s="29"/>
      <c r="K109" s="30" t="n">
        <v>0</v>
      </c>
      <c r="L109" s="124"/>
      <c r="M109" s="33" t="n">
        <f aca="false">(K109/$AP109)</f>
        <v>0</v>
      </c>
      <c r="N109" s="124"/>
      <c r="O109" s="33" t="n">
        <f aca="false">IF(M$219,M109/M$219*100,0)</f>
        <v>0</v>
      </c>
      <c r="P109" s="29"/>
      <c r="Q109" s="30" t="n">
        <v>395066</v>
      </c>
      <c r="R109" s="124"/>
      <c r="S109" s="33" t="n">
        <f aca="false">(Q109/$AP109)</f>
        <v>13.5882919446929</v>
      </c>
      <c r="T109" s="124"/>
      <c r="U109" s="33" t="n">
        <f aca="false">IF(S$219,S109/S$219*100,0)</f>
        <v>44.1595569568496</v>
      </c>
      <c r="V109" s="29"/>
      <c r="W109" s="30" t="n">
        <f aca="false">(E109+K109+Q109)</f>
        <v>1468298</v>
      </c>
      <c r="X109" s="29"/>
      <c r="Y109" s="29"/>
      <c r="Z109" s="30" t="n">
        <v>63124</v>
      </c>
      <c r="AA109" s="29"/>
      <c r="AB109" s="33" t="n">
        <f aca="false">IF($W109,Z109/$W109*100,0)</f>
        <v>4.2991272888746</v>
      </c>
      <c r="AC109" s="29"/>
      <c r="AD109" s="30" t="n">
        <v>0</v>
      </c>
      <c r="AE109" s="29"/>
      <c r="AF109" s="33" t="n">
        <f aca="false">IF($W109,AD109/$W109*100,0)</f>
        <v>0</v>
      </c>
      <c r="AG109" s="29"/>
      <c r="AH109" s="30" t="n">
        <v>0</v>
      </c>
      <c r="AI109" s="29"/>
      <c r="AJ109" s="33" t="n">
        <f aca="false">IF($W109,AH109/$W109*100,0)</f>
        <v>0</v>
      </c>
      <c r="AK109" s="29"/>
      <c r="AL109" s="30" t="n">
        <v>265067</v>
      </c>
      <c r="AM109" s="29"/>
      <c r="AN109" s="123" t="n">
        <v>18</v>
      </c>
      <c r="AO109" s="29"/>
      <c r="AP109" s="125" t="n">
        <v>29074</v>
      </c>
      <c r="AQ109" s="29"/>
      <c r="AR109" s="125" t="n">
        <f aca="false">IF(E109,AP109,0)</f>
        <v>29074</v>
      </c>
      <c r="AS109" s="29"/>
      <c r="AT109" s="125" t="n">
        <f aca="false">IF(K109,AP109,0)</f>
        <v>0</v>
      </c>
      <c r="AU109" s="29"/>
      <c r="AV109" s="125" t="n">
        <f aca="false">IF(Q109,AP109,0)</f>
        <v>29074</v>
      </c>
    </row>
    <row r="110" customFormat="false" ht="8.25" hidden="false" customHeight="true" outlineLevel="0" collapsed="false">
      <c r="A110" s="123" t="n">
        <v>19</v>
      </c>
      <c r="B110" s="124"/>
      <c r="C110" s="123" t="s">
        <v>156</v>
      </c>
      <c r="D110" s="124"/>
      <c r="E110" s="30" t="n">
        <v>474218</v>
      </c>
      <c r="F110" s="124"/>
      <c r="G110" s="33" t="n">
        <f aca="false">(E110/$AP110)</f>
        <v>65.3823245553564</v>
      </c>
      <c r="H110" s="124"/>
      <c r="I110" s="33" t="n">
        <f aca="false">IF(G$219,G110/G$219*100,0)</f>
        <v>116.024956598276</v>
      </c>
      <c r="J110" s="29"/>
      <c r="K110" s="30" t="n">
        <v>7113</v>
      </c>
      <c r="L110" s="124"/>
      <c r="M110" s="33" t="n">
        <f aca="false">(K110/$AP110)</f>
        <v>0.980697642354888</v>
      </c>
      <c r="N110" s="124"/>
      <c r="O110" s="33" t="n">
        <f aca="false">IF(M$219,M110/M$219*100,0)</f>
        <v>41.1088702669545</v>
      </c>
      <c r="P110" s="29"/>
      <c r="Q110" s="30" t="n">
        <v>90622</v>
      </c>
      <c r="R110" s="124"/>
      <c r="S110" s="33" t="n">
        <f aca="false">(Q110/$AP110)</f>
        <v>12.4944161036812</v>
      </c>
      <c r="T110" s="124"/>
      <c r="U110" s="33" t="n">
        <f aca="false">IF(S$219,S110/S$219*100,0)</f>
        <v>40.6046530217939</v>
      </c>
      <c r="V110" s="29"/>
      <c r="W110" s="30" t="n">
        <f aca="false">(E110+K110+Q110)</f>
        <v>571953</v>
      </c>
      <c r="X110" s="29"/>
      <c r="Y110" s="29"/>
      <c r="Z110" s="30" t="n">
        <v>5000</v>
      </c>
      <c r="AA110" s="29"/>
      <c r="AB110" s="33" t="n">
        <f aca="false">IF($W110,Z110/$W110*100,0)</f>
        <v>0.874197705056185</v>
      </c>
      <c r="AC110" s="29"/>
      <c r="AD110" s="30" t="n">
        <v>0</v>
      </c>
      <c r="AE110" s="29"/>
      <c r="AF110" s="33" t="n">
        <f aca="false">IF($W110,AD110/$W110*100,0)</f>
        <v>0</v>
      </c>
      <c r="AG110" s="29"/>
      <c r="AH110" s="30" t="n">
        <v>0</v>
      </c>
      <c r="AI110" s="29"/>
      <c r="AJ110" s="33" t="n">
        <f aca="false">IF($W110,AH110/$W110*100,0)</f>
        <v>0</v>
      </c>
      <c r="AK110" s="29"/>
      <c r="AL110" s="30" t="n">
        <v>44439</v>
      </c>
      <c r="AM110" s="29"/>
      <c r="AN110" s="123" t="n">
        <v>19</v>
      </c>
      <c r="AO110" s="29"/>
      <c r="AP110" s="125" t="n">
        <v>7253</v>
      </c>
      <c r="AQ110" s="29"/>
      <c r="AR110" s="125" t="n">
        <f aca="false">IF(E110,AP110,0)</f>
        <v>7253</v>
      </c>
      <c r="AS110" s="29"/>
      <c r="AT110" s="125" t="n">
        <f aca="false">IF(K110,AP110,0)</f>
        <v>7253</v>
      </c>
      <c r="AU110" s="29"/>
      <c r="AV110" s="125" t="n">
        <f aca="false">IF(Q110,AP110,0)</f>
        <v>7253</v>
      </c>
    </row>
    <row r="111" customFormat="false" ht="8.25" hidden="false" customHeight="true" outlineLevel="0" collapsed="false">
      <c r="A111" s="123" t="n">
        <v>20</v>
      </c>
      <c r="B111" s="124"/>
      <c r="C111" s="123" t="s">
        <v>157</v>
      </c>
      <c r="D111" s="124"/>
      <c r="E111" s="30" t="n">
        <v>16506</v>
      </c>
      <c r="F111" s="124"/>
      <c r="G111" s="33" t="n">
        <f aca="false">(E111/$AP111)</f>
        <v>1.34020785969471</v>
      </c>
      <c r="H111" s="124"/>
      <c r="I111" s="33" t="n">
        <f aca="false">IF(G$219,G111/G$219*100,0)</f>
        <v>2.37828128337795</v>
      </c>
      <c r="J111" s="29"/>
      <c r="K111" s="30" t="n">
        <v>70460</v>
      </c>
      <c r="L111" s="124"/>
      <c r="M111" s="33" t="n">
        <f aca="false">(K111/$AP111)</f>
        <v>5.72101331601169</v>
      </c>
      <c r="N111" s="124"/>
      <c r="O111" s="33" t="n">
        <f aca="false">IF(M$219,M111/M$219*100,0)</f>
        <v>239.813357395976</v>
      </c>
      <c r="P111" s="29"/>
      <c r="Q111" s="30" t="n">
        <v>261748</v>
      </c>
      <c r="R111" s="124"/>
      <c r="S111" s="33" t="n">
        <f aca="false">(Q111/$AP111)</f>
        <v>21.2526794413771</v>
      </c>
      <c r="T111" s="124"/>
      <c r="U111" s="33" t="n">
        <f aca="false">IF(S$219,S111/S$219*100,0)</f>
        <v>69.0674672061126</v>
      </c>
      <c r="V111" s="29"/>
      <c r="W111" s="30" t="n">
        <f aca="false">(E111+K111+Q111)</f>
        <v>348714</v>
      </c>
      <c r="X111" s="29"/>
      <c r="Y111" s="29"/>
      <c r="Z111" s="30" t="n">
        <v>49334</v>
      </c>
      <c r="AA111" s="29"/>
      <c r="AB111" s="33" t="n">
        <f aca="false">IF($W111,Z111/$W111*100,0)</f>
        <v>14.1474101986155</v>
      </c>
      <c r="AC111" s="29"/>
      <c r="AD111" s="30" t="n">
        <v>0</v>
      </c>
      <c r="AE111" s="29"/>
      <c r="AF111" s="33" t="n">
        <f aca="false">IF($W111,AD111/$W111*100,0)</f>
        <v>0</v>
      </c>
      <c r="AG111" s="29"/>
      <c r="AH111" s="30" t="n">
        <v>0</v>
      </c>
      <c r="AI111" s="29"/>
      <c r="AJ111" s="33" t="n">
        <f aca="false">IF($W111,AH111/$W111*100,0)</f>
        <v>0</v>
      </c>
      <c r="AK111" s="29"/>
      <c r="AL111" s="30" t="n">
        <v>3240</v>
      </c>
      <c r="AM111" s="29"/>
      <c r="AN111" s="123" t="n">
        <v>20</v>
      </c>
      <c r="AO111" s="29"/>
      <c r="AP111" s="125" t="n">
        <v>12316</v>
      </c>
      <c r="AQ111" s="29"/>
      <c r="AR111" s="125" t="n">
        <f aca="false">IF(E111,AP111,0)</f>
        <v>12316</v>
      </c>
      <c r="AS111" s="29"/>
      <c r="AT111" s="125" t="n">
        <f aca="false">IF(K111,AP111,0)</f>
        <v>12316</v>
      </c>
      <c r="AU111" s="29"/>
      <c r="AV111" s="125" t="n">
        <f aca="false">IF(Q111,AP111,0)</f>
        <v>12316</v>
      </c>
    </row>
    <row r="112" customFormat="false" ht="8.25" hidden="false" customHeight="true" outlineLevel="0" collapsed="false">
      <c r="A112" s="126"/>
      <c r="B112" s="124"/>
      <c r="C112" s="123"/>
      <c r="D112" s="124"/>
      <c r="E112" s="128"/>
      <c r="F112" s="124"/>
      <c r="G112" s="127"/>
      <c r="H112" s="124"/>
      <c r="I112" s="127"/>
      <c r="J112" s="29"/>
      <c r="K112" s="128"/>
      <c r="L112" s="124"/>
      <c r="M112" s="127"/>
      <c r="N112" s="124"/>
      <c r="O112" s="127"/>
      <c r="P112" s="29"/>
      <c r="Q112" s="128"/>
      <c r="R112" s="124"/>
      <c r="S112" s="127"/>
      <c r="T112" s="124"/>
      <c r="U112" s="127"/>
      <c r="V112" s="29"/>
      <c r="W112" s="129"/>
      <c r="X112" s="29"/>
      <c r="Y112" s="29"/>
      <c r="Z112" s="128"/>
      <c r="AA112" s="29"/>
      <c r="AB112" s="127"/>
      <c r="AC112" s="29"/>
      <c r="AD112" s="128"/>
      <c r="AE112" s="29"/>
      <c r="AF112" s="127"/>
      <c r="AG112" s="29"/>
      <c r="AH112" s="128"/>
      <c r="AI112" s="29"/>
      <c r="AJ112" s="127"/>
      <c r="AK112" s="29"/>
      <c r="AL112" s="128"/>
      <c r="AM112" s="29"/>
      <c r="AN112" s="126"/>
      <c r="AO112" s="29"/>
      <c r="AP112" s="29"/>
      <c r="AQ112" s="29"/>
      <c r="AR112" s="29"/>
      <c r="AS112" s="29"/>
      <c r="AT112" s="29"/>
      <c r="AU112" s="29"/>
      <c r="AV112" s="29"/>
    </row>
    <row r="113" customFormat="false" ht="8.25" hidden="false" customHeight="true" outlineLevel="0" collapsed="false">
      <c r="A113" s="123" t="n">
        <v>21</v>
      </c>
      <c r="B113" s="124"/>
      <c r="C113" s="123" t="s">
        <v>158</v>
      </c>
      <c r="D113" s="124"/>
      <c r="E113" s="30" t="n">
        <v>9219069</v>
      </c>
      <c r="F113" s="124"/>
      <c r="G113" s="33" t="n">
        <f aca="false">(E113/$AP113)</f>
        <v>27.605061039696</v>
      </c>
      <c r="H113" s="124"/>
      <c r="I113" s="33" t="n">
        <f aca="false">IF(G$219,G113/G$219*100,0)</f>
        <v>48.9868788056283</v>
      </c>
      <c r="J113" s="29"/>
      <c r="K113" s="30" t="n">
        <v>743212</v>
      </c>
      <c r="L113" s="124"/>
      <c r="M113" s="33" t="n">
        <f aca="false">(K113/$AP113)</f>
        <v>2.22543215865231</v>
      </c>
      <c r="N113" s="124"/>
      <c r="O113" s="33" t="n">
        <f aca="false">IF(M$219,M113/M$219*100,0)</f>
        <v>93.2856345797559</v>
      </c>
      <c r="P113" s="29"/>
      <c r="Q113" s="30" t="n">
        <v>9535730</v>
      </c>
      <c r="R113" s="124"/>
      <c r="S113" s="33" t="n">
        <f aca="false">(Q113/$AP113)</f>
        <v>28.553252905262</v>
      </c>
      <c r="T113" s="124"/>
      <c r="U113" s="33" t="n">
        <f aca="false">IF(S$219,S113/S$219*100,0)</f>
        <v>92.7930458887229</v>
      </c>
      <c r="V113" s="29"/>
      <c r="W113" s="30" t="n">
        <f aca="false">(E113+K113+Q113)</f>
        <v>19498011</v>
      </c>
      <c r="X113" s="29"/>
      <c r="Y113" s="29"/>
      <c r="Z113" s="30" t="n">
        <v>257088</v>
      </c>
      <c r="AA113" s="29"/>
      <c r="AB113" s="33" t="n">
        <f aca="false">IF($W113,Z113/$W113*100,0)</f>
        <v>1.31853449051803</v>
      </c>
      <c r="AC113" s="29"/>
      <c r="AD113" s="30" t="n">
        <v>0</v>
      </c>
      <c r="AE113" s="29"/>
      <c r="AF113" s="33" t="n">
        <f aca="false">IF($W113,AD113/$W113*100,0)</f>
        <v>0</v>
      </c>
      <c r="AG113" s="29"/>
      <c r="AH113" s="30" t="n">
        <v>0</v>
      </c>
      <c r="AI113" s="29"/>
      <c r="AJ113" s="33" t="n">
        <f aca="false">IF($W113,AH113/$W113*100,0)</f>
        <v>0</v>
      </c>
      <c r="AK113" s="29"/>
      <c r="AL113" s="30" t="n">
        <v>1319395</v>
      </c>
      <c r="AM113" s="29"/>
      <c r="AN113" s="123" t="n">
        <v>21</v>
      </c>
      <c r="AO113" s="29"/>
      <c r="AP113" s="125" t="n">
        <v>333963</v>
      </c>
      <c r="AQ113" s="29"/>
      <c r="AR113" s="125" t="n">
        <f aca="false">IF(E113,AP113,0)</f>
        <v>333963</v>
      </c>
      <c r="AS113" s="29"/>
      <c r="AT113" s="125" t="n">
        <f aca="false">IF(K113,AP113,0)</f>
        <v>333963</v>
      </c>
      <c r="AU113" s="29"/>
      <c r="AV113" s="125" t="n">
        <f aca="false">IF(Q113,AP113,0)</f>
        <v>333963</v>
      </c>
    </row>
    <row r="114" customFormat="false" ht="8.25" hidden="false" customHeight="true" outlineLevel="0" collapsed="false">
      <c r="A114" s="123" t="n">
        <v>22</v>
      </c>
      <c r="B114" s="124"/>
      <c r="C114" s="123" t="s">
        <v>159</v>
      </c>
      <c r="D114" s="124"/>
      <c r="E114" s="30" t="n">
        <v>749813</v>
      </c>
      <c r="F114" s="124"/>
      <c r="G114" s="33" t="n">
        <f aca="false">(E114/$AP114)</f>
        <v>52.6554073033708</v>
      </c>
      <c r="H114" s="124"/>
      <c r="I114" s="33" t="n">
        <f aca="false">IF(G$219,G114/G$219*100,0)</f>
        <v>93.4402591003878</v>
      </c>
      <c r="J114" s="29"/>
      <c r="K114" s="30" t="n">
        <v>17000</v>
      </c>
      <c r="L114" s="124"/>
      <c r="M114" s="33" t="n">
        <f aca="false">(K114/$AP114)</f>
        <v>1.1938202247191</v>
      </c>
      <c r="N114" s="124"/>
      <c r="O114" s="33" t="n">
        <f aca="false">IF(M$219,M114/M$219*100,0)</f>
        <v>50.0425397395669</v>
      </c>
      <c r="P114" s="29"/>
      <c r="Q114" s="30" t="n">
        <v>308683</v>
      </c>
      <c r="R114" s="124"/>
      <c r="S114" s="33" t="n">
        <f aca="false">(Q114/$AP114)</f>
        <v>21.6771769662921</v>
      </c>
      <c r="T114" s="124"/>
      <c r="U114" s="33" t="n">
        <f aca="false">IF(S$219,S114/S$219*100,0)</f>
        <v>70.4470094403999</v>
      </c>
      <c r="V114" s="29"/>
      <c r="W114" s="30" t="n">
        <f aca="false">(E114+K114+Q114)</f>
        <v>1075496</v>
      </c>
      <c r="X114" s="29"/>
      <c r="Y114" s="29"/>
      <c r="Z114" s="30" t="n">
        <v>54247</v>
      </c>
      <c r="AA114" s="29"/>
      <c r="AB114" s="33" t="n">
        <f aca="false">IF($W114,Z114/$W114*100,0)</f>
        <v>5.04390532368321</v>
      </c>
      <c r="AC114" s="29"/>
      <c r="AD114" s="30" t="n">
        <v>0</v>
      </c>
      <c r="AE114" s="29"/>
      <c r="AF114" s="33" t="n">
        <f aca="false">IF($W114,AD114/$W114*100,0)</f>
        <v>0</v>
      </c>
      <c r="AG114" s="29"/>
      <c r="AH114" s="30" t="n">
        <v>0</v>
      </c>
      <c r="AI114" s="29"/>
      <c r="AJ114" s="33" t="n">
        <f aca="false">IF($W114,AH114/$W114*100,0)</f>
        <v>0</v>
      </c>
      <c r="AK114" s="29"/>
      <c r="AL114" s="30" t="n">
        <v>401022</v>
      </c>
      <c r="AM114" s="29"/>
      <c r="AN114" s="123" t="n">
        <v>22</v>
      </c>
      <c r="AO114" s="29"/>
      <c r="AP114" s="125" t="n">
        <v>14240</v>
      </c>
      <c r="AQ114" s="29"/>
      <c r="AR114" s="125" t="n">
        <f aca="false">IF(E114,AP114,0)</f>
        <v>14240</v>
      </c>
      <c r="AS114" s="29"/>
      <c r="AT114" s="125" t="n">
        <f aca="false">IF(K114,AP114,0)</f>
        <v>14240</v>
      </c>
      <c r="AU114" s="29"/>
      <c r="AV114" s="125" t="n">
        <f aca="false">IF(Q114,AP114,0)</f>
        <v>14240</v>
      </c>
    </row>
    <row r="115" customFormat="false" ht="8.25" hidden="false" customHeight="true" outlineLevel="0" collapsed="false">
      <c r="A115" s="123" t="n">
        <v>23</v>
      </c>
      <c r="B115" s="124"/>
      <c r="C115" s="123" t="s">
        <v>160</v>
      </c>
      <c r="D115" s="124"/>
      <c r="E115" s="30" t="n">
        <v>0</v>
      </c>
      <c r="F115" s="124"/>
      <c r="G115" s="33" t="n">
        <f aca="false">(E115/$AP115)</f>
        <v>0</v>
      </c>
      <c r="H115" s="124"/>
      <c r="I115" s="33" t="n">
        <f aca="false">IF(G$219,G115/G$219*100,0)</f>
        <v>0</v>
      </c>
      <c r="J115" s="29"/>
      <c r="K115" s="30" t="n">
        <v>1200</v>
      </c>
      <c r="L115" s="124"/>
      <c r="M115" s="33" t="n">
        <f aca="false">(K115/$AP115)</f>
        <v>0.230061349693252</v>
      </c>
      <c r="N115" s="124"/>
      <c r="O115" s="33" t="n">
        <f aca="false">IF(M$219,M115/M$219*100,0)</f>
        <v>9.64370848824566</v>
      </c>
      <c r="P115" s="29"/>
      <c r="Q115" s="30" t="n">
        <v>32709</v>
      </c>
      <c r="R115" s="124"/>
      <c r="S115" s="33" t="n">
        <f aca="false">(Q115/$AP115)</f>
        <v>6.2708972392638</v>
      </c>
      <c r="T115" s="124"/>
      <c r="U115" s="33" t="n">
        <f aca="false">IF(S$219,S115/S$219*100,0)</f>
        <v>20.3793122001605</v>
      </c>
      <c r="V115" s="29"/>
      <c r="W115" s="30" t="n">
        <f aca="false">(E115+K115+Q115)</f>
        <v>33909</v>
      </c>
      <c r="X115" s="29"/>
      <c r="Y115" s="29"/>
      <c r="Z115" s="30" t="n">
        <v>6867</v>
      </c>
      <c r="AA115" s="29"/>
      <c r="AB115" s="33" t="n">
        <f aca="false">IF($W115,Z115/$W115*100,0)</f>
        <v>20.2512607272406</v>
      </c>
      <c r="AC115" s="29"/>
      <c r="AD115" s="30" t="n">
        <v>0</v>
      </c>
      <c r="AE115" s="29"/>
      <c r="AF115" s="33" t="n">
        <f aca="false">IF($W115,AD115/$W115*100,0)</f>
        <v>0</v>
      </c>
      <c r="AG115" s="29"/>
      <c r="AH115" s="30" t="n">
        <v>0</v>
      </c>
      <c r="AI115" s="29"/>
      <c r="AJ115" s="33" t="n">
        <f aca="false">IF($W115,AH115/$W115*100,0)</f>
        <v>0</v>
      </c>
      <c r="AK115" s="29"/>
      <c r="AL115" s="30" t="n">
        <v>0</v>
      </c>
      <c r="AM115" s="29"/>
      <c r="AN115" s="123" t="n">
        <v>23</v>
      </c>
      <c r="AO115" s="29"/>
      <c r="AP115" s="125" t="n">
        <v>5216</v>
      </c>
      <c r="AQ115" s="29"/>
      <c r="AR115" s="125" t="n">
        <f aca="false">IF(E115,AP115,0)</f>
        <v>0</v>
      </c>
      <c r="AS115" s="29"/>
      <c r="AT115" s="125" t="n">
        <f aca="false">IF(K115,AP115,0)</f>
        <v>5216</v>
      </c>
      <c r="AU115" s="29"/>
      <c r="AV115" s="125" t="n">
        <f aca="false">IF(Q115,AP115,0)</f>
        <v>5216</v>
      </c>
    </row>
    <row r="116" customFormat="false" ht="8.25" hidden="false" customHeight="true" outlineLevel="0" collapsed="false">
      <c r="A116" s="123" t="n">
        <v>24</v>
      </c>
      <c r="B116" s="124"/>
      <c r="C116" s="123" t="s">
        <v>161</v>
      </c>
      <c r="D116" s="124"/>
      <c r="E116" s="30" t="n">
        <v>873488</v>
      </c>
      <c r="F116" s="124"/>
      <c r="G116" s="33" t="n">
        <f aca="false">(E116/$AP116)</f>
        <v>17.6862395723658</v>
      </c>
      <c r="H116" s="124"/>
      <c r="I116" s="33" t="n">
        <f aca="false">IF(G$219,G116/G$219*100,0)</f>
        <v>31.3853200039267</v>
      </c>
      <c r="J116" s="29"/>
      <c r="K116" s="30" t="n">
        <v>0</v>
      </c>
      <c r="L116" s="124"/>
      <c r="M116" s="33" t="n">
        <f aca="false">(K116/$AP116)</f>
        <v>0</v>
      </c>
      <c r="N116" s="124"/>
      <c r="O116" s="33" t="n">
        <f aca="false">IF(M$219,M116/M$219*100,0)</f>
        <v>0</v>
      </c>
      <c r="P116" s="29"/>
      <c r="Q116" s="30" t="n">
        <v>1046527</v>
      </c>
      <c r="R116" s="124"/>
      <c r="S116" s="33" t="n">
        <f aca="false">(Q116/$AP116)</f>
        <v>21.189904430226</v>
      </c>
      <c r="T116" s="124"/>
      <c r="U116" s="33" t="n">
        <f aca="false">IF(S$219,S116/S$219*100,0)</f>
        <v>68.8634594697704</v>
      </c>
      <c r="V116" s="29"/>
      <c r="W116" s="30" t="n">
        <f aca="false">(E116+K116+Q116)</f>
        <v>1920015</v>
      </c>
      <c r="X116" s="29"/>
      <c r="Y116" s="29"/>
      <c r="Z116" s="30" t="n">
        <v>153288</v>
      </c>
      <c r="AA116" s="29"/>
      <c r="AB116" s="33" t="n">
        <f aca="false">IF($W116,Z116/$W116*100,0)</f>
        <v>7.98368762744041</v>
      </c>
      <c r="AC116" s="29"/>
      <c r="AD116" s="30" t="n">
        <v>0</v>
      </c>
      <c r="AE116" s="29"/>
      <c r="AF116" s="33" t="n">
        <f aca="false">IF($W116,AD116/$W116*100,0)</f>
        <v>0</v>
      </c>
      <c r="AG116" s="29"/>
      <c r="AH116" s="30" t="n">
        <v>0</v>
      </c>
      <c r="AI116" s="29"/>
      <c r="AJ116" s="33" t="n">
        <f aca="false">IF($W116,AH116/$W116*100,0)</f>
        <v>0</v>
      </c>
      <c r="AK116" s="29"/>
      <c r="AL116" s="30" t="n">
        <v>216603</v>
      </c>
      <c r="AM116" s="29"/>
      <c r="AN116" s="123" t="n">
        <v>24</v>
      </c>
      <c r="AO116" s="29"/>
      <c r="AP116" s="125" t="n">
        <v>49388</v>
      </c>
      <c r="AQ116" s="29"/>
      <c r="AR116" s="125" t="n">
        <f aca="false">IF(E116,AP116,0)</f>
        <v>49388</v>
      </c>
      <c r="AS116" s="29"/>
      <c r="AT116" s="125" t="n">
        <f aca="false">IF(K116,AP116,0)</f>
        <v>0</v>
      </c>
      <c r="AU116" s="29"/>
      <c r="AV116" s="125" t="n">
        <f aca="false">IF(Q116,AP116,0)</f>
        <v>49388</v>
      </c>
    </row>
    <row r="117" customFormat="false" ht="8.25" hidden="false" customHeight="true" outlineLevel="0" collapsed="false">
      <c r="A117" s="123" t="n">
        <v>25</v>
      </c>
      <c r="B117" s="124"/>
      <c r="C117" s="123" t="s">
        <v>162</v>
      </c>
      <c r="D117" s="124"/>
      <c r="E117" s="30" t="n">
        <v>46181</v>
      </c>
      <c r="F117" s="124"/>
      <c r="G117" s="33" t="n">
        <f aca="false">(E117/$AP117)</f>
        <v>4.68509688546211</v>
      </c>
      <c r="H117" s="124"/>
      <c r="I117" s="33" t="n">
        <f aca="false">IF(G$219,G117/G$219*100,0)</f>
        <v>8.31399260413611</v>
      </c>
      <c r="J117" s="29"/>
      <c r="K117" s="30" t="n">
        <v>0</v>
      </c>
      <c r="L117" s="124"/>
      <c r="M117" s="33" t="n">
        <f aca="false">(K117/$AP117)</f>
        <v>0</v>
      </c>
      <c r="N117" s="124"/>
      <c r="O117" s="33" t="n">
        <f aca="false">IF(M$219,M117/M$219*100,0)</f>
        <v>0</v>
      </c>
      <c r="P117" s="29"/>
      <c r="Q117" s="30" t="n">
        <v>115450</v>
      </c>
      <c r="R117" s="124"/>
      <c r="S117" s="33" t="n">
        <f aca="false">(Q117/$AP117)</f>
        <v>11.7124885867911</v>
      </c>
      <c r="T117" s="124"/>
      <c r="U117" s="33" t="n">
        <f aca="false">IF(S$219,S117/S$219*100,0)</f>
        <v>38.0635262297895</v>
      </c>
      <c r="V117" s="29"/>
      <c r="W117" s="30" t="n">
        <f aca="false">(E117+K117+Q117)</f>
        <v>161631</v>
      </c>
      <c r="X117" s="29"/>
      <c r="Y117" s="29"/>
      <c r="Z117" s="30" t="n">
        <v>0</v>
      </c>
      <c r="AA117" s="29"/>
      <c r="AB117" s="33" t="n">
        <f aca="false">IF($W117,Z117/$W117*100,0)</f>
        <v>0</v>
      </c>
      <c r="AC117" s="29"/>
      <c r="AD117" s="30" t="n">
        <v>0</v>
      </c>
      <c r="AE117" s="29"/>
      <c r="AF117" s="33" t="n">
        <f aca="false">IF($W117,AD117/$W117*100,0)</f>
        <v>0</v>
      </c>
      <c r="AG117" s="29"/>
      <c r="AH117" s="30" t="n">
        <v>0</v>
      </c>
      <c r="AI117" s="29"/>
      <c r="AJ117" s="33" t="n">
        <f aca="false">IF($W117,AH117/$W117*100,0)</f>
        <v>0</v>
      </c>
      <c r="AK117" s="29"/>
      <c r="AL117" s="30" t="n">
        <v>14676</v>
      </c>
      <c r="AM117" s="29"/>
      <c r="AN117" s="123" t="n">
        <v>25</v>
      </c>
      <c r="AO117" s="29"/>
      <c r="AP117" s="125" t="n">
        <v>9857</v>
      </c>
      <c r="AQ117" s="29"/>
      <c r="AR117" s="125" t="n">
        <f aca="false">IF(E117,AP117,0)</f>
        <v>9857</v>
      </c>
      <c r="AS117" s="29"/>
      <c r="AT117" s="125" t="n">
        <f aca="false">IF(K117,AP117,0)</f>
        <v>0</v>
      </c>
      <c r="AU117" s="29"/>
      <c r="AV117" s="125" t="n">
        <f aca="false">IF(Q117,AP117,0)</f>
        <v>9857</v>
      </c>
    </row>
    <row r="118" customFormat="false" ht="8.25" hidden="false" customHeight="true" outlineLevel="0" collapsed="false">
      <c r="A118" s="126"/>
      <c r="B118" s="124"/>
      <c r="C118" s="123"/>
      <c r="D118" s="124"/>
      <c r="E118" s="124"/>
      <c r="F118" s="124"/>
      <c r="G118" s="127"/>
      <c r="H118" s="124"/>
      <c r="I118" s="127"/>
      <c r="J118" s="29"/>
      <c r="K118" s="124"/>
      <c r="L118" s="124"/>
      <c r="M118" s="127"/>
      <c r="N118" s="124"/>
      <c r="O118" s="127"/>
      <c r="P118" s="29"/>
      <c r="Q118" s="124"/>
      <c r="R118" s="124"/>
      <c r="S118" s="127"/>
      <c r="T118" s="124"/>
      <c r="U118" s="127"/>
      <c r="V118" s="29"/>
      <c r="W118" s="129"/>
      <c r="X118" s="29"/>
      <c r="Y118" s="29"/>
      <c r="Z118" s="124"/>
      <c r="AA118" s="29"/>
      <c r="AB118" s="127"/>
      <c r="AC118" s="29"/>
      <c r="AD118" s="124"/>
      <c r="AE118" s="29"/>
      <c r="AF118" s="127"/>
      <c r="AG118" s="29"/>
      <c r="AH118" s="124"/>
      <c r="AI118" s="29"/>
      <c r="AJ118" s="127"/>
      <c r="AK118" s="29"/>
      <c r="AL118" s="124"/>
      <c r="AM118" s="29"/>
      <c r="AN118" s="126"/>
      <c r="AO118" s="29"/>
      <c r="AP118" s="29"/>
      <c r="AQ118" s="29"/>
      <c r="AR118" s="29"/>
      <c r="AS118" s="29"/>
      <c r="AT118" s="29"/>
      <c r="AU118" s="29"/>
      <c r="AV118" s="29"/>
    </row>
    <row r="119" customFormat="false" ht="8.25" hidden="false" customHeight="true" outlineLevel="0" collapsed="false">
      <c r="A119" s="123" t="n">
        <v>26</v>
      </c>
      <c r="B119" s="124"/>
      <c r="C119" s="123" t="s">
        <v>163</v>
      </c>
      <c r="D119" s="124"/>
      <c r="E119" s="30" t="n">
        <v>146594</v>
      </c>
      <c r="F119" s="124"/>
      <c r="G119" s="33" t="n">
        <f aca="false">(E119/$AP119)</f>
        <v>9.77554014403841</v>
      </c>
      <c r="H119" s="124"/>
      <c r="I119" s="33" t="n">
        <f aca="false">IF(G$219,G119/G$219*100,0)</f>
        <v>17.3472972802685</v>
      </c>
      <c r="J119" s="29"/>
      <c r="K119" s="30" t="n">
        <v>0</v>
      </c>
      <c r="L119" s="124"/>
      <c r="M119" s="33" t="n">
        <f aca="false">(K119/$AP119)</f>
        <v>0</v>
      </c>
      <c r="N119" s="124"/>
      <c r="O119" s="33" t="n">
        <f aca="false">IF(M$219,M119/M$219*100,0)</f>
        <v>0</v>
      </c>
      <c r="P119" s="29"/>
      <c r="Q119" s="30" t="n">
        <v>133908</v>
      </c>
      <c r="R119" s="124"/>
      <c r="S119" s="33" t="n">
        <f aca="false">(Q119/$AP119)</f>
        <v>8.92958122165911</v>
      </c>
      <c r="T119" s="124"/>
      <c r="U119" s="33" t="n">
        <f aca="false">IF(S$219,S119/S$219*100,0)</f>
        <v>29.0195671511666</v>
      </c>
      <c r="V119" s="29"/>
      <c r="W119" s="30" t="n">
        <f aca="false">(E119+K119+Q119)</f>
        <v>280502</v>
      </c>
      <c r="X119" s="29"/>
      <c r="Y119" s="29"/>
      <c r="Z119" s="30" t="n">
        <v>78225</v>
      </c>
      <c r="AA119" s="29"/>
      <c r="AB119" s="33" t="n">
        <f aca="false">IF($W119,Z119/$W119*100,0)</f>
        <v>27.8875016933926</v>
      </c>
      <c r="AC119" s="29"/>
      <c r="AD119" s="30" t="n">
        <v>0</v>
      </c>
      <c r="AE119" s="29"/>
      <c r="AF119" s="33" t="n">
        <f aca="false">IF($W119,AD119/$W119*100,0)</f>
        <v>0</v>
      </c>
      <c r="AG119" s="29"/>
      <c r="AH119" s="30" t="n">
        <v>0</v>
      </c>
      <c r="AI119" s="29"/>
      <c r="AJ119" s="33" t="n">
        <f aca="false">IF($W119,AH119/$W119*100,0)</f>
        <v>0</v>
      </c>
      <c r="AK119" s="29"/>
      <c r="AL119" s="30" t="n">
        <v>39735</v>
      </c>
      <c r="AM119" s="29"/>
      <c r="AN119" s="123" t="n">
        <v>26</v>
      </c>
      <c r="AO119" s="29"/>
      <c r="AP119" s="125" t="n">
        <v>14996</v>
      </c>
      <c r="AQ119" s="29"/>
      <c r="AR119" s="125" t="n">
        <f aca="false">IF(E119,AP119,0)</f>
        <v>14996</v>
      </c>
      <c r="AS119" s="29"/>
      <c r="AT119" s="125" t="n">
        <f aca="false">IF(K119,AP119,0)</f>
        <v>0</v>
      </c>
      <c r="AU119" s="29"/>
      <c r="AV119" s="125" t="n">
        <f aca="false">IF(Q119,AP119,0)</f>
        <v>14996</v>
      </c>
    </row>
    <row r="120" customFormat="false" ht="8.25" hidden="false" customHeight="true" outlineLevel="0" collapsed="false">
      <c r="A120" s="123" t="n">
        <v>27</v>
      </c>
      <c r="B120" s="124"/>
      <c r="C120" s="123" t="s">
        <v>164</v>
      </c>
      <c r="D120" s="124"/>
      <c r="E120" s="30" t="n">
        <v>1351181</v>
      </c>
      <c r="F120" s="124"/>
      <c r="G120" s="33" t="n">
        <f aca="false">(E120/$AP120)</f>
        <v>47.6388604872545</v>
      </c>
      <c r="H120" s="124"/>
      <c r="I120" s="33" t="n">
        <f aca="false">IF(G$219,G120/G$219*100,0)</f>
        <v>84.5380882067801</v>
      </c>
      <c r="J120" s="29"/>
      <c r="K120" s="30" t="n">
        <v>0</v>
      </c>
      <c r="L120" s="124"/>
      <c r="M120" s="33" t="n">
        <f aca="false">(K120/$AP120)</f>
        <v>0</v>
      </c>
      <c r="N120" s="124"/>
      <c r="O120" s="33" t="n">
        <f aca="false">IF(M$219,M120/M$219*100,0)</f>
        <v>0</v>
      </c>
      <c r="P120" s="29"/>
      <c r="Q120" s="30" t="n">
        <v>268231</v>
      </c>
      <c r="R120" s="124"/>
      <c r="S120" s="33" t="n">
        <f aca="false">(Q120/$AP120)</f>
        <v>9.45707435743751</v>
      </c>
      <c r="T120" s="124"/>
      <c r="U120" s="33" t="n">
        <f aca="false">IF(S$219,S120/S$219*100,0)</f>
        <v>30.7338269910761</v>
      </c>
      <c r="V120" s="29"/>
      <c r="W120" s="30" t="n">
        <f aca="false">(E120+K120+Q120)</f>
        <v>1619412</v>
      </c>
      <c r="X120" s="29"/>
      <c r="Y120" s="29"/>
      <c r="Z120" s="30" t="n">
        <v>0</v>
      </c>
      <c r="AA120" s="29"/>
      <c r="AB120" s="33" t="n">
        <f aca="false">IF($W120,Z120/$W120*100,0)</f>
        <v>0</v>
      </c>
      <c r="AC120" s="29"/>
      <c r="AD120" s="30" t="n">
        <v>0</v>
      </c>
      <c r="AE120" s="29"/>
      <c r="AF120" s="33" t="n">
        <f aca="false">IF($W120,AD120/$W120*100,0)</f>
        <v>0</v>
      </c>
      <c r="AG120" s="29"/>
      <c r="AH120" s="30" t="n">
        <v>29008</v>
      </c>
      <c r="AI120" s="29"/>
      <c r="AJ120" s="33" t="n">
        <f aca="false">IF($W120,AH120/$W120*100,0)</f>
        <v>1.79126744769089</v>
      </c>
      <c r="AK120" s="29"/>
      <c r="AL120" s="30" t="n">
        <v>175005</v>
      </c>
      <c r="AM120" s="29"/>
      <c r="AN120" s="123" t="n">
        <v>27</v>
      </c>
      <c r="AO120" s="29"/>
      <c r="AP120" s="125" t="n">
        <v>28363</v>
      </c>
      <c r="AQ120" s="29"/>
      <c r="AR120" s="125" t="n">
        <f aca="false">IF(E120,AP120,0)</f>
        <v>28363</v>
      </c>
      <c r="AS120" s="29"/>
      <c r="AT120" s="125" t="n">
        <f aca="false">IF(K120,AP120,0)</f>
        <v>0</v>
      </c>
      <c r="AU120" s="29"/>
      <c r="AV120" s="125" t="n">
        <f aca="false">IF(Q120,AP120,0)</f>
        <v>28363</v>
      </c>
    </row>
    <row r="121" customFormat="false" ht="8.25" hidden="false" customHeight="true" outlineLevel="0" collapsed="false">
      <c r="A121" s="123" t="n">
        <v>28</v>
      </c>
      <c r="B121" s="124"/>
      <c r="C121" s="123" t="s">
        <v>165</v>
      </c>
      <c r="D121" s="124"/>
      <c r="E121" s="30" t="n">
        <v>248197</v>
      </c>
      <c r="F121" s="124"/>
      <c r="G121" s="33" t="n">
        <f aca="false">(E121/$AP121)</f>
        <v>22.9982394366197</v>
      </c>
      <c r="H121" s="124"/>
      <c r="I121" s="33" t="n">
        <f aca="false">IF(G$219,G121/G$219*100,0)</f>
        <v>40.811790504808</v>
      </c>
      <c r="J121" s="29"/>
      <c r="K121" s="30" t="n">
        <v>22000</v>
      </c>
      <c r="L121" s="124"/>
      <c r="M121" s="33" t="n">
        <f aca="false">(K121/$AP121)</f>
        <v>2.03854707190511</v>
      </c>
      <c r="N121" s="124"/>
      <c r="O121" s="33" t="n">
        <f aca="false">IF(M$219,M121/M$219*100,0)</f>
        <v>85.451788087099</v>
      </c>
      <c r="P121" s="29"/>
      <c r="Q121" s="30" t="n">
        <v>179873</v>
      </c>
      <c r="R121" s="124"/>
      <c r="S121" s="33" t="n">
        <f aca="false">(Q121/$AP121)</f>
        <v>16.6672535211268</v>
      </c>
      <c r="T121" s="124"/>
      <c r="U121" s="33" t="n">
        <f aca="false">IF(S$219,S121/S$219*100,0)</f>
        <v>54.165640109603</v>
      </c>
      <c r="V121" s="29"/>
      <c r="W121" s="30" t="n">
        <f aca="false">(E121+K121+Q121)</f>
        <v>450070</v>
      </c>
      <c r="X121" s="29"/>
      <c r="Y121" s="29"/>
      <c r="Z121" s="30" t="n">
        <v>0</v>
      </c>
      <c r="AA121" s="29"/>
      <c r="AB121" s="33" t="n">
        <f aca="false">IF($W121,Z121/$W121*100,0)</f>
        <v>0</v>
      </c>
      <c r="AC121" s="29"/>
      <c r="AD121" s="30" t="n">
        <v>0</v>
      </c>
      <c r="AE121" s="29"/>
      <c r="AF121" s="33" t="n">
        <f aca="false">IF($W121,AD121/$W121*100,0)</f>
        <v>0</v>
      </c>
      <c r="AG121" s="29"/>
      <c r="AH121" s="30" t="n">
        <v>0</v>
      </c>
      <c r="AI121" s="29"/>
      <c r="AJ121" s="33" t="n">
        <f aca="false">IF($W121,AH121/$W121*100,0)</f>
        <v>0</v>
      </c>
      <c r="AK121" s="29"/>
      <c r="AL121" s="30" t="n">
        <v>36493</v>
      </c>
      <c r="AM121" s="29"/>
      <c r="AN121" s="123" t="n">
        <v>28</v>
      </c>
      <c r="AO121" s="29"/>
      <c r="AP121" s="125" t="n">
        <v>10792</v>
      </c>
      <c r="AQ121" s="29"/>
      <c r="AR121" s="125" t="n">
        <f aca="false">IF(E121,AP121,0)</f>
        <v>10792</v>
      </c>
      <c r="AS121" s="29"/>
      <c r="AT121" s="125" t="n">
        <f aca="false">IF(K121,AP121,0)</f>
        <v>10792</v>
      </c>
      <c r="AU121" s="29"/>
      <c r="AV121" s="125" t="n">
        <f aca="false">IF(Q121,AP121,0)</f>
        <v>10792</v>
      </c>
    </row>
    <row r="122" customFormat="false" ht="8.25" hidden="false" customHeight="true" outlineLevel="0" collapsed="false">
      <c r="A122" s="123" t="n">
        <v>29</v>
      </c>
      <c r="B122" s="124"/>
      <c r="C122" s="123" t="s">
        <v>105</v>
      </c>
      <c r="D122" s="124"/>
      <c r="E122" s="30" t="n">
        <v>96437268</v>
      </c>
      <c r="F122" s="124"/>
      <c r="G122" s="33" t="n">
        <f aca="false">(E122/$AP122)</f>
        <v>84.7956704094822</v>
      </c>
      <c r="H122" s="124"/>
      <c r="I122" s="33" t="n">
        <f aca="false">IF(G$219,G122/G$219*100,0)</f>
        <v>150.475132933705</v>
      </c>
      <c r="J122" s="29"/>
      <c r="K122" s="30" t="n">
        <v>7597663</v>
      </c>
      <c r="L122" s="124"/>
      <c r="M122" s="33" t="n">
        <f aca="false">(K122/$AP122)</f>
        <v>6.68049749843927</v>
      </c>
      <c r="N122" s="124"/>
      <c r="O122" s="33" t="n">
        <f aca="false">IF(M$219,M122/M$219*100,0)</f>
        <v>280.03300214183</v>
      </c>
      <c r="P122" s="29"/>
      <c r="Q122" s="30" t="n">
        <v>30292473</v>
      </c>
      <c r="R122" s="124"/>
      <c r="S122" s="33" t="n">
        <f aca="false">(Q122/$AP122)</f>
        <v>26.6356628476466</v>
      </c>
      <c r="T122" s="124"/>
      <c r="U122" s="33" t="n">
        <f aca="false">IF(S$219,S122/S$219*100,0)</f>
        <v>86.5612157430491</v>
      </c>
      <c r="V122" s="29"/>
      <c r="W122" s="30" t="n">
        <f aca="false">(E122+K122+Q122)</f>
        <v>134327404</v>
      </c>
      <c r="X122" s="29"/>
      <c r="Y122" s="29"/>
      <c r="Z122" s="30" t="n">
        <v>507879</v>
      </c>
      <c r="AA122" s="29"/>
      <c r="AB122" s="33" t="n">
        <f aca="false">IF($W122,Z122/$W122*100,0)</f>
        <v>0.37809038578606</v>
      </c>
      <c r="AC122" s="29"/>
      <c r="AD122" s="30" t="n">
        <v>0</v>
      </c>
      <c r="AE122" s="29"/>
      <c r="AF122" s="33" t="n">
        <f aca="false">IF($W122,AD122/$W122*100,0)</f>
        <v>0</v>
      </c>
      <c r="AG122" s="29"/>
      <c r="AH122" s="30" t="n">
        <v>0</v>
      </c>
      <c r="AI122" s="29"/>
      <c r="AJ122" s="33" t="n">
        <f aca="false">IF($W122,AH122/$W122*100,0)</f>
        <v>0</v>
      </c>
      <c r="AK122" s="29"/>
      <c r="AL122" s="30" t="n">
        <v>58767465</v>
      </c>
      <c r="AM122" s="29"/>
      <c r="AN122" s="123" t="n">
        <v>29</v>
      </c>
      <c r="AO122" s="29"/>
      <c r="AP122" s="125" t="n">
        <v>1137290</v>
      </c>
      <c r="AQ122" s="29"/>
      <c r="AR122" s="125" t="n">
        <f aca="false">IF(E122,AP122,0)</f>
        <v>1137290</v>
      </c>
      <c r="AS122" s="29"/>
      <c r="AT122" s="125" t="n">
        <f aca="false">IF(K122,AP122,0)</f>
        <v>1137290</v>
      </c>
      <c r="AU122" s="29"/>
      <c r="AV122" s="125" t="n">
        <f aca="false">IF(Q122,AP122,0)</f>
        <v>1137290</v>
      </c>
    </row>
    <row r="123" customFormat="false" ht="8.25" hidden="false" customHeight="true" outlineLevel="0" collapsed="false">
      <c r="A123" s="123" t="n">
        <v>30</v>
      </c>
      <c r="B123" s="124"/>
      <c r="C123" s="123" t="s">
        <v>166</v>
      </c>
      <c r="D123" s="124"/>
      <c r="E123" s="30" t="n">
        <v>4285605</v>
      </c>
      <c r="F123" s="124"/>
      <c r="G123" s="33" t="n">
        <f aca="false">(E123/$AP123)</f>
        <v>62.8682813050112</v>
      </c>
      <c r="H123" s="124"/>
      <c r="I123" s="33" t="n">
        <f aca="false">IF(G$219,G123/G$219*100,0)</f>
        <v>111.56363221143</v>
      </c>
      <c r="J123" s="29"/>
      <c r="K123" s="30" t="n">
        <v>0</v>
      </c>
      <c r="L123" s="124"/>
      <c r="M123" s="33" t="n">
        <f aca="false">(K123/$AP123)</f>
        <v>0</v>
      </c>
      <c r="N123" s="124"/>
      <c r="O123" s="33" t="n">
        <f aca="false">IF(M$219,M123/M$219*100,0)</f>
        <v>0</v>
      </c>
      <c r="P123" s="29"/>
      <c r="Q123" s="30" t="n">
        <v>2414137</v>
      </c>
      <c r="R123" s="124"/>
      <c r="S123" s="33" t="n">
        <f aca="false">(Q123/$AP123)</f>
        <v>35.4145200093886</v>
      </c>
      <c r="T123" s="124"/>
      <c r="U123" s="33" t="n">
        <f aca="false">IF(S$219,S123/S$219*100,0)</f>
        <v>115.090956230514</v>
      </c>
      <c r="V123" s="29"/>
      <c r="W123" s="30" t="n">
        <f aca="false">(E123+K123+Q123)</f>
        <v>6699742</v>
      </c>
      <c r="X123" s="29"/>
      <c r="Y123" s="29"/>
      <c r="Z123" s="30" t="n">
        <v>163072</v>
      </c>
      <c r="AA123" s="29"/>
      <c r="AB123" s="33" t="n">
        <f aca="false">IF($W123,Z123/$W123*100,0)</f>
        <v>2.43400417508615</v>
      </c>
      <c r="AC123" s="29"/>
      <c r="AD123" s="30" t="n">
        <v>0</v>
      </c>
      <c r="AE123" s="29"/>
      <c r="AF123" s="33" t="n">
        <f aca="false">IF($W123,AD123/$W123*100,0)</f>
        <v>0</v>
      </c>
      <c r="AG123" s="29"/>
      <c r="AH123" s="30" t="n">
        <v>0</v>
      </c>
      <c r="AI123" s="29"/>
      <c r="AJ123" s="33" t="n">
        <f aca="false">IF($W123,AH123/$W123*100,0)</f>
        <v>0</v>
      </c>
      <c r="AK123" s="29"/>
      <c r="AL123" s="30" t="n">
        <v>603674</v>
      </c>
      <c r="AM123" s="29"/>
      <c r="AN123" s="123" t="n">
        <v>30</v>
      </c>
      <c r="AO123" s="29"/>
      <c r="AP123" s="125" t="n">
        <v>68168</v>
      </c>
      <c r="AQ123" s="29"/>
      <c r="AR123" s="125" t="n">
        <f aca="false">IF(E123,AP123,0)</f>
        <v>68168</v>
      </c>
      <c r="AS123" s="29"/>
      <c r="AT123" s="125" t="n">
        <f aca="false">IF(K123,AP123,0)</f>
        <v>0</v>
      </c>
      <c r="AU123" s="29"/>
      <c r="AV123" s="125" t="n">
        <f aca="false">IF(Q123,AP123,0)</f>
        <v>68168</v>
      </c>
    </row>
    <row r="124" customFormat="false" ht="8.25" hidden="false" customHeight="true" outlineLevel="0" collapsed="false">
      <c r="A124" s="126"/>
      <c r="B124" s="124"/>
      <c r="C124" s="123"/>
      <c r="D124" s="124"/>
      <c r="E124" s="128"/>
      <c r="F124" s="124"/>
      <c r="G124" s="127"/>
      <c r="H124" s="124"/>
      <c r="I124" s="127"/>
      <c r="J124" s="29"/>
      <c r="K124" s="128"/>
      <c r="L124" s="124"/>
      <c r="M124" s="127"/>
      <c r="N124" s="124"/>
      <c r="O124" s="127"/>
      <c r="P124" s="29"/>
      <c r="Q124" s="128"/>
      <c r="R124" s="124"/>
      <c r="S124" s="127"/>
      <c r="T124" s="124"/>
      <c r="U124" s="127"/>
      <c r="V124" s="29"/>
      <c r="W124" s="123"/>
      <c r="X124" s="29"/>
      <c r="Y124" s="29"/>
      <c r="Z124" s="128"/>
      <c r="AA124" s="29"/>
      <c r="AB124" s="127"/>
      <c r="AC124" s="29"/>
      <c r="AD124" s="128"/>
      <c r="AE124" s="29"/>
      <c r="AF124" s="127"/>
      <c r="AG124" s="29"/>
      <c r="AH124" s="128"/>
      <c r="AI124" s="29"/>
      <c r="AJ124" s="127"/>
      <c r="AK124" s="29"/>
      <c r="AL124" s="128"/>
      <c r="AM124" s="29"/>
      <c r="AN124" s="126"/>
      <c r="AO124" s="29"/>
      <c r="AP124" s="29"/>
      <c r="AQ124" s="29"/>
      <c r="AR124" s="29"/>
      <c r="AS124" s="29"/>
      <c r="AT124" s="29"/>
      <c r="AU124" s="29"/>
      <c r="AV124" s="29"/>
    </row>
    <row r="125" customFormat="false" ht="8.25" hidden="false" customHeight="true" outlineLevel="0" collapsed="false">
      <c r="A125" s="123" t="n">
        <v>31</v>
      </c>
      <c r="B125" s="124"/>
      <c r="C125" s="123" t="s">
        <v>167</v>
      </c>
      <c r="D125" s="124"/>
      <c r="E125" s="30" t="n">
        <v>65000</v>
      </c>
      <c r="F125" s="124"/>
      <c r="G125" s="33" t="n">
        <f aca="false">(E125/$AP125)</f>
        <v>4.24254291495333</v>
      </c>
      <c r="H125" s="124"/>
      <c r="I125" s="33" t="n">
        <f aca="false">IF(G$219,G125/G$219*100,0)</f>
        <v>7.52865336191933</v>
      </c>
      <c r="J125" s="29"/>
      <c r="K125" s="30" t="n">
        <v>0</v>
      </c>
      <c r="L125" s="124"/>
      <c r="M125" s="33" t="n">
        <f aca="false">(K125/$AP125)</f>
        <v>0</v>
      </c>
      <c r="N125" s="124"/>
      <c r="O125" s="33" t="n">
        <f aca="false">IF(M$219,M125/M$219*100,0)</f>
        <v>0</v>
      </c>
      <c r="P125" s="29"/>
      <c r="Q125" s="30" t="n">
        <v>267152</v>
      </c>
      <c r="R125" s="124"/>
      <c r="S125" s="33" t="n">
        <f aca="false">(Q125/$AP125)</f>
        <v>17.4369819202402</v>
      </c>
      <c r="T125" s="124"/>
      <c r="U125" s="33" t="n">
        <f aca="false">IF(S$219,S125/S$219*100,0)</f>
        <v>56.6671219161688</v>
      </c>
      <c r="V125" s="29"/>
      <c r="W125" s="30" t="n">
        <f aca="false">(E125+K125+Q125)</f>
        <v>332152</v>
      </c>
      <c r="X125" s="29"/>
      <c r="Y125" s="29"/>
      <c r="Z125" s="30" t="n">
        <v>11261</v>
      </c>
      <c r="AA125" s="29"/>
      <c r="AB125" s="33" t="n">
        <f aca="false">IF($W125,Z125/$W125*100,0)</f>
        <v>3.3903152773429</v>
      </c>
      <c r="AC125" s="29"/>
      <c r="AD125" s="30" t="n">
        <v>0</v>
      </c>
      <c r="AE125" s="29"/>
      <c r="AF125" s="33" t="n">
        <f aca="false">IF($W125,AD125/$W125*100,0)</f>
        <v>0</v>
      </c>
      <c r="AG125" s="29"/>
      <c r="AH125" s="30" t="n">
        <v>0</v>
      </c>
      <c r="AI125" s="29"/>
      <c r="AJ125" s="33" t="n">
        <f aca="false">IF($W125,AH125/$W125*100,0)</f>
        <v>0</v>
      </c>
      <c r="AK125" s="29"/>
      <c r="AL125" s="30" t="n">
        <v>9512</v>
      </c>
      <c r="AM125" s="29"/>
      <c r="AN125" s="123" t="n">
        <v>31</v>
      </c>
      <c r="AO125" s="29"/>
      <c r="AP125" s="125" t="n">
        <v>15321</v>
      </c>
      <c r="AQ125" s="29"/>
      <c r="AR125" s="125" t="n">
        <f aca="false">IF(E125,AP125,0)</f>
        <v>15321</v>
      </c>
      <c r="AS125" s="29"/>
      <c r="AT125" s="125" t="n">
        <f aca="false">IF(K125,AP125,0)</f>
        <v>0</v>
      </c>
      <c r="AU125" s="29"/>
      <c r="AV125" s="125" t="n">
        <f aca="false">IF(Q125,AP125,0)</f>
        <v>15321</v>
      </c>
    </row>
    <row r="126" customFormat="false" ht="8.25" hidden="false" customHeight="true" outlineLevel="0" collapsed="false">
      <c r="A126" s="123" t="n">
        <v>32</v>
      </c>
      <c r="B126" s="124"/>
      <c r="C126" s="123" t="s">
        <v>168</v>
      </c>
      <c r="D126" s="124"/>
      <c r="E126" s="30" t="n">
        <v>450552</v>
      </c>
      <c r="F126" s="124"/>
      <c r="G126" s="33" t="n">
        <f aca="false">(E126/$AP126)</f>
        <v>17.2407301113535</v>
      </c>
      <c r="H126" s="124"/>
      <c r="I126" s="33" t="n">
        <f aca="false">IF(G$219,G126/G$219*100,0)</f>
        <v>30.5947360620188</v>
      </c>
      <c r="J126" s="29"/>
      <c r="K126" s="30" t="n">
        <v>10525</v>
      </c>
      <c r="L126" s="124"/>
      <c r="M126" s="33" t="n">
        <f aca="false">(K126/$AP126)</f>
        <v>0.402747484024031</v>
      </c>
      <c r="N126" s="124"/>
      <c r="O126" s="33" t="n">
        <f aca="false">IF(M$219,M126/M$219*100,0)</f>
        <v>16.8823634890466</v>
      </c>
      <c r="P126" s="29"/>
      <c r="Q126" s="30" t="n">
        <v>363414</v>
      </c>
      <c r="R126" s="124"/>
      <c r="S126" s="33" t="n">
        <f aca="false">(Q126/$AP126)</f>
        <v>13.9063253357823</v>
      </c>
      <c r="T126" s="124"/>
      <c r="U126" s="33" t="n">
        <f aca="false">IF(S$219,S126/S$219*100,0)</f>
        <v>45.19310949643</v>
      </c>
      <c r="V126" s="29"/>
      <c r="W126" s="30" t="n">
        <f aca="false">(E126+K126+Q126)</f>
        <v>824491</v>
      </c>
      <c r="X126" s="29"/>
      <c r="Y126" s="29"/>
      <c r="Z126" s="30" t="n">
        <v>71600</v>
      </c>
      <c r="AA126" s="29"/>
      <c r="AB126" s="33" t="n">
        <f aca="false">IF($W126,Z126/$W126*100,0)</f>
        <v>8.68414573354955</v>
      </c>
      <c r="AC126" s="29"/>
      <c r="AD126" s="30" t="n">
        <v>0</v>
      </c>
      <c r="AE126" s="29"/>
      <c r="AF126" s="33" t="n">
        <f aca="false">IF($W126,AD126/$W126*100,0)</f>
        <v>0</v>
      </c>
      <c r="AG126" s="29"/>
      <c r="AH126" s="30" t="n">
        <v>0</v>
      </c>
      <c r="AI126" s="29"/>
      <c r="AJ126" s="33" t="n">
        <f aca="false">IF($W126,AH126/$W126*100,0)</f>
        <v>0</v>
      </c>
      <c r="AK126" s="29"/>
      <c r="AL126" s="30" t="n">
        <v>118073</v>
      </c>
      <c r="AM126" s="29"/>
      <c r="AN126" s="123" t="n">
        <v>32</v>
      </c>
      <c r="AO126" s="29"/>
      <c r="AP126" s="125" t="n">
        <v>26133</v>
      </c>
      <c r="AQ126" s="29"/>
      <c r="AR126" s="125" t="n">
        <f aca="false">IF(E126,AP126,0)</f>
        <v>26133</v>
      </c>
      <c r="AS126" s="29"/>
      <c r="AT126" s="125" t="n">
        <f aca="false">IF(K126,AP126,0)</f>
        <v>26133</v>
      </c>
      <c r="AU126" s="29"/>
      <c r="AV126" s="125" t="n">
        <f aca="false">IF(Q126,AP126,0)</f>
        <v>26133</v>
      </c>
    </row>
    <row r="127" customFormat="false" ht="8.25" hidden="false" customHeight="true" outlineLevel="0" collapsed="false">
      <c r="A127" s="123" t="n">
        <v>33</v>
      </c>
      <c r="B127" s="124"/>
      <c r="C127" s="123" t="s">
        <v>107</v>
      </c>
      <c r="D127" s="124"/>
      <c r="E127" s="30" t="n">
        <v>1048351</v>
      </c>
      <c r="F127" s="124"/>
      <c r="G127" s="33" t="n">
        <f aca="false">(E127/$AP127)</f>
        <v>18.6522729294547</v>
      </c>
      <c r="H127" s="124"/>
      <c r="I127" s="33" t="n">
        <f aca="false">IF(G$219,G127/G$219*100,0)</f>
        <v>33.0996056169111</v>
      </c>
      <c r="J127" s="29"/>
      <c r="K127" s="30" t="n">
        <v>0</v>
      </c>
      <c r="L127" s="124"/>
      <c r="M127" s="33" t="n">
        <f aca="false">(K127/$AP127)</f>
        <v>0</v>
      </c>
      <c r="N127" s="124"/>
      <c r="O127" s="33" t="n">
        <f aca="false">IF(M$219,M127/M$219*100,0)</f>
        <v>0</v>
      </c>
      <c r="P127" s="29"/>
      <c r="Q127" s="30" t="n">
        <v>1040214</v>
      </c>
      <c r="R127" s="124"/>
      <c r="S127" s="33" t="n">
        <f aca="false">(Q127/$AP127)</f>
        <v>18.5074993327996</v>
      </c>
      <c r="T127" s="124"/>
      <c r="U127" s="33" t="n">
        <f aca="false">IF(S$219,S127/S$219*100,0)</f>
        <v>60.1461150703951</v>
      </c>
      <c r="V127" s="29"/>
      <c r="W127" s="30" t="n">
        <f aca="false">(E127+K127+Q127)</f>
        <v>2088565</v>
      </c>
      <c r="X127" s="29"/>
      <c r="Y127" s="29"/>
      <c r="Z127" s="30" t="n">
        <v>171475</v>
      </c>
      <c r="AA127" s="29"/>
      <c r="AB127" s="33" t="n">
        <f aca="false">IF($W127,Z127/$W127*100,0)</f>
        <v>8.2101825894813</v>
      </c>
      <c r="AC127" s="29"/>
      <c r="AD127" s="30" t="n">
        <v>2500</v>
      </c>
      <c r="AE127" s="29"/>
      <c r="AF127" s="33" t="n">
        <f aca="false">IF($W127,AD127/$W127*100,0)</f>
        <v>0.1196994108395</v>
      </c>
      <c r="AG127" s="29"/>
      <c r="AH127" s="30" t="n">
        <v>0</v>
      </c>
      <c r="AI127" s="29"/>
      <c r="AJ127" s="33" t="n">
        <f aca="false">IF($W127,AH127/$W127*100,0)</f>
        <v>0</v>
      </c>
      <c r="AK127" s="29"/>
      <c r="AL127" s="30" t="n">
        <v>215302</v>
      </c>
      <c r="AM127" s="29"/>
      <c r="AN127" s="123" t="n">
        <v>33</v>
      </c>
      <c r="AO127" s="29"/>
      <c r="AP127" s="125" t="n">
        <v>56205</v>
      </c>
      <c r="AQ127" s="29"/>
      <c r="AR127" s="125" t="n">
        <f aca="false">IF(E127,AP127,0)</f>
        <v>56205</v>
      </c>
      <c r="AS127" s="29"/>
      <c r="AT127" s="125" t="n">
        <f aca="false">IF(K127,AP127,0)</f>
        <v>0</v>
      </c>
      <c r="AU127" s="29"/>
      <c r="AV127" s="125" t="n">
        <f aca="false">IF(Q127,AP127,0)</f>
        <v>56205</v>
      </c>
    </row>
    <row r="128" customFormat="false" ht="8.25" hidden="false" customHeight="true" outlineLevel="0" collapsed="false">
      <c r="A128" s="123" t="n">
        <v>34</v>
      </c>
      <c r="B128" s="124"/>
      <c r="C128" s="123" t="s">
        <v>169</v>
      </c>
      <c r="D128" s="124"/>
      <c r="E128" s="30" t="n">
        <v>5168520</v>
      </c>
      <c r="F128" s="124"/>
      <c r="G128" s="33" t="n">
        <f aca="false">(E128/$AP128)</f>
        <v>61.5314650348818</v>
      </c>
      <c r="H128" s="124"/>
      <c r="I128" s="33" t="n">
        <f aca="false">IF(G$219,G128/G$219*100,0)</f>
        <v>109.191369512353</v>
      </c>
      <c r="J128" s="29"/>
      <c r="K128" s="30" t="n">
        <v>0</v>
      </c>
      <c r="L128" s="124"/>
      <c r="M128" s="33" t="n">
        <f aca="false">(K128/$AP128)</f>
        <v>0</v>
      </c>
      <c r="N128" s="124"/>
      <c r="O128" s="33" t="n">
        <f aca="false">IF(M$219,M128/M$219*100,0)</f>
        <v>0</v>
      </c>
      <c r="P128" s="29"/>
      <c r="Q128" s="30" t="n">
        <v>1408645</v>
      </c>
      <c r="R128" s="124"/>
      <c r="S128" s="33" t="n">
        <f aca="false">(Q128/$AP128)</f>
        <v>16.7699826186338</v>
      </c>
      <c r="T128" s="124"/>
      <c r="U128" s="33" t="n">
        <f aca="false">IF(S$219,S128/S$219*100,0)</f>
        <v>54.49949159373</v>
      </c>
      <c r="V128" s="29"/>
      <c r="W128" s="30" t="n">
        <f aca="false">(E128+K128+Q128)</f>
        <v>6577165</v>
      </c>
      <c r="X128" s="29"/>
      <c r="Y128" s="29"/>
      <c r="Z128" s="30" t="n">
        <v>224735</v>
      </c>
      <c r="AA128" s="29"/>
      <c r="AB128" s="33" t="n">
        <f aca="false">IF($W128,Z128/$W128*100,0)</f>
        <v>3.41689770592649</v>
      </c>
      <c r="AC128" s="29"/>
      <c r="AD128" s="30" t="n">
        <v>0</v>
      </c>
      <c r="AE128" s="29"/>
      <c r="AF128" s="33" t="n">
        <f aca="false">IF($W128,AD128/$W128*100,0)</f>
        <v>0</v>
      </c>
      <c r="AG128" s="29"/>
      <c r="AH128" s="30" t="n">
        <v>0</v>
      </c>
      <c r="AI128" s="29"/>
      <c r="AJ128" s="33" t="n">
        <f aca="false">IF($W128,AH128/$W128*100,0)</f>
        <v>0</v>
      </c>
      <c r="AK128" s="29"/>
      <c r="AL128" s="30" t="n">
        <v>2243246</v>
      </c>
      <c r="AM128" s="29"/>
      <c r="AN128" s="123" t="n">
        <v>34</v>
      </c>
      <c r="AO128" s="29"/>
      <c r="AP128" s="125" t="n">
        <v>83998</v>
      </c>
      <c r="AQ128" s="29"/>
      <c r="AR128" s="125" t="n">
        <f aca="false">IF(E128,AP128,0)</f>
        <v>83998</v>
      </c>
      <c r="AS128" s="29"/>
      <c r="AT128" s="125" t="n">
        <f aca="false">IF(K128,AP128,0)</f>
        <v>0</v>
      </c>
      <c r="AU128" s="29"/>
      <c r="AV128" s="125" t="n">
        <f aca="false">IF(Q128,AP128,0)</f>
        <v>83998</v>
      </c>
    </row>
    <row r="129" customFormat="false" ht="8.25" hidden="false" customHeight="true" outlineLevel="0" collapsed="false">
      <c r="A129" s="123" t="n">
        <v>35</v>
      </c>
      <c r="B129" s="124"/>
      <c r="C129" s="123" t="s">
        <v>170</v>
      </c>
      <c r="D129" s="124"/>
      <c r="E129" s="30" t="n">
        <v>656144</v>
      </c>
      <c r="F129" s="124"/>
      <c r="G129" s="33" t="n">
        <f aca="false">(E129/$AP129)</f>
        <v>38.5422932330827</v>
      </c>
      <c r="H129" s="124"/>
      <c r="I129" s="33" t="n">
        <f aca="false">IF(G$219,G129/G$219*100,0)</f>
        <v>68.3956700832856</v>
      </c>
      <c r="J129" s="29"/>
      <c r="K129" s="30" t="n">
        <v>0</v>
      </c>
      <c r="L129" s="124"/>
      <c r="M129" s="33" t="n">
        <f aca="false">(K129/$AP129)</f>
        <v>0</v>
      </c>
      <c r="N129" s="124"/>
      <c r="O129" s="33" t="n">
        <f aca="false">IF(M$219,M129/M$219*100,0)</f>
        <v>0</v>
      </c>
      <c r="P129" s="29"/>
      <c r="Q129" s="30" t="n">
        <v>29250</v>
      </c>
      <c r="R129" s="124"/>
      <c r="S129" s="33" t="n">
        <f aca="false">(Q129/$AP129)</f>
        <v>1.71816259398496</v>
      </c>
      <c r="T129" s="124"/>
      <c r="U129" s="33" t="n">
        <f aca="false">IF(S$219,S129/S$219*100,0)</f>
        <v>5.58372599286411</v>
      </c>
      <c r="V129" s="29"/>
      <c r="W129" s="30" t="n">
        <f aca="false">(E129+K129+Q129)</f>
        <v>685394</v>
      </c>
      <c r="X129" s="29"/>
      <c r="Y129" s="29"/>
      <c r="Z129" s="30" t="n">
        <v>0</v>
      </c>
      <c r="AA129" s="29"/>
      <c r="AB129" s="33" t="n">
        <f aca="false">IF($W129,Z129/$W129*100,0)</f>
        <v>0</v>
      </c>
      <c r="AC129" s="29"/>
      <c r="AD129" s="30" t="n">
        <v>0</v>
      </c>
      <c r="AE129" s="29"/>
      <c r="AF129" s="33" t="n">
        <f aca="false">IF($W129,AD129/$W129*100,0)</f>
        <v>0</v>
      </c>
      <c r="AG129" s="29"/>
      <c r="AH129" s="30" t="n">
        <v>0</v>
      </c>
      <c r="AI129" s="29"/>
      <c r="AJ129" s="33" t="n">
        <f aca="false">IF($W129,AH129/$W129*100,0)</f>
        <v>0</v>
      </c>
      <c r="AK129" s="29"/>
      <c r="AL129" s="30" t="n">
        <v>383438</v>
      </c>
      <c r="AM129" s="29"/>
      <c r="AN129" s="123" t="n">
        <v>35</v>
      </c>
      <c r="AO129" s="29"/>
      <c r="AP129" s="125" t="n">
        <v>17024</v>
      </c>
      <c r="AQ129" s="29"/>
      <c r="AR129" s="125" t="n">
        <f aca="false">IF(E129,AP129,0)</f>
        <v>17024</v>
      </c>
      <c r="AS129" s="29"/>
      <c r="AT129" s="125" t="n">
        <f aca="false">IF(K129,AP129,0)</f>
        <v>0</v>
      </c>
      <c r="AU129" s="29"/>
      <c r="AV129" s="125" t="n">
        <f aca="false">IF(Q129,AP129,0)</f>
        <v>17024</v>
      </c>
    </row>
    <row r="130" customFormat="false" ht="8.25" hidden="false" customHeight="true" outlineLevel="0" collapsed="false">
      <c r="A130" s="124"/>
      <c r="B130" s="124"/>
      <c r="C130" s="123"/>
      <c r="D130" s="124"/>
      <c r="E130" s="124"/>
      <c r="F130" s="29"/>
      <c r="G130" s="29"/>
      <c r="H130" s="29"/>
      <c r="I130" s="29"/>
      <c r="J130" s="29"/>
      <c r="K130" s="124"/>
      <c r="L130" s="29"/>
      <c r="M130" s="29"/>
      <c r="N130" s="29"/>
      <c r="O130" s="29"/>
      <c r="P130" s="29"/>
      <c r="Q130" s="124"/>
      <c r="R130" s="29"/>
      <c r="S130" s="29"/>
      <c r="T130" s="29"/>
      <c r="U130" s="29"/>
      <c r="V130" s="29"/>
      <c r="W130" s="17"/>
      <c r="X130" s="29"/>
      <c r="Y130" s="29"/>
      <c r="Z130" s="124"/>
      <c r="AA130" s="29"/>
      <c r="AB130" s="29"/>
      <c r="AC130" s="29"/>
      <c r="AD130" s="124"/>
      <c r="AE130" s="29"/>
      <c r="AF130" s="29"/>
      <c r="AG130" s="29"/>
      <c r="AH130" s="124"/>
      <c r="AI130" s="29"/>
      <c r="AJ130" s="29"/>
      <c r="AK130" s="29"/>
      <c r="AL130" s="124"/>
      <c r="AM130" s="29"/>
      <c r="AN130" s="124"/>
      <c r="AO130" s="29"/>
      <c r="AP130" s="29"/>
      <c r="AQ130" s="29"/>
      <c r="AR130" s="29"/>
      <c r="AS130" s="29"/>
      <c r="AT130" s="29"/>
      <c r="AU130" s="29"/>
      <c r="AV130" s="29"/>
    </row>
    <row r="131" customFormat="false" ht="8.25" hidden="false" customHeight="true" outlineLevel="0" collapsed="false">
      <c r="A131" s="123" t="n">
        <v>36</v>
      </c>
      <c r="B131" s="124"/>
      <c r="C131" s="123" t="s">
        <v>171</v>
      </c>
      <c r="D131" s="124"/>
      <c r="E131" s="30" t="n">
        <v>1199484</v>
      </c>
      <c r="F131" s="124"/>
      <c r="G131" s="33" t="n">
        <f aca="false">(E131/$AP131)</f>
        <v>32.4333883135495</v>
      </c>
      <c r="H131" s="124"/>
      <c r="I131" s="33" t="n">
        <f aca="false">IF(G$219,G131/G$219*100,0)</f>
        <v>57.5550425440836</v>
      </c>
      <c r="J131" s="29"/>
      <c r="K131" s="30" t="n">
        <v>72632</v>
      </c>
      <c r="L131" s="124"/>
      <c r="M131" s="33" t="n">
        <f aca="false">(K131/$AP131)</f>
        <v>1.96392937295514</v>
      </c>
      <c r="N131" s="124"/>
      <c r="O131" s="33" t="n">
        <f aca="false">IF(M$219,M131/M$219*100,0)</f>
        <v>82.3239644100812</v>
      </c>
      <c r="P131" s="29"/>
      <c r="Q131" s="30" t="n">
        <v>1070867</v>
      </c>
      <c r="R131" s="124"/>
      <c r="S131" s="33" t="n">
        <f aca="false">(Q131/$AP131)</f>
        <v>28.9556553010843</v>
      </c>
      <c r="T131" s="124"/>
      <c r="U131" s="33" t="n">
        <f aca="false">IF(S$219,S131/S$219*100,0)</f>
        <v>94.1007828427283</v>
      </c>
      <c r="V131" s="29"/>
      <c r="W131" s="30" t="n">
        <f aca="false">(E131+K131+Q131)</f>
        <v>2342983</v>
      </c>
      <c r="X131" s="29"/>
      <c r="Y131" s="29"/>
      <c r="Z131" s="30" t="n">
        <v>150410</v>
      </c>
      <c r="AA131" s="29"/>
      <c r="AB131" s="33" t="n">
        <f aca="false">IF($W131,Z131/$W131*100,0)</f>
        <v>6.41959416692311</v>
      </c>
      <c r="AC131" s="29"/>
      <c r="AD131" s="30" t="n">
        <v>0</v>
      </c>
      <c r="AE131" s="29"/>
      <c r="AF131" s="33" t="n">
        <f aca="false">IF($W131,AD131/$W131*100,0)</f>
        <v>0</v>
      </c>
      <c r="AG131" s="29"/>
      <c r="AH131" s="30" t="n">
        <v>0</v>
      </c>
      <c r="AI131" s="29"/>
      <c r="AJ131" s="33" t="n">
        <f aca="false">IF($W131,AH131/$W131*100,0)</f>
        <v>0</v>
      </c>
      <c r="AK131" s="29"/>
      <c r="AL131" s="30" t="n">
        <v>378351</v>
      </c>
      <c r="AM131" s="29"/>
      <c r="AN131" s="123" t="n">
        <v>36</v>
      </c>
      <c r="AO131" s="29"/>
      <c r="AP131" s="125" t="n">
        <v>36983</v>
      </c>
      <c r="AQ131" s="29"/>
      <c r="AR131" s="125" t="n">
        <f aca="false">IF(E131,AP131,0)</f>
        <v>36983</v>
      </c>
      <c r="AS131" s="29"/>
      <c r="AT131" s="125" t="n">
        <f aca="false">IF(K131,AP131,0)</f>
        <v>36983</v>
      </c>
      <c r="AU131" s="29"/>
      <c r="AV131" s="125" t="n">
        <f aca="false">IF(Q131,AP131,0)</f>
        <v>36983</v>
      </c>
    </row>
    <row r="132" customFormat="false" ht="8.25" hidden="false" customHeight="true" outlineLevel="0" collapsed="false">
      <c r="A132" s="123" t="n">
        <v>37</v>
      </c>
      <c r="B132" s="124"/>
      <c r="C132" s="123" t="s">
        <v>172</v>
      </c>
      <c r="D132" s="124"/>
      <c r="E132" s="30" t="n">
        <v>649402</v>
      </c>
      <c r="F132" s="124"/>
      <c r="G132" s="33" t="n">
        <f aca="false">(E132/$AP132)</f>
        <v>29.1055037647902</v>
      </c>
      <c r="H132" s="124"/>
      <c r="I132" s="33" t="n">
        <f aca="false">IF(G$219,G132/G$219*100,0)</f>
        <v>51.6495067137239</v>
      </c>
      <c r="J132" s="29"/>
      <c r="K132" s="30" t="n">
        <v>0</v>
      </c>
      <c r="L132" s="124"/>
      <c r="M132" s="33" t="n">
        <f aca="false">(K132/$AP132)</f>
        <v>0</v>
      </c>
      <c r="N132" s="124"/>
      <c r="O132" s="33" t="n">
        <f aca="false">IF(M$219,M132/M$219*100,0)</f>
        <v>0</v>
      </c>
      <c r="P132" s="29"/>
      <c r="Q132" s="30" t="n">
        <v>513725</v>
      </c>
      <c r="R132" s="124"/>
      <c r="S132" s="33" t="n">
        <f aca="false">(Q132/$AP132)</f>
        <v>23.0246055934027</v>
      </c>
      <c r="T132" s="124"/>
      <c r="U132" s="33" t="n">
        <f aca="false">IF(S$219,S132/S$219*100,0)</f>
        <v>74.8259152989405</v>
      </c>
      <c r="V132" s="29"/>
      <c r="W132" s="30" t="n">
        <f aca="false">(E132+K132+Q132)</f>
        <v>1163127</v>
      </c>
      <c r="X132" s="29"/>
      <c r="Y132" s="29"/>
      <c r="Z132" s="30" t="n">
        <v>87195</v>
      </c>
      <c r="AA132" s="29"/>
      <c r="AB132" s="33" t="n">
        <f aca="false">IF($W132,Z132/$W132*100,0)</f>
        <v>7.49660183281791</v>
      </c>
      <c r="AC132" s="29"/>
      <c r="AD132" s="30" t="n">
        <v>0</v>
      </c>
      <c r="AE132" s="29"/>
      <c r="AF132" s="33" t="n">
        <f aca="false">IF($W132,AD132/$W132*100,0)</f>
        <v>0</v>
      </c>
      <c r="AG132" s="29"/>
      <c r="AH132" s="30" t="n">
        <v>0</v>
      </c>
      <c r="AI132" s="29"/>
      <c r="AJ132" s="33" t="n">
        <f aca="false">IF($W132,AH132/$W132*100,0)</f>
        <v>0</v>
      </c>
      <c r="AK132" s="29"/>
      <c r="AL132" s="30" t="n">
        <v>221998</v>
      </c>
      <c r="AM132" s="29"/>
      <c r="AN132" s="123" t="n">
        <v>37</v>
      </c>
      <c r="AO132" s="29"/>
      <c r="AP132" s="125" t="n">
        <v>22312</v>
      </c>
      <c r="AQ132" s="29"/>
      <c r="AR132" s="125" t="n">
        <f aca="false">IF(E132,AP132,0)</f>
        <v>22312</v>
      </c>
      <c r="AS132" s="29"/>
      <c r="AT132" s="125" t="n">
        <f aca="false">IF(K132,AP132,0)</f>
        <v>0</v>
      </c>
      <c r="AU132" s="29"/>
      <c r="AV132" s="125" t="n">
        <f aca="false">IF(Q132,AP132,0)</f>
        <v>22312</v>
      </c>
    </row>
    <row r="133" customFormat="false" ht="8.25" hidden="false" customHeight="true" outlineLevel="0" collapsed="false">
      <c r="A133" s="123" t="n">
        <v>38</v>
      </c>
      <c r="B133" s="124"/>
      <c r="C133" s="123" t="s">
        <v>173</v>
      </c>
      <c r="D133" s="124"/>
      <c r="E133" s="30" t="n">
        <v>192329</v>
      </c>
      <c r="F133" s="124"/>
      <c r="G133" s="33" t="n">
        <f aca="false">(E133/$AP133)</f>
        <v>12.0764159236469</v>
      </c>
      <c r="H133" s="124"/>
      <c r="I133" s="33" t="n">
        <f aca="false">IF(G$219,G133/G$219*100,0)</f>
        <v>21.4303428783348</v>
      </c>
      <c r="J133" s="29"/>
      <c r="K133" s="30" t="n">
        <v>0</v>
      </c>
      <c r="L133" s="124"/>
      <c r="M133" s="33" t="n">
        <f aca="false">(K133/$AP133)</f>
        <v>0</v>
      </c>
      <c r="N133" s="124"/>
      <c r="O133" s="33" t="n">
        <f aca="false">IF(M$219,M133/M$219*100,0)</f>
        <v>0</v>
      </c>
      <c r="P133" s="29"/>
      <c r="Q133" s="30" t="n">
        <v>341349</v>
      </c>
      <c r="R133" s="124"/>
      <c r="S133" s="33" t="n">
        <f aca="false">(Q133/$AP133)</f>
        <v>21.4334421700364</v>
      </c>
      <c r="T133" s="124"/>
      <c r="U133" s="33" t="n">
        <f aca="false">IF(S$219,S133/S$219*100,0)</f>
        <v>69.6549142557049</v>
      </c>
      <c r="V133" s="29"/>
      <c r="W133" s="30" t="n">
        <f aca="false">(E133+K133+Q133)</f>
        <v>533678</v>
      </c>
      <c r="X133" s="29"/>
      <c r="Y133" s="29"/>
      <c r="Z133" s="30" t="n">
        <v>69397</v>
      </c>
      <c r="AA133" s="29"/>
      <c r="AB133" s="33" t="n">
        <f aca="false">IF($W133,Z133/$W133*100,0)</f>
        <v>13.0035339661744</v>
      </c>
      <c r="AC133" s="29"/>
      <c r="AD133" s="30" t="n">
        <v>0</v>
      </c>
      <c r="AE133" s="29"/>
      <c r="AF133" s="33" t="n">
        <f aca="false">IF($W133,AD133/$W133*100,0)</f>
        <v>0</v>
      </c>
      <c r="AG133" s="29"/>
      <c r="AH133" s="30" t="n">
        <v>11256</v>
      </c>
      <c r="AI133" s="29"/>
      <c r="AJ133" s="33" t="n">
        <f aca="false">IF($W133,AH133/$W133*100,0)</f>
        <v>2.10913697023299</v>
      </c>
      <c r="AK133" s="29"/>
      <c r="AL133" s="30" t="n">
        <v>55692</v>
      </c>
      <c r="AM133" s="29"/>
      <c r="AN133" s="123" t="n">
        <v>38</v>
      </c>
      <c r="AO133" s="29"/>
      <c r="AP133" s="125" t="n">
        <v>15926</v>
      </c>
      <c r="AQ133" s="29"/>
      <c r="AR133" s="125" t="n">
        <f aca="false">IF(E133,AP133,0)</f>
        <v>15926</v>
      </c>
      <c r="AS133" s="29"/>
      <c r="AT133" s="125" t="n">
        <f aca="false">IF(K133,AP133,0)</f>
        <v>0</v>
      </c>
      <c r="AU133" s="29"/>
      <c r="AV133" s="125" t="n">
        <f aca="false">IF(Q133,AP133,0)</f>
        <v>15926</v>
      </c>
    </row>
    <row r="134" customFormat="false" ht="8.25" hidden="false" customHeight="true" outlineLevel="0" collapsed="false">
      <c r="A134" s="123" t="n">
        <v>39</v>
      </c>
      <c r="B134" s="124"/>
      <c r="C134" s="123" t="s">
        <v>174</v>
      </c>
      <c r="D134" s="124"/>
      <c r="E134" s="30" t="n">
        <v>210376</v>
      </c>
      <c r="F134" s="124"/>
      <c r="G134" s="33" t="n">
        <f aca="false">(E134/$AP134)</f>
        <v>10.6331058882992</v>
      </c>
      <c r="H134" s="124"/>
      <c r="I134" s="33" t="n">
        <f aca="false">IF(G$219,G134/G$219*100,0)</f>
        <v>18.8691004424333</v>
      </c>
      <c r="J134" s="29"/>
      <c r="K134" s="30" t="n">
        <v>0</v>
      </c>
      <c r="L134" s="124"/>
      <c r="M134" s="33" t="n">
        <f aca="false">(K134/$AP134)</f>
        <v>0</v>
      </c>
      <c r="N134" s="124"/>
      <c r="O134" s="33" t="n">
        <f aca="false">IF(M$219,M134/M$219*100,0)</f>
        <v>0</v>
      </c>
      <c r="P134" s="29"/>
      <c r="Q134" s="30" t="n">
        <v>423105</v>
      </c>
      <c r="R134" s="124"/>
      <c r="S134" s="33" t="n">
        <f aca="false">(Q134/$AP134)</f>
        <v>21.385140257771</v>
      </c>
      <c r="T134" s="124"/>
      <c r="U134" s="33" t="n">
        <f aca="false">IF(S$219,S134/S$219*100,0)</f>
        <v>69.4979415431308</v>
      </c>
      <c r="V134" s="29"/>
      <c r="W134" s="30" t="n">
        <f aca="false">(E134+K134+Q134)</f>
        <v>633481</v>
      </c>
      <c r="X134" s="29"/>
      <c r="Y134" s="29"/>
      <c r="Z134" s="30" t="n">
        <v>32333</v>
      </c>
      <c r="AA134" s="29"/>
      <c r="AB134" s="33" t="n">
        <f aca="false">IF($W134,Z134/$W134*100,0)</f>
        <v>5.10402048364513</v>
      </c>
      <c r="AC134" s="29"/>
      <c r="AD134" s="30" t="n">
        <v>0</v>
      </c>
      <c r="AE134" s="29"/>
      <c r="AF134" s="33" t="n">
        <f aca="false">IF($W134,AD134/$W134*100,0)</f>
        <v>0</v>
      </c>
      <c r="AG134" s="29"/>
      <c r="AH134" s="30" t="n">
        <v>833</v>
      </c>
      <c r="AI134" s="29"/>
      <c r="AJ134" s="33" t="n">
        <f aca="false">IF($W134,AH134/$W134*100,0)</f>
        <v>0.131495656539028</v>
      </c>
      <c r="AK134" s="29"/>
      <c r="AL134" s="30" t="n">
        <v>73867</v>
      </c>
      <c r="AM134" s="29"/>
      <c r="AN134" s="123" t="n">
        <v>39</v>
      </c>
      <c r="AO134" s="29"/>
      <c r="AP134" s="125" t="n">
        <v>19785</v>
      </c>
      <c r="AQ134" s="29"/>
      <c r="AR134" s="125" t="n">
        <f aca="false">IF(E134,AP134,0)</f>
        <v>19785</v>
      </c>
      <c r="AS134" s="29"/>
      <c r="AT134" s="125" t="n">
        <f aca="false">IF(K134,AP134,0)</f>
        <v>0</v>
      </c>
      <c r="AU134" s="29"/>
      <c r="AV134" s="125" t="n">
        <f aca="false">IF(Q134,AP134,0)</f>
        <v>19785</v>
      </c>
    </row>
    <row r="135" customFormat="false" ht="8.25" hidden="false" customHeight="true" outlineLevel="0" collapsed="false">
      <c r="A135" s="123" t="n">
        <v>40</v>
      </c>
      <c r="B135" s="124"/>
      <c r="C135" s="123" t="s">
        <v>175</v>
      </c>
      <c r="D135" s="124"/>
      <c r="E135" s="30" t="n">
        <v>201541</v>
      </c>
      <c r="F135" s="124"/>
      <c r="G135" s="33" t="n">
        <f aca="false">(E135/$AP135)</f>
        <v>17.3368602150538</v>
      </c>
      <c r="H135" s="124"/>
      <c r="I135" s="33" t="n">
        <f aca="false">IF(G$219,G135/G$219*100,0)</f>
        <v>30.7653248440094</v>
      </c>
      <c r="J135" s="29"/>
      <c r="K135" s="30" t="n">
        <v>10000</v>
      </c>
      <c r="L135" s="124"/>
      <c r="M135" s="33" t="n">
        <f aca="false">(K135/$AP135)</f>
        <v>0.860215053763441</v>
      </c>
      <c r="N135" s="124"/>
      <c r="O135" s="33" t="n">
        <f aca="false">IF(M$219,M135/M$219*100,0)</f>
        <v>36.0584827775551</v>
      </c>
      <c r="P135" s="29"/>
      <c r="Q135" s="30" t="n">
        <v>187402</v>
      </c>
      <c r="R135" s="124"/>
      <c r="S135" s="33" t="n">
        <f aca="false">(Q135/$AP135)</f>
        <v>16.1206021505376</v>
      </c>
      <c r="T135" s="124"/>
      <c r="U135" s="33" t="n">
        <f aca="false">IF(S$219,S135/S$219*100,0)</f>
        <v>52.3891193788647</v>
      </c>
      <c r="V135" s="29"/>
      <c r="W135" s="30" t="n">
        <f aca="false">(E135+K135+Q135)</f>
        <v>398943</v>
      </c>
      <c r="X135" s="29"/>
      <c r="Y135" s="37"/>
      <c r="Z135" s="30" t="n">
        <v>39176</v>
      </c>
      <c r="AA135" s="29"/>
      <c r="AB135" s="33" t="n">
        <f aca="false">IF($W135,Z135/$W135*100,0)</f>
        <v>9.81994921580276</v>
      </c>
      <c r="AC135" s="29"/>
      <c r="AD135" s="30" t="n">
        <v>0</v>
      </c>
      <c r="AE135" s="37"/>
      <c r="AF135" s="33" t="n">
        <f aca="false">IF($W135,AD135/$W135*100,0)</f>
        <v>0</v>
      </c>
      <c r="AG135" s="37"/>
      <c r="AH135" s="30" t="n">
        <v>0</v>
      </c>
      <c r="AI135" s="37"/>
      <c r="AJ135" s="33" t="n">
        <f aca="false">IF($W135,AH135/$W135*100,0)</f>
        <v>0</v>
      </c>
      <c r="AK135" s="37"/>
      <c r="AL135" s="30" t="n">
        <v>11803</v>
      </c>
      <c r="AM135" s="37"/>
      <c r="AN135" s="133" t="n">
        <v>40</v>
      </c>
      <c r="AO135" s="37"/>
      <c r="AP135" s="125" t="n">
        <v>11625</v>
      </c>
      <c r="AQ135" s="37"/>
      <c r="AR135" s="125" t="n">
        <f aca="false">IF(E135,AP135,0)</f>
        <v>11625</v>
      </c>
      <c r="AS135" s="37"/>
      <c r="AT135" s="125" t="n">
        <f aca="false">IF(K135,AP135,0)</f>
        <v>11625</v>
      </c>
      <c r="AU135" s="37"/>
      <c r="AV135" s="125" t="n">
        <f aca="false">IF(Q135,AP135,0)</f>
        <v>11625</v>
      </c>
    </row>
    <row r="136" customFormat="false" ht="8.25" hidden="false" customHeight="true" outlineLevel="0" collapsed="false">
      <c r="A136" s="126"/>
      <c r="B136" s="124"/>
      <c r="C136" s="123"/>
      <c r="D136" s="124"/>
      <c r="E136" s="124"/>
      <c r="F136" s="124"/>
      <c r="G136" s="127"/>
      <c r="H136" s="124"/>
      <c r="I136" s="127"/>
      <c r="J136" s="29"/>
      <c r="K136" s="124"/>
      <c r="L136" s="124"/>
      <c r="M136" s="127"/>
      <c r="N136" s="124"/>
      <c r="O136" s="127"/>
      <c r="P136" s="29"/>
      <c r="Q136" s="124"/>
      <c r="R136" s="124"/>
      <c r="S136" s="127"/>
      <c r="T136" s="124"/>
      <c r="U136" s="127"/>
      <c r="V136" s="29"/>
      <c r="W136" s="129"/>
      <c r="X136" s="29"/>
      <c r="Y136" s="29"/>
      <c r="Z136" s="124"/>
      <c r="AA136" s="29"/>
      <c r="AB136" s="127"/>
      <c r="AC136" s="29"/>
      <c r="AD136" s="124"/>
      <c r="AE136" s="29"/>
      <c r="AF136" s="127"/>
      <c r="AG136" s="29"/>
      <c r="AH136" s="124"/>
      <c r="AI136" s="29"/>
      <c r="AJ136" s="127"/>
      <c r="AK136" s="29"/>
      <c r="AL136" s="124"/>
      <c r="AM136" s="29"/>
      <c r="AN136" s="126"/>
      <c r="AO136" s="29"/>
      <c r="AP136" s="29"/>
      <c r="AQ136" s="29"/>
      <c r="AR136" s="29"/>
      <c r="AS136" s="29"/>
      <c r="AT136" s="29"/>
      <c r="AU136" s="29"/>
      <c r="AV136" s="29"/>
    </row>
    <row r="137" customFormat="false" ht="8.25" hidden="false" customHeight="true" outlineLevel="0" collapsed="false">
      <c r="A137" s="123" t="n">
        <v>41</v>
      </c>
      <c r="B137" s="124"/>
      <c r="C137" s="123" t="s">
        <v>176</v>
      </c>
      <c r="D137" s="124"/>
      <c r="E137" s="30" t="n">
        <v>220325</v>
      </c>
      <c r="F137" s="124"/>
      <c r="G137" s="33" t="n">
        <f aca="false">(E137/$AP137)</f>
        <v>6.19168727517986</v>
      </c>
      <c r="H137" s="124"/>
      <c r="I137" s="33" t="n">
        <f aca="false">IF(G$219,G137/G$219*100,0)</f>
        <v>10.9875299212498</v>
      </c>
      <c r="J137" s="29"/>
      <c r="K137" s="30" t="n">
        <v>10000</v>
      </c>
      <c r="L137" s="124"/>
      <c r="M137" s="33" t="n">
        <f aca="false">(K137/$AP137)</f>
        <v>0.281025179856115</v>
      </c>
      <c r="N137" s="124"/>
      <c r="O137" s="33" t="n">
        <f aca="false">IF(M$219,M137/M$219*100,0)</f>
        <v>11.780009619185</v>
      </c>
      <c r="P137" s="29"/>
      <c r="Q137" s="30" t="n">
        <v>306879</v>
      </c>
      <c r="R137" s="124"/>
      <c r="S137" s="33" t="n">
        <f aca="false">(Q137/$AP137)</f>
        <v>8.62407261690647</v>
      </c>
      <c r="T137" s="124"/>
      <c r="U137" s="33" t="n">
        <f aca="false">IF(S$219,S137/S$219*100,0)</f>
        <v>28.02671796252</v>
      </c>
      <c r="V137" s="29"/>
      <c r="W137" s="30" t="n">
        <f aca="false">(E137+K137+Q137)</f>
        <v>537204</v>
      </c>
      <c r="X137" s="29"/>
      <c r="Y137" s="29"/>
      <c r="Z137" s="30" t="n">
        <v>81268</v>
      </c>
      <c r="AA137" s="29"/>
      <c r="AB137" s="33" t="n">
        <f aca="false">IF($W137,Z137/$W137*100,0)</f>
        <v>15.1279588387279</v>
      </c>
      <c r="AC137" s="29"/>
      <c r="AD137" s="30" t="n">
        <v>0</v>
      </c>
      <c r="AE137" s="29"/>
      <c r="AF137" s="33" t="n">
        <f aca="false">IF($W137,AD137/$W137*100,0)</f>
        <v>0</v>
      </c>
      <c r="AG137" s="29"/>
      <c r="AH137" s="30" t="n">
        <v>0</v>
      </c>
      <c r="AI137" s="29"/>
      <c r="AJ137" s="33" t="n">
        <f aca="false">IF($W137,AH137/$W137*100,0)</f>
        <v>0</v>
      </c>
      <c r="AK137" s="29"/>
      <c r="AL137" s="30" t="n">
        <v>38036</v>
      </c>
      <c r="AM137" s="29"/>
      <c r="AN137" s="123" t="n">
        <v>41</v>
      </c>
      <c r="AO137" s="29"/>
      <c r="AP137" s="125" t="n">
        <v>35584</v>
      </c>
      <c r="AQ137" s="29"/>
      <c r="AR137" s="125" t="n">
        <f aca="false">IF(E137,AP137,0)</f>
        <v>35584</v>
      </c>
      <c r="AS137" s="29"/>
      <c r="AT137" s="125" t="n">
        <f aca="false">IF(K137,AP137,0)</f>
        <v>35584</v>
      </c>
      <c r="AU137" s="29"/>
      <c r="AV137" s="125" t="n">
        <f aca="false">IF(Q137,AP137,0)</f>
        <v>35584</v>
      </c>
    </row>
    <row r="138" customFormat="false" ht="8.25" hidden="false" customHeight="true" outlineLevel="0" collapsed="false">
      <c r="A138" s="123" t="n">
        <v>42</v>
      </c>
      <c r="B138" s="124"/>
      <c r="C138" s="123" t="s">
        <v>177</v>
      </c>
      <c r="D138" s="124"/>
      <c r="E138" s="30" t="n">
        <v>3603542</v>
      </c>
      <c r="F138" s="124"/>
      <c r="G138" s="33" t="n">
        <f aca="false">(E138/$AP138)</f>
        <v>34.2509457275924</v>
      </c>
      <c r="H138" s="124"/>
      <c r="I138" s="33" t="n">
        <f aca="false">IF(G$219,G138/G$219*100,0)</f>
        <v>60.7804099734821</v>
      </c>
      <c r="J138" s="29"/>
      <c r="K138" s="30" t="n">
        <v>0</v>
      </c>
      <c r="L138" s="124"/>
      <c r="M138" s="33" t="n">
        <f aca="false">(K138/$AP138)</f>
        <v>0</v>
      </c>
      <c r="N138" s="124"/>
      <c r="O138" s="33" t="n">
        <f aca="false">IF(M$219,M138/M$219*100,0)</f>
        <v>0</v>
      </c>
      <c r="P138" s="29"/>
      <c r="Q138" s="30" t="n">
        <v>2698356</v>
      </c>
      <c r="R138" s="124"/>
      <c r="S138" s="33" t="n">
        <f aca="false">(Q138/$AP138)</f>
        <v>25.6473339036213</v>
      </c>
      <c r="T138" s="124"/>
      <c r="U138" s="33" t="n">
        <f aca="false">IF(S$219,S138/S$219*100,0)</f>
        <v>83.3493206444283</v>
      </c>
      <c r="V138" s="29"/>
      <c r="W138" s="30" t="n">
        <f aca="false">(E138+K138+Q138)</f>
        <v>6301898</v>
      </c>
      <c r="X138" s="29"/>
      <c r="Y138" s="29"/>
      <c r="Z138" s="30" t="n">
        <v>0</v>
      </c>
      <c r="AA138" s="29"/>
      <c r="AB138" s="33" t="n">
        <f aca="false">IF($W138,Z138/$W138*100,0)</f>
        <v>0</v>
      </c>
      <c r="AC138" s="29"/>
      <c r="AD138" s="30" t="n">
        <v>0</v>
      </c>
      <c r="AE138" s="29"/>
      <c r="AF138" s="33" t="n">
        <f aca="false">IF($W138,AD138/$W138*100,0)</f>
        <v>0</v>
      </c>
      <c r="AG138" s="29"/>
      <c r="AH138" s="30" t="n">
        <v>0</v>
      </c>
      <c r="AI138" s="29"/>
      <c r="AJ138" s="33" t="n">
        <f aca="false">IF($W138,AH138/$W138*100,0)</f>
        <v>0</v>
      </c>
      <c r="AK138" s="29"/>
      <c r="AL138" s="30" t="n">
        <v>553634</v>
      </c>
      <c r="AM138" s="29"/>
      <c r="AN138" s="123" t="n">
        <v>42</v>
      </c>
      <c r="AO138" s="29"/>
      <c r="AP138" s="125" t="n">
        <v>105210</v>
      </c>
      <c r="AQ138" s="29"/>
      <c r="AR138" s="125" t="n">
        <f aca="false">IF(E138,AP138,0)</f>
        <v>105210</v>
      </c>
      <c r="AS138" s="29"/>
      <c r="AT138" s="125" t="n">
        <f aca="false">IF(K138,AP138,0)</f>
        <v>0</v>
      </c>
      <c r="AU138" s="29"/>
      <c r="AV138" s="125" t="n">
        <f aca="false">IF(Q138,AP138,0)</f>
        <v>105210</v>
      </c>
    </row>
    <row r="139" customFormat="false" ht="8.25" hidden="false" customHeight="true" outlineLevel="0" collapsed="false">
      <c r="A139" s="123" t="n">
        <v>43</v>
      </c>
      <c r="B139" s="124"/>
      <c r="C139" s="123" t="s">
        <v>178</v>
      </c>
      <c r="D139" s="124"/>
      <c r="E139" s="30" t="n">
        <v>19166981</v>
      </c>
      <c r="F139" s="124"/>
      <c r="G139" s="33" t="n">
        <f aca="false">(E139/$AP139)</f>
        <v>59.6669115564092</v>
      </c>
      <c r="H139" s="124"/>
      <c r="I139" s="33" t="n">
        <f aca="false">IF(G$219,G139/G$219*100,0)</f>
        <v>105.88260467589</v>
      </c>
      <c r="J139" s="29"/>
      <c r="K139" s="30" t="n">
        <v>0</v>
      </c>
      <c r="L139" s="124"/>
      <c r="M139" s="33" t="n">
        <f aca="false">(K139/$AP139)</f>
        <v>0</v>
      </c>
      <c r="N139" s="124"/>
      <c r="O139" s="33" t="n">
        <f aca="false">IF(M$219,M139/M$219*100,0)</f>
        <v>0</v>
      </c>
      <c r="P139" s="29"/>
      <c r="Q139" s="30" t="n">
        <v>17325932</v>
      </c>
      <c r="R139" s="124"/>
      <c r="S139" s="33" t="n">
        <f aca="false">(Q139/$AP139)</f>
        <v>53.9357164425822</v>
      </c>
      <c r="T139" s="124"/>
      <c r="U139" s="33" t="n">
        <f aca="false">IF(S$219,S139/S$219*100,0)</f>
        <v>175.281584466173</v>
      </c>
      <c r="V139" s="29"/>
      <c r="W139" s="30" t="n">
        <f aca="false">(E139+K139+Q139)</f>
        <v>36492913</v>
      </c>
      <c r="X139" s="29"/>
      <c r="Y139" s="29"/>
      <c r="Z139" s="30" t="n">
        <v>198643</v>
      </c>
      <c r="AA139" s="29"/>
      <c r="AB139" s="33" t="n">
        <f aca="false">IF($W139,Z139/$W139*100,0)</f>
        <v>0.544333087358633</v>
      </c>
      <c r="AC139" s="29"/>
      <c r="AD139" s="30" t="n">
        <v>10000</v>
      </c>
      <c r="AE139" s="29"/>
      <c r="AF139" s="33" t="n">
        <f aca="false">IF($W139,AD139/$W139*100,0)</f>
        <v>0.027402580879197</v>
      </c>
      <c r="AG139" s="29"/>
      <c r="AH139" s="30" t="n">
        <v>0</v>
      </c>
      <c r="AI139" s="29"/>
      <c r="AJ139" s="33" t="n">
        <f aca="false">IF($W139,AH139/$W139*100,0)</f>
        <v>0</v>
      </c>
      <c r="AK139" s="29"/>
      <c r="AL139" s="30" t="n">
        <v>1854336</v>
      </c>
      <c r="AM139" s="29"/>
      <c r="AN139" s="123" t="n">
        <v>43</v>
      </c>
      <c r="AO139" s="29"/>
      <c r="AP139" s="125" t="n">
        <v>321233</v>
      </c>
      <c r="AQ139" s="29"/>
      <c r="AR139" s="125" t="n">
        <f aca="false">IF(E139,AP139,0)</f>
        <v>321233</v>
      </c>
      <c r="AS139" s="29"/>
      <c r="AT139" s="125" t="n">
        <f aca="false">IF(K139,AP139,0)</f>
        <v>0</v>
      </c>
      <c r="AU139" s="29"/>
      <c r="AV139" s="125" t="n">
        <f aca="false">IF(Q139,AP139,0)</f>
        <v>321233</v>
      </c>
    </row>
    <row r="140" customFormat="false" ht="8.25" hidden="false" customHeight="true" outlineLevel="0" collapsed="false">
      <c r="A140" s="123" t="n">
        <v>44</v>
      </c>
      <c r="B140" s="124"/>
      <c r="C140" s="123" t="s">
        <v>179</v>
      </c>
      <c r="D140" s="124"/>
      <c r="E140" s="30" t="n">
        <v>1258068</v>
      </c>
      <c r="F140" s="124"/>
      <c r="G140" s="33" t="n">
        <f aca="false">(E140/$AP140)</f>
        <v>24.0309443765281</v>
      </c>
      <c r="H140" s="124"/>
      <c r="I140" s="33" t="n">
        <f aca="false">IF(G$219,G140/G$219*100,0)</f>
        <v>42.6443889424828</v>
      </c>
      <c r="J140" s="29"/>
      <c r="K140" s="30" t="n">
        <v>103588</v>
      </c>
      <c r="L140" s="124"/>
      <c r="M140" s="33" t="n">
        <f aca="false">(K140/$AP140)</f>
        <v>1.97868276283619</v>
      </c>
      <c r="N140" s="124"/>
      <c r="O140" s="33" t="n">
        <f aca="false">IF(M$219,M140/M$219*100,0)</f>
        <v>82.9423968039445</v>
      </c>
      <c r="P140" s="29"/>
      <c r="Q140" s="30" t="n">
        <v>722368</v>
      </c>
      <c r="R140" s="124"/>
      <c r="S140" s="33" t="n">
        <f aca="false">(Q140/$AP140)</f>
        <v>13.7982885085575</v>
      </c>
      <c r="T140" s="124"/>
      <c r="U140" s="33" t="n">
        <f aca="false">IF(S$219,S140/S$219*100,0)</f>
        <v>44.8420088250069</v>
      </c>
      <c r="V140" s="29"/>
      <c r="W140" s="30" t="n">
        <f aca="false">(E140+K140+Q140)</f>
        <v>2084024</v>
      </c>
      <c r="X140" s="29"/>
      <c r="Y140" s="29"/>
      <c r="Z140" s="30" t="n">
        <v>0</v>
      </c>
      <c r="AA140" s="29"/>
      <c r="AB140" s="33" t="n">
        <f aca="false">IF($W140,Z140/$W140*100,0)</f>
        <v>0</v>
      </c>
      <c r="AC140" s="29"/>
      <c r="AD140" s="30" t="n">
        <v>0</v>
      </c>
      <c r="AE140" s="29"/>
      <c r="AF140" s="33" t="n">
        <f aca="false">IF($W140,AD140/$W140*100,0)</f>
        <v>0</v>
      </c>
      <c r="AG140" s="29"/>
      <c r="AH140" s="30" t="n">
        <v>0</v>
      </c>
      <c r="AI140" s="29"/>
      <c r="AJ140" s="33" t="n">
        <f aca="false">IF($W140,AH140/$W140*100,0)</f>
        <v>0</v>
      </c>
      <c r="AK140" s="29"/>
      <c r="AL140" s="30" t="n">
        <v>178716</v>
      </c>
      <c r="AM140" s="29"/>
      <c r="AN140" s="123" t="n">
        <v>44</v>
      </c>
      <c r="AO140" s="29"/>
      <c r="AP140" s="125" t="n">
        <v>52352</v>
      </c>
      <c r="AQ140" s="29"/>
      <c r="AR140" s="125" t="n">
        <f aca="false">IF(E140,AP140,0)</f>
        <v>52352</v>
      </c>
      <c r="AS140" s="29"/>
      <c r="AT140" s="125" t="n">
        <f aca="false">IF(K140,AP140,0)</f>
        <v>52352</v>
      </c>
      <c r="AU140" s="29"/>
      <c r="AV140" s="125" t="n">
        <f aca="false">IF(Q140,AP140,0)</f>
        <v>52352</v>
      </c>
    </row>
    <row r="141" customFormat="false" ht="8.25" hidden="false" customHeight="true" outlineLevel="0" collapsed="false">
      <c r="A141" s="123" t="n">
        <v>45</v>
      </c>
      <c r="B141" s="124"/>
      <c r="C141" s="123" t="s">
        <v>180</v>
      </c>
      <c r="D141" s="124"/>
      <c r="E141" s="30" t="n">
        <v>58305</v>
      </c>
      <c r="F141" s="124"/>
      <c r="G141" s="33" t="n">
        <f aca="false">(E141/$AP141)</f>
        <v>25.35</v>
      </c>
      <c r="H141" s="124"/>
      <c r="I141" s="33" t="n">
        <f aca="false">IF(G$219,G141/G$219*100,0)</f>
        <v>44.9851342816068</v>
      </c>
      <c r="J141" s="29"/>
      <c r="K141" s="30" t="n">
        <v>0</v>
      </c>
      <c r="L141" s="124"/>
      <c r="M141" s="33" t="n">
        <f aca="false">(K141/$AP141)</f>
        <v>0</v>
      </c>
      <c r="N141" s="124"/>
      <c r="O141" s="33" t="n">
        <f aca="false">IF(M$219,M141/M$219*100,0)</f>
        <v>0</v>
      </c>
      <c r="P141" s="29"/>
      <c r="Q141" s="30" t="n">
        <v>60129</v>
      </c>
      <c r="R141" s="124"/>
      <c r="S141" s="33" t="n">
        <f aca="false">(Q141/$AP141)</f>
        <v>26.1430434782609</v>
      </c>
      <c r="T141" s="124"/>
      <c r="U141" s="33" t="n">
        <f aca="false">IF(S$219,S141/S$219*100,0)</f>
        <v>84.9602895053012</v>
      </c>
      <c r="V141" s="29"/>
      <c r="W141" s="30" t="n">
        <f aca="false">(E141+K141+Q141)</f>
        <v>118434</v>
      </c>
      <c r="X141" s="29"/>
      <c r="Y141" s="29"/>
      <c r="Z141" s="30" t="n">
        <v>0</v>
      </c>
      <c r="AA141" s="29"/>
      <c r="AB141" s="33" t="n">
        <f aca="false">IF($W141,Z141/$W141*100,0)</f>
        <v>0</v>
      </c>
      <c r="AC141" s="29"/>
      <c r="AD141" s="30" t="n">
        <v>0</v>
      </c>
      <c r="AE141" s="29"/>
      <c r="AF141" s="33" t="n">
        <f aca="false">IF($W141,AD141/$W141*100,0)</f>
        <v>0</v>
      </c>
      <c r="AG141" s="29"/>
      <c r="AH141" s="30" t="n">
        <v>0</v>
      </c>
      <c r="AI141" s="29"/>
      <c r="AJ141" s="33" t="n">
        <f aca="false">IF($W141,AH141/$W141*100,0)</f>
        <v>0</v>
      </c>
      <c r="AK141" s="29"/>
      <c r="AL141" s="30" t="n">
        <v>38499</v>
      </c>
      <c r="AM141" s="29"/>
      <c r="AN141" s="123" t="n">
        <v>45</v>
      </c>
      <c r="AO141" s="29"/>
      <c r="AP141" s="125" t="n">
        <v>2300</v>
      </c>
      <c r="AQ141" s="29"/>
      <c r="AR141" s="125" t="n">
        <f aca="false">IF(E141,AP141,0)</f>
        <v>2300</v>
      </c>
      <c r="AS141" s="29"/>
      <c r="AT141" s="125" t="n">
        <f aca="false">IF(K141,AP141,0)</f>
        <v>0</v>
      </c>
      <c r="AU141" s="29"/>
      <c r="AV141" s="125" t="n">
        <f aca="false">IF(Q141,AP141,0)</f>
        <v>2300</v>
      </c>
    </row>
    <row r="142" customFormat="false" ht="8.25" hidden="false" customHeight="true" outlineLevel="0" collapsed="false">
      <c r="A142" s="126"/>
      <c r="B142" s="124"/>
      <c r="C142" s="123"/>
      <c r="D142" s="124"/>
      <c r="E142" s="124"/>
      <c r="F142" s="29"/>
      <c r="G142" s="29"/>
      <c r="H142" s="29"/>
      <c r="I142" s="29"/>
      <c r="J142" s="29"/>
      <c r="K142" s="124"/>
      <c r="L142" s="29"/>
      <c r="M142" s="29"/>
      <c r="N142" s="29"/>
      <c r="O142" s="29"/>
      <c r="P142" s="29"/>
      <c r="Q142" s="124"/>
      <c r="R142" s="29"/>
      <c r="S142" s="29"/>
      <c r="T142" s="29"/>
      <c r="U142" s="29"/>
      <c r="V142" s="29"/>
      <c r="W142" s="17"/>
      <c r="X142" s="29"/>
      <c r="Y142" s="29"/>
      <c r="Z142" s="124"/>
      <c r="AA142" s="29"/>
      <c r="AB142" s="29"/>
      <c r="AC142" s="29"/>
      <c r="AD142" s="124"/>
      <c r="AE142" s="29"/>
      <c r="AF142" s="29"/>
      <c r="AG142" s="29"/>
      <c r="AH142" s="124"/>
      <c r="AI142" s="29"/>
      <c r="AJ142" s="29"/>
      <c r="AK142" s="29"/>
      <c r="AL142" s="124"/>
      <c r="AM142" s="29"/>
      <c r="AN142" s="126"/>
      <c r="AO142" s="29"/>
      <c r="AP142" s="29"/>
      <c r="AQ142" s="29"/>
      <c r="AR142" s="29"/>
      <c r="AS142" s="29"/>
      <c r="AT142" s="29"/>
      <c r="AU142" s="29"/>
      <c r="AV142" s="29"/>
    </row>
    <row r="143" customFormat="false" ht="8.25" hidden="false" customHeight="true" outlineLevel="0" collapsed="false">
      <c r="A143" s="123" t="n">
        <v>46</v>
      </c>
      <c r="B143" s="124"/>
      <c r="C143" s="123" t="s">
        <v>181</v>
      </c>
      <c r="D143" s="124"/>
      <c r="E143" s="30" t="n">
        <v>2128526</v>
      </c>
      <c r="F143" s="124"/>
      <c r="G143" s="33" t="n">
        <f aca="false">(E143/$AP143)</f>
        <v>57.412903921886</v>
      </c>
      <c r="H143" s="124"/>
      <c r="I143" s="33" t="n">
        <f aca="false">IF(G$219,G143/G$219*100,0)</f>
        <v>101.882729484143</v>
      </c>
      <c r="J143" s="29"/>
      <c r="K143" s="30" t="n">
        <v>5000</v>
      </c>
      <c r="L143" s="124"/>
      <c r="M143" s="33" t="n">
        <f aca="false">(K143/$AP143)</f>
        <v>0.134865404326482</v>
      </c>
      <c r="N143" s="124"/>
      <c r="O143" s="33" t="n">
        <f aca="false">IF(M$219,M143/M$219*100,0)</f>
        <v>5.65328616131356</v>
      </c>
      <c r="P143" s="29"/>
      <c r="Q143" s="30" t="n">
        <v>1027669</v>
      </c>
      <c r="R143" s="124"/>
      <c r="S143" s="33" t="n">
        <f aca="false">(Q143/$AP143)</f>
        <v>27.7193990397583</v>
      </c>
      <c r="T143" s="124"/>
      <c r="U143" s="33" t="n">
        <f aca="false">IF(S$219,S143/S$219*100,0)</f>
        <v>90.0831676040001</v>
      </c>
      <c r="V143" s="29"/>
      <c r="W143" s="30" t="n">
        <f aca="false">(E143+K143+Q143)</f>
        <v>3161195</v>
      </c>
      <c r="X143" s="29"/>
      <c r="Y143" s="29"/>
      <c r="Z143" s="30" t="n">
        <v>198097</v>
      </c>
      <c r="AA143" s="29"/>
      <c r="AB143" s="33" t="n">
        <f aca="false">IF($W143,Z143/$W143*100,0)</f>
        <v>6.26652262830986</v>
      </c>
      <c r="AC143" s="29"/>
      <c r="AD143" s="30" t="n">
        <v>14933</v>
      </c>
      <c r="AE143" s="29"/>
      <c r="AF143" s="33" t="n">
        <f aca="false">IF($W143,AD143/$W143*100,0)</f>
        <v>0.472384652006599</v>
      </c>
      <c r="AG143" s="29"/>
      <c r="AH143" s="30" t="n">
        <v>0</v>
      </c>
      <c r="AI143" s="29"/>
      <c r="AJ143" s="33" t="n">
        <f aca="false">IF($W143,AH143/$W143*100,0)</f>
        <v>0</v>
      </c>
      <c r="AK143" s="29"/>
      <c r="AL143" s="30" t="n">
        <v>522423</v>
      </c>
      <c r="AM143" s="29"/>
      <c r="AN143" s="123" t="n">
        <v>46</v>
      </c>
      <c r="AO143" s="29"/>
      <c r="AP143" s="125" t="n">
        <v>37074</v>
      </c>
      <c r="AQ143" s="29"/>
      <c r="AR143" s="125" t="n">
        <f aca="false">IF(E143,AP143,0)</f>
        <v>37074</v>
      </c>
      <c r="AS143" s="29"/>
      <c r="AT143" s="125" t="n">
        <f aca="false">IF(K143,AP143,0)</f>
        <v>37074</v>
      </c>
      <c r="AU143" s="29"/>
      <c r="AV143" s="125" t="n">
        <f aca="false">IF(Q143,AP143,0)</f>
        <v>37074</v>
      </c>
    </row>
    <row r="144" customFormat="false" ht="8.25" hidden="false" customHeight="true" outlineLevel="0" collapsed="false">
      <c r="A144" s="123" t="n">
        <v>47</v>
      </c>
      <c r="B144" s="124"/>
      <c r="C144" s="123" t="s">
        <v>182</v>
      </c>
      <c r="D144" s="124"/>
      <c r="E144" s="30" t="n">
        <v>6047330</v>
      </c>
      <c r="F144" s="124"/>
      <c r="G144" s="33" t="n">
        <f aca="false">(E144/$AP144)</f>
        <v>82.1480676492563</v>
      </c>
      <c r="H144" s="124"/>
      <c r="I144" s="33" t="n">
        <f aca="false">IF(G$219,G144/G$219*100,0)</f>
        <v>145.776798981314</v>
      </c>
      <c r="J144" s="29"/>
      <c r="K144" s="30" t="n">
        <v>0</v>
      </c>
      <c r="L144" s="124"/>
      <c r="M144" s="33" t="n">
        <f aca="false">(K144/$AP144)</f>
        <v>0</v>
      </c>
      <c r="N144" s="124"/>
      <c r="O144" s="33" t="n">
        <f aca="false">IF(M$219,M144/M$219*100,0)</f>
        <v>0</v>
      </c>
      <c r="P144" s="29"/>
      <c r="Q144" s="30" t="n">
        <v>4896496</v>
      </c>
      <c r="R144" s="124"/>
      <c r="S144" s="33" t="n">
        <f aca="false">(Q144/$AP144)</f>
        <v>66.5149222305237</v>
      </c>
      <c r="T144" s="124"/>
      <c r="U144" s="33" t="n">
        <f aca="false">IF(S$219,S144/S$219*100,0)</f>
        <v>216.161789036807</v>
      </c>
      <c r="V144" s="29"/>
      <c r="W144" s="30" t="n">
        <f aca="false">(E144+K144+Q144)</f>
        <v>10943826</v>
      </c>
      <c r="X144" s="29"/>
      <c r="Y144" s="29"/>
      <c r="Z144" s="30" t="n">
        <v>241067</v>
      </c>
      <c r="AA144" s="29"/>
      <c r="AB144" s="33" t="n">
        <f aca="false">IF($W144,Z144/$W144*100,0)</f>
        <v>2.20276711270811</v>
      </c>
      <c r="AC144" s="29"/>
      <c r="AD144" s="30" t="n">
        <v>0</v>
      </c>
      <c r="AE144" s="29"/>
      <c r="AF144" s="33" t="n">
        <f aca="false">IF($W144,AD144/$W144*100,0)</f>
        <v>0</v>
      </c>
      <c r="AG144" s="29"/>
      <c r="AH144" s="30" t="n">
        <v>0</v>
      </c>
      <c r="AI144" s="29"/>
      <c r="AJ144" s="33" t="n">
        <f aca="false">IF($W144,AH144/$W144*100,0)</f>
        <v>0</v>
      </c>
      <c r="AK144" s="29"/>
      <c r="AL144" s="30" t="n">
        <v>3786698</v>
      </c>
      <c r="AM144" s="29"/>
      <c r="AN144" s="123" t="n">
        <v>47</v>
      </c>
      <c r="AO144" s="29"/>
      <c r="AP144" s="125" t="n">
        <v>73615</v>
      </c>
      <c r="AQ144" s="29"/>
      <c r="AR144" s="125" t="n">
        <f aca="false">IF(E144,AP144,0)</f>
        <v>73615</v>
      </c>
      <c r="AS144" s="29"/>
      <c r="AT144" s="125" t="n">
        <f aca="false">IF(K144,AP144,0)</f>
        <v>0</v>
      </c>
      <c r="AU144" s="29"/>
      <c r="AV144" s="125" t="n">
        <f aca="false">IF(Q144,AP144,0)</f>
        <v>73615</v>
      </c>
    </row>
    <row r="145" customFormat="false" ht="8.25" hidden="false" customHeight="true" outlineLevel="0" collapsed="false">
      <c r="A145" s="123" t="n">
        <v>48</v>
      </c>
      <c r="B145" s="124"/>
      <c r="C145" s="123" t="s">
        <v>183</v>
      </c>
      <c r="D145" s="124"/>
      <c r="E145" s="30" t="n">
        <v>3022</v>
      </c>
      <c r="F145" s="124"/>
      <c r="G145" s="33" t="n">
        <f aca="false">(E145/$AP145)</f>
        <v>0.42230296254891</v>
      </c>
      <c r="H145" s="124"/>
      <c r="I145" s="33" t="n">
        <f aca="false">IF(G$219,G145/G$219*100,0)</f>
        <v>0.749402582950022</v>
      </c>
      <c r="J145" s="29"/>
      <c r="K145" s="30" t="n">
        <v>0</v>
      </c>
      <c r="L145" s="124"/>
      <c r="M145" s="33" t="n">
        <f aca="false">(K145/$AP145)</f>
        <v>0</v>
      </c>
      <c r="N145" s="124"/>
      <c r="O145" s="33" t="n">
        <f aca="false">IF(M$219,M145/M$219*100,0)</f>
        <v>0</v>
      </c>
      <c r="P145" s="29"/>
      <c r="Q145" s="30" t="n">
        <v>163151</v>
      </c>
      <c r="R145" s="124"/>
      <c r="S145" s="33" t="n">
        <f aca="false">(Q145/$AP145)</f>
        <v>22.7991894913359</v>
      </c>
      <c r="T145" s="124"/>
      <c r="U145" s="33" t="n">
        <f aca="false">IF(S$219,S145/S$219*100,0)</f>
        <v>74.0933526458329</v>
      </c>
      <c r="V145" s="29"/>
      <c r="W145" s="30" t="n">
        <f aca="false">(E145+K145+Q145)</f>
        <v>166173</v>
      </c>
      <c r="X145" s="29"/>
      <c r="Y145" s="29"/>
      <c r="Z145" s="30" t="n">
        <v>500</v>
      </c>
      <c r="AA145" s="29"/>
      <c r="AB145" s="33" t="n">
        <f aca="false">IF($W145,Z145/$W145*100,0)</f>
        <v>0.300891239852443</v>
      </c>
      <c r="AC145" s="29"/>
      <c r="AD145" s="30" t="n">
        <v>0</v>
      </c>
      <c r="AE145" s="29"/>
      <c r="AF145" s="33" t="n">
        <f aca="false">IF($W145,AD145/$W145*100,0)</f>
        <v>0</v>
      </c>
      <c r="AG145" s="29"/>
      <c r="AH145" s="30" t="n">
        <v>0</v>
      </c>
      <c r="AI145" s="29"/>
      <c r="AJ145" s="33" t="n">
        <f aca="false">IF($W145,AH145/$W145*100,0)</f>
        <v>0</v>
      </c>
      <c r="AK145" s="29"/>
      <c r="AL145" s="30" t="n">
        <v>0</v>
      </c>
      <c r="AM145" s="29"/>
      <c r="AN145" s="123" t="n">
        <v>48</v>
      </c>
      <c r="AO145" s="29"/>
      <c r="AP145" s="125" t="n">
        <v>7156</v>
      </c>
      <c r="AQ145" s="29"/>
      <c r="AR145" s="125" t="n">
        <f aca="false">IF(E145,AP145,0)</f>
        <v>7156</v>
      </c>
      <c r="AS145" s="29"/>
      <c r="AT145" s="125" t="n">
        <f aca="false">IF(K145,AP145,0)</f>
        <v>0</v>
      </c>
      <c r="AU145" s="29"/>
      <c r="AV145" s="125" t="n">
        <f aca="false">IF(Q145,AP145,0)</f>
        <v>7156</v>
      </c>
    </row>
    <row r="146" customFormat="false" ht="8.25" hidden="false" customHeight="true" outlineLevel="0" collapsed="false">
      <c r="A146" s="123" t="n">
        <v>49</v>
      </c>
      <c r="B146" s="124"/>
      <c r="C146" s="123" t="s">
        <v>184</v>
      </c>
      <c r="D146" s="124"/>
      <c r="E146" s="30" t="n">
        <v>781480</v>
      </c>
      <c r="F146" s="124"/>
      <c r="G146" s="33" t="n">
        <f aca="false">(E146/$AP146)</f>
        <v>31.608154020385</v>
      </c>
      <c r="H146" s="124"/>
      <c r="I146" s="33" t="n">
        <f aca="false">IF(G$219,G146/G$219*100,0)</f>
        <v>56.0906135306008</v>
      </c>
      <c r="J146" s="29"/>
      <c r="K146" s="30" t="n">
        <v>0</v>
      </c>
      <c r="L146" s="124"/>
      <c r="M146" s="33" t="n">
        <f aca="false">(K146/$AP146)</f>
        <v>0</v>
      </c>
      <c r="N146" s="124"/>
      <c r="O146" s="33" t="n">
        <f aca="false">IF(M$219,M146/M$219*100,0)</f>
        <v>0</v>
      </c>
      <c r="P146" s="29"/>
      <c r="Q146" s="30" t="n">
        <v>527287</v>
      </c>
      <c r="R146" s="124"/>
      <c r="S146" s="33" t="n">
        <f aca="false">(Q146/$AP146)</f>
        <v>21.3269292994661</v>
      </c>
      <c r="T146" s="124"/>
      <c r="U146" s="33" t="n">
        <f aca="false">IF(S$219,S146/S$219*100,0)</f>
        <v>69.3087661751565</v>
      </c>
      <c r="V146" s="29"/>
      <c r="W146" s="30" t="n">
        <f aca="false">(E146+K146+Q146)</f>
        <v>1308767</v>
      </c>
      <c r="X146" s="29"/>
      <c r="Y146" s="29"/>
      <c r="Z146" s="30" t="n">
        <v>111995</v>
      </c>
      <c r="AA146" s="29"/>
      <c r="AB146" s="33" t="n">
        <f aca="false">IF($W146,Z146/$W146*100,0)</f>
        <v>8.55729094636402</v>
      </c>
      <c r="AC146" s="29"/>
      <c r="AD146" s="30" t="n">
        <v>0</v>
      </c>
      <c r="AE146" s="29"/>
      <c r="AF146" s="33" t="n">
        <f aca="false">IF($W146,AD146/$W146*100,0)</f>
        <v>0</v>
      </c>
      <c r="AG146" s="29"/>
      <c r="AH146" s="30" t="n">
        <v>4088</v>
      </c>
      <c r="AI146" s="29"/>
      <c r="AJ146" s="33" t="n">
        <f aca="false">IF($W146,AH146/$W146*100,0)</f>
        <v>0.312355063964785</v>
      </c>
      <c r="AK146" s="29"/>
      <c r="AL146" s="30" t="n">
        <v>484834</v>
      </c>
      <c r="AM146" s="29"/>
      <c r="AN146" s="123" t="n">
        <v>49</v>
      </c>
      <c r="AO146" s="29"/>
      <c r="AP146" s="125" t="n">
        <v>24724</v>
      </c>
      <c r="AQ146" s="29"/>
      <c r="AR146" s="125" t="n">
        <f aca="false">IF(E146,AP146,0)</f>
        <v>24724</v>
      </c>
      <c r="AS146" s="29"/>
      <c r="AT146" s="125" t="n">
        <f aca="false">IF(K146,AP146,0)</f>
        <v>0</v>
      </c>
      <c r="AU146" s="29"/>
      <c r="AV146" s="125" t="n">
        <f aca="false">IF(Q146,AP146,0)</f>
        <v>24724</v>
      </c>
    </row>
    <row r="147" customFormat="false" ht="8.25" hidden="false" customHeight="true" outlineLevel="0" collapsed="false">
      <c r="A147" s="123" t="n">
        <v>50</v>
      </c>
      <c r="B147" s="124"/>
      <c r="C147" s="123" t="s">
        <v>185</v>
      </c>
      <c r="D147" s="124"/>
      <c r="E147" s="30" t="n">
        <v>276654</v>
      </c>
      <c r="F147" s="124"/>
      <c r="G147" s="33" t="n">
        <f aca="false">(E147/$AP147)</f>
        <v>16.9383456805241</v>
      </c>
      <c r="H147" s="124"/>
      <c r="I147" s="33" t="n">
        <f aca="false">IF(G$219,G147/G$219*100,0)</f>
        <v>30.0581362898087</v>
      </c>
      <c r="J147" s="29"/>
      <c r="K147" s="30" t="n">
        <v>0</v>
      </c>
      <c r="L147" s="124"/>
      <c r="M147" s="33" t="n">
        <f aca="false">(K147/$AP147)</f>
        <v>0</v>
      </c>
      <c r="N147" s="124"/>
      <c r="O147" s="33" t="n">
        <f aca="false">IF(M$219,M147/M$219*100,0)</f>
        <v>0</v>
      </c>
      <c r="P147" s="29"/>
      <c r="Q147" s="30" t="n">
        <v>495020</v>
      </c>
      <c r="R147" s="124"/>
      <c r="S147" s="33" t="n">
        <f aca="false">(Q147/$AP147)</f>
        <v>30.307965468683</v>
      </c>
      <c r="T147" s="124"/>
      <c r="U147" s="33" t="n">
        <f aca="false">IF(S$219,S147/S$219*100,0)</f>
        <v>98.4955528485882</v>
      </c>
      <c r="V147" s="29"/>
      <c r="W147" s="30" t="n">
        <f aca="false">(E147+K147+Q147)</f>
        <v>771674</v>
      </c>
      <c r="X147" s="29"/>
      <c r="Y147" s="37"/>
      <c r="Z147" s="30" t="n">
        <v>55160</v>
      </c>
      <c r="AA147" s="29"/>
      <c r="AB147" s="33" t="n">
        <f aca="false">IF($W147,Z147/$W147*100,0)</f>
        <v>7.14809621679621</v>
      </c>
      <c r="AC147" s="29"/>
      <c r="AD147" s="30" t="n">
        <v>0</v>
      </c>
      <c r="AE147" s="37"/>
      <c r="AF147" s="33" t="n">
        <f aca="false">IF($W147,AD147/$W147*100,0)</f>
        <v>0</v>
      </c>
      <c r="AG147" s="37"/>
      <c r="AH147" s="30" t="n">
        <v>0</v>
      </c>
      <c r="AI147" s="37"/>
      <c r="AJ147" s="33" t="n">
        <f aca="false">IF($W147,AH147/$W147*100,0)</f>
        <v>0</v>
      </c>
      <c r="AK147" s="37"/>
      <c r="AL147" s="30" t="n">
        <v>146981</v>
      </c>
      <c r="AM147" s="29"/>
      <c r="AN147" s="123" t="n">
        <v>50</v>
      </c>
      <c r="AO147" s="29"/>
      <c r="AP147" s="125" t="n">
        <v>16333</v>
      </c>
      <c r="AQ147" s="29"/>
      <c r="AR147" s="125" t="n">
        <f aca="false">IF(E147,AP147,0)</f>
        <v>16333</v>
      </c>
      <c r="AS147" s="29"/>
      <c r="AT147" s="125" t="n">
        <f aca="false">IF(K147,AP147,0)</f>
        <v>0</v>
      </c>
      <c r="AU147" s="29"/>
      <c r="AV147" s="125" t="n">
        <f aca="false">IF(Q147,AP147,0)</f>
        <v>16333</v>
      </c>
    </row>
    <row r="148" customFormat="false" ht="8.25" hidden="false" customHeight="true" outlineLevel="0" collapsed="false">
      <c r="A148" s="124"/>
      <c r="B148" s="124"/>
      <c r="C148" s="123"/>
      <c r="D148" s="124"/>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row>
    <row r="149" customFormat="false" ht="8.25" hidden="false" customHeight="true" outlineLevel="0" collapsed="false">
      <c r="A149" s="124"/>
      <c r="B149" s="124"/>
      <c r="C149" s="123"/>
      <c r="D149" s="124"/>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row>
    <row r="150" customFormat="false" ht="8.25" hidden="true" customHeight="true" outlineLevel="0" collapsed="false">
      <c r="A150" s="124"/>
      <c r="B150" s="124"/>
      <c r="C150" s="123"/>
      <c r="D150" s="124"/>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row>
    <row r="151" s="20" customFormat="true" ht="9" hidden="false" customHeight="true" outlineLevel="0" collapsed="false">
      <c r="A151" s="121" t="s">
        <v>419</v>
      </c>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34" t="s">
        <v>420</v>
      </c>
      <c r="AP151" s="15"/>
      <c r="AQ151" s="15"/>
      <c r="AR151" s="15"/>
      <c r="AS151" s="15"/>
      <c r="AT151" s="15"/>
      <c r="AU151" s="15"/>
      <c r="AV151" s="15"/>
    </row>
    <row r="152" s="20" customFormat="true" ht="10.5" hidden="false" customHeight="true" outlineLevel="0" collapsed="false">
      <c r="A152" s="135"/>
      <c r="B152" s="15"/>
      <c r="C152" s="15"/>
      <c r="D152" s="15"/>
      <c r="E152" s="15"/>
      <c r="F152" s="15"/>
      <c r="G152" s="15"/>
      <c r="H152" s="15"/>
      <c r="I152" s="15"/>
      <c r="J152" s="15"/>
      <c r="K152" s="15"/>
      <c r="L152" s="15"/>
      <c r="M152" s="15"/>
      <c r="N152" s="15"/>
      <c r="O152" s="15"/>
      <c r="P152" s="15"/>
      <c r="Q152" s="15"/>
      <c r="R152" s="15"/>
      <c r="S152" s="121"/>
      <c r="T152" s="15"/>
      <c r="U152" s="15"/>
      <c r="V152" s="15"/>
      <c r="W152" s="18" t="s">
        <v>52</v>
      </c>
      <c r="X152" s="15"/>
      <c r="Y152" s="121"/>
      <c r="Z152" s="23" t="s">
        <v>53</v>
      </c>
      <c r="AA152" s="15"/>
      <c r="AB152" s="15"/>
      <c r="AC152" s="15"/>
      <c r="AD152" s="15"/>
      <c r="AE152" s="15"/>
      <c r="AF152" s="15"/>
      <c r="AG152" s="15"/>
      <c r="AH152" s="15"/>
      <c r="AI152" s="15"/>
      <c r="AJ152" s="15"/>
      <c r="AK152" s="15"/>
      <c r="AL152" s="121"/>
      <c r="AM152" s="15"/>
      <c r="AN152" s="18" t="s">
        <v>400</v>
      </c>
      <c r="AO152" s="15"/>
      <c r="AP152" s="15"/>
      <c r="AQ152" s="15"/>
      <c r="AR152" s="15"/>
      <c r="AS152" s="15"/>
      <c r="AT152" s="15"/>
      <c r="AU152" s="15"/>
      <c r="AV152" s="15"/>
    </row>
    <row r="153" s="20" customFormat="true" ht="10.5" hidden="false" customHeight="true" outlineLevel="0" collapsed="false">
      <c r="A153" s="136"/>
      <c r="B153" s="15"/>
      <c r="C153" s="15"/>
      <c r="D153" s="15"/>
      <c r="E153" s="15"/>
      <c r="F153" s="15"/>
      <c r="G153" s="15"/>
      <c r="H153" s="15"/>
      <c r="I153" s="15"/>
      <c r="J153" s="15"/>
      <c r="K153" s="15"/>
      <c r="L153" s="15"/>
      <c r="M153" s="15"/>
      <c r="N153" s="15"/>
      <c r="O153" s="15"/>
      <c r="P153" s="15"/>
      <c r="Q153" s="15"/>
      <c r="R153" s="15"/>
      <c r="S153" s="121"/>
      <c r="T153" s="15"/>
      <c r="U153" s="15"/>
      <c r="V153" s="15"/>
      <c r="W153" s="18" t="s">
        <v>401</v>
      </c>
      <c r="X153" s="15"/>
      <c r="Y153" s="121"/>
      <c r="Z153" s="23" t="s">
        <v>402</v>
      </c>
      <c r="AA153" s="15"/>
      <c r="AB153" s="15"/>
      <c r="AC153" s="15"/>
      <c r="AD153" s="15"/>
      <c r="AE153" s="15"/>
      <c r="AF153" s="15"/>
      <c r="AG153" s="15"/>
      <c r="AH153" s="15"/>
      <c r="AI153" s="15"/>
      <c r="AJ153" s="15"/>
      <c r="AK153" s="15"/>
      <c r="AL153" s="121"/>
      <c r="AM153" s="15"/>
      <c r="AN153" s="18" t="s">
        <v>186</v>
      </c>
      <c r="AO153" s="15"/>
      <c r="AP153" s="15"/>
      <c r="AQ153" s="15"/>
      <c r="AR153" s="15"/>
      <c r="AS153" s="15"/>
      <c r="AT153" s="15"/>
      <c r="AU153" s="15"/>
      <c r="AV153" s="15"/>
    </row>
    <row r="154" s="20" customFormat="true" ht="10.5" hidden="false" customHeight="true" outlineLevel="0" collapsed="false">
      <c r="A154" s="137"/>
      <c r="B154" s="15"/>
      <c r="C154" s="15"/>
      <c r="D154" s="15"/>
      <c r="E154" s="15"/>
      <c r="F154" s="15"/>
      <c r="G154" s="15"/>
      <c r="H154" s="15"/>
      <c r="I154" s="15"/>
      <c r="J154" s="15"/>
      <c r="K154" s="15"/>
      <c r="L154" s="15"/>
      <c r="M154" s="15"/>
      <c r="N154" s="15"/>
      <c r="O154" s="15"/>
      <c r="P154" s="15"/>
      <c r="Q154" s="15"/>
      <c r="R154" s="15"/>
      <c r="S154" s="121"/>
      <c r="T154" s="15"/>
      <c r="U154" s="15"/>
      <c r="V154" s="15"/>
      <c r="W154" s="18" t="s">
        <v>58</v>
      </c>
      <c r="X154" s="15"/>
      <c r="Y154" s="121"/>
      <c r="Z154" s="23" t="s">
        <v>59</v>
      </c>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row>
    <row r="155" customFormat="false" ht="9" hidden="false" customHeight="true" outlineLevel="0" collapsed="false">
      <c r="A155" s="123"/>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24" t="s">
        <v>403</v>
      </c>
      <c r="AA155" s="24"/>
      <c r="AB155" s="24"/>
      <c r="AC155" s="24"/>
      <c r="AD155" s="24"/>
      <c r="AE155" s="24"/>
      <c r="AF155" s="24"/>
      <c r="AG155" s="24"/>
      <c r="AH155" s="24"/>
      <c r="AI155" s="24"/>
      <c r="AJ155" s="24"/>
      <c r="AK155" s="24"/>
      <c r="AL155" s="24"/>
      <c r="AM155" s="17"/>
      <c r="AN155" s="17"/>
      <c r="AO155" s="17"/>
      <c r="AP155" s="17"/>
      <c r="AQ155" s="17"/>
      <c r="AR155" s="17"/>
      <c r="AS155" s="17"/>
      <c r="AT155" s="17"/>
      <c r="AU155" s="17"/>
      <c r="AV155" s="17"/>
    </row>
    <row r="156" customFormat="false" ht="8.25" hidden="false" customHeight="true" outlineLevel="0" collapsed="false">
      <c r="A156" s="123"/>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row>
    <row r="157" customFormat="false" ht="9" hidden="false" customHeight="true" outlineLevel="0" collapsed="false">
      <c r="A157" s="123"/>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24" t="s">
        <v>404</v>
      </c>
      <c r="AE157" s="24"/>
      <c r="AF157" s="24"/>
      <c r="AG157" s="24"/>
      <c r="AH157" s="24"/>
      <c r="AI157" s="24"/>
      <c r="AJ157" s="24"/>
      <c r="AK157" s="17"/>
      <c r="AL157" s="17"/>
      <c r="AM157" s="17"/>
      <c r="AN157" s="17"/>
      <c r="AO157" s="17"/>
      <c r="AP157" s="17"/>
      <c r="AQ157" s="17"/>
      <c r="AR157" s="17"/>
      <c r="AS157" s="17"/>
      <c r="AT157" s="17"/>
      <c r="AU157" s="17"/>
      <c r="AV157" s="17"/>
    </row>
    <row r="158" customFormat="false" ht="9" hidden="false" customHeight="true" outlineLevel="0" collapsed="false">
      <c r="A158" s="123"/>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row>
    <row r="159" customFormat="false" ht="9" hidden="false" customHeight="true" outlineLevel="0" collapsed="false">
      <c r="A159" s="123"/>
      <c r="B159" s="17"/>
      <c r="C159" s="17"/>
      <c r="D159" s="17"/>
      <c r="E159" s="24" t="s">
        <v>405</v>
      </c>
      <c r="F159" s="24"/>
      <c r="G159" s="24"/>
      <c r="H159" s="24"/>
      <c r="I159" s="24"/>
      <c r="J159" s="17"/>
      <c r="K159" s="24" t="s">
        <v>406</v>
      </c>
      <c r="L159" s="24"/>
      <c r="M159" s="24"/>
      <c r="N159" s="24"/>
      <c r="O159" s="24"/>
      <c r="P159" s="17"/>
      <c r="Q159" s="24" t="s">
        <v>407</v>
      </c>
      <c r="R159" s="24"/>
      <c r="S159" s="24"/>
      <c r="T159" s="24"/>
      <c r="U159" s="24"/>
      <c r="V159" s="17"/>
      <c r="W159" s="17"/>
      <c r="X159" s="17"/>
      <c r="Y159" s="17"/>
      <c r="Z159" s="24" t="s">
        <v>408</v>
      </c>
      <c r="AA159" s="24"/>
      <c r="AB159" s="24"/>
      <c r="AC159" s="17"/>
      <c r="AD159" s="24" t="s">
        <v>69</v>
      </c>
      <c r="AE159" s="24"/>
      <c r="AF159" s="24"/>
      <c r="AG159" s="17"/>
      <c r="AH159" s="24" t="s">
        <v>70</v>
      </c>
      <c r="AI159" s="24"/>
      <c r="AJ159" s="24"/>
      <c r="AK159" s="17"/>
      <c r="AL159" s="17"/>
      <c r="AM159" s="17"/>
      <c r="AN159" s="17"/>
      <c r="AO159" s="17"/>
      <c r="AP159" s="17"/>
      <c r="AQ159" s="17"/>
      <c r="AR159" s="17"/>
      <c r="AS159" s="17"/>
      <c r="AT159" s="17"/>
      <c r="AU159" s="17"/>
      <c r="AV159" s="17"/>
    </row>
    <row r="160" customFormat="false" ht="8.25" hidden="false" customHeight="tru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row>
    <row r="161" customFormat="false" ht="9" hidden="false" customHeight="true" outlineLevel="0" collapsed="false">
      <c r="A161" s="17"/>
      <c r="B161" s="17"/>
      <c r="C161" s="17"/>
      <c r="D161" s="17"/>
      <c r="E161" s="17"/>
      <c r="F161" s="17"/>
      <c r="G161" s="17"/>
      <c r="H161" s="17"/>
      <c r="I161" s="27" t="s">
        <v>74</v>
      </c>
      <c r="J161" s="17"/>
      <c r="K161" s="17"/>
      <c r="L161" s="17"/>
      <c r="M161" s="17"/>
      <c r="N161" s="17"/>
      <c r="O161" s="27" t="s">
        <v>74</v>
      </c>
      <c r="P161" s="17"/>
      <c r="Q161" s="17"/>
      <c r="R161" s="17"/>
      <c r="S161" s="17"/>
      <c r="T161" s="17"/>
      <c r="U161" s="27" t="s">
        <v>74</v>
      </c>
      <c r="V161" s="17"/>
      <c r="W161" s="17"/>
      <c r="X161" s="17"/>
      <c r="Y161" s="17"/>
      <c r="Z161" s="17"/>
      <c r="AA161" s="17"/>
      <c r="AB161" s="27" t="s">
        <v>285</v>
      </c>
      <c r="AC161" s="17"/>
      <c r="AD161" s="17"/>
      <c r="AE161" s="17"/>
      <c r="AF161" s="27" t="s">
        <v>285</v>
      </c>
      <c r="AG161" s="17"/>
      <c r="AH161" s="17"/>
      <c r="AI161" s="17"/>
      <c r="AJ161" s="27" t="s">
        <v>285</v>
      </c>
      <c r="AK161" s="17"/>
      <c r="AL161" s="27" t="s">
        <v>409</v>
      </c>
      <c r="AM161" s="17"/>
      <c r="AN161" s="17"/>
      <c r="AO161" s="17"/>
      <c r="AP161" s="17"/>
      <c r="AQ161" s="17"/>
      <c r="AR161" s="25" t="s">
        <v>410</v>
      </c>
      <c r="AS161" s="17"/>
      <c r="AT161" s="25" t="s">
        <v>411</v>
      </c>
      <c r="AU161" s="26"/>
      <c r="AV161" s="25" t="s">
        <v>277</v>
      </c>
    </row>
    <row r="162" customFormat="false" ht="9" hidden="false" customHeight="true" outlineLevel="0" collapsed="false">
      <c r="A162" s="122" t="s">
        <v>81</v>
      </c>
      <c r="B162" s="17"/>
      <c r="C162" s="24" t="s">
        <v>83</v>
      </c>
      <c r="D162" s="17"/>
      <c r="E162" s="24" t="s">
        <v>84</v>
      </c>
      <c r="F162" s="17"/>
      <c r="G162" s="24" t="s">
        <v>412</v>
      </c>
      <c r="H162" s="17"/>
      <c r="I162" s="24" t="s">
        <v>90</v>
      </c>
      <c r="J162" s="17"/>
      <c r="K162" s="24" t="s">
        <v>84</v>
      </c>
      <c r="L162" s="17"/>
      <c r="M162" s="24" t="s">
        <v>412</v>
      </c>
      <c r="N162" s="17"/>
      <c r="O162" s="24" t="s">
        <v>90</v>
      </c>
      <c r="P162" s="17"/>
      <c r="Q162" s="24" t="s">
        <v>84</v>
      </c>
      <c r="R162" s="17"/>
      <c r="S162" s="24" t="s">
        <v>412</v>
      </c>
      <c r="T162" s="17"/>
      <c r="U162" s="24" t="s">
        <v>90</v>
      </c>
      <c r="V162" s="17"/>
      <c r="W162" s="24" t="s">
        <v>75</v>
      </c>
      <c r="X162" s="17"/>
      <c r="Y162" s="17"/>
      <c r="Z162" s="24" t="s">
        <v>84</v>
      </c>
      <c r="AA162" s="17"/>
      <c r="AB162" s="24" t="s">
        <v>383</v>
      </c>
      <c r="AC162" s="17"/>
      <c r="AD162" s="24" t="s">
        <v>84</v>
      </c>
      <c r="AE162" s="17"/>
      <c r="AF162" s="24" t="s">
        <v>383</v>
      </c>
      <c r="AG162" s="17"/>
      <c r="AH162" s="24" t="s">
        <v>84</v>
      </c>
      <c r="AI162" s="17"/>
      <c r="AJ162" s="24" t="s">
        <v>383</v>
      </c>
      <c r="AK162" s="17"/>
      <c r="AL162" s="24" t="s">
        <v>413</v>
      </c>
      <c r="AM162" s="17"/>
      <c r="AN162" s="122" t="s">
        <v>81</v>
      </c>
      <c r="AO162" s="17"/>
      <c r="AP162" s="17"/>
      <c r="AQ162" s="17"/>
      <c r="AR162" s="24" t="s">
        <v>414</v>
      </c>
      <c r="AS162" s="17"/>
      <c r="AT162" s="24" t="s">
        <v>415</v>
      </c>
      <c r="AU162" s="17"/>
      <c r="AV162" s="24" t="s">
        <v>416</v>
      </c>
    </row>
    <row r="163" customFormat="false" ht="8.25" hidden="false" customHeight="true" outlineLevel="0" collapsed="false">
      <c r="A163" s="123"/>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23"/>
      <c r="AO163" s="17"/>
      <c r="AP163" s="17"/>
      <c r="AQ163" s="17"/>
      <c r="AR163" s="17"/>
      <c r="AS163" s="17"/>
      <c r="AT163" s="17"/>
      <c r="AU163" s="17"/>
      <c r="AV163" s="17"/>
    </row>
    <row r="164" customFormat="false" ht="8.25" hidden="false" customHeight="true" outlineLevel="0" collapsed="false">
      <c r="A164" s="123"/>
      <c r="B164" s="123" t="s">
        <v>137</v>
      </c>
      <c r="C164" s="123"/>
      <c r="D164" s="123"/>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23"/>
      <c r="AO164" s="17"/>
      <c r="AP164" s="17"/>
      <c r="AQ164" s="17"/>
      <c r="AR164" s="17"/>
      <c r="AS164" s="17"/>
      <c r="AT164" s="17"/>
      <c r="AU164" s="17"/>
      <c r="AV164" s="17"/>
    </row>
    <row r="165" customFormat="false" ht="8.25" hidden="false" customHeight="true" outlineLevel="0" collapsed="false">
      <c r="A165" s="123" t="n">
        <v>51</v>
      </c>
      <c r="B165" s="124"/>
      <c r="C165" s="123" t="s">
        <v>187</v>
      </c>
      <c r="D165" s="124"/>
      <c r="E165" s="31" t="n">
        <v>75000</v>
      </c>
      <c r="F165" s="124"/>
      <c r="G165" s="32" t="n">
        <f aca="false">(E165/$AP165)</f>
        <v>6.6749733001068</v>
      </c>
      <c r="H165" s="124"/>
      <c r="I165" s="33" t="n">
        <f aca="false">IF(G$219,G165/G$219*100,0)</f>
        <v>11.8451506994653</v>
      </c>
      <c r="J165" s="29"/>
      <c r="K165" s="31" t="n">
        <v>4820</v>
      </c>
      <c r="L165" s="124"/>
      <c r="M165" s="32" t="n">
        <f aca="false">(K165/$AP165)</f>
        <v>0.428978284086864</v>
      </c>
      <c r="N165" s="124"/>
      <c r="O165" s="33" t="n">
        <f aca="false">IF(M$219,M165/M$219*100,0)</f>
        <v>17.9819058048537</v>
      </c>
      <c r="P165" s="29"/>
      <c r="Q165" s="31" t="n">
        <v>112996</v>
      </c>
      <c r="R165" s="124"/>
      <c r="S165" s="32" t="n">
        <f aca="false">(Q165/$AP165)</f>
        <v>10.0566037735849</v>
      </c>
      <c r="T165" s="124"/>
      <c r="U165" s="33" t="n">
        <f aca="false">IF(S$219,S165/S$219*100,0)</f>
        <v>32.6821920620819</v>
      </c>
      <c r="V165" s="29"/>
      <c r="W165" s="31" t="n">
        <f aca="false">(E165+K165+Q165)</f>
        <v>192816</v>
      </c>
      <c r="X165" s="29"/>
      <c r="Y165" s="29"/>
      <c r="Z165" s="31" t="n">
        <v>0</v>
      </c>
      <c r="AA165" s="29"/>
      <c r="AB165" s="33" t="n">
        <f aca="false">IF($W165,Z165/$W165*100,0)</f>
        <v>0</v>
      </c>
      <c r="AC165" s="29"/>
      <c r="AD165" s="31" t="n">
        <v>0</v>
      </c>
      <c r="AE165" s="29"/>
      <c r="AF165" s="33" t="n">
        <f aca="false">IF($W165,AD165/$W165*100,0)</f>
        <v>0</v>
      </c>
      <c r="AG165" s="29"/>
      <c r="AH165" s="31" t="n">
        <v>0</v>
      </c>
      <c r="AI165" s="29"/>
      <c r="AJ165" s="33" t="n">
        <f aca="false">IF($W165,AH165/$W165*100,0)</f>
        <v>0</v>
      </c>
      <c r="AK165" s="29"/>
      <c r="AL165" s="31" t="n">
        <v>0</v>
      </c>
      <c r="AM165" s="29"/>
      <c r="AN165" s="123" t="n">
        <v>51</v>
      </c>
      <c r="AO165" s="29"/>
      <c r="AP165" s="125" t="n">
        <v>11236</v>
      </c>
      <c r="AQ165" s="29"/>
      <c r="AR165" s="125" t="n">
        <f aca="false">IF(E165,AP165,0)</f>
        <v>11236</v>
      </c>
      <c r="AS165" s="29"/>
      <c r="AT165" s="125" t="n">
        <f aca="false">IF(K165,AP165,0)</f>
        <v>11236</v>
      </c>
      <c r="AU165" s="29"/>
      <c r="AV165" s="125" t="n">
        <f aca="false">IF(Q165,AP165,0)</f>
        <v>11236</v>
      </c>
    </row>
    <row r="166" customFormat="false" ht="8.25" hidden="false" customHeight="true" outlineLevel="0" collapsed="false">
      <c r="A166" s="123" t="n">
        <v>52</v>
      </c>
      <c r="B166" s="124"/>
      <c r="C166" s="123" t="s">
        <v>188</v>
      </c>
      <c r="D166" s="124"/>
      <c r="E166" s="30" t="n">
        <v>129559</v>
      </c>
      <c r="F166" s="124"/>
      <c r="G166" s="33" t="n">
        <f aca="false">(E166/$AP166)</f>
        <v>5.25530361416461</v>
      </c>
      <c r="H166" s="124"/>
      <c r="I166" s="33" t="n">
        <f aca="false">IF(G$219,G166/G$219*100,0)</f>
        <v>9.32585951770446</v>
      </c>
      <c r="J166" s="29"/>
      <c r="K166" s="30" t="n">
        <v>0</v>
      </c>
      <c r="L166" s="124"/>
      <c r="M166" s="33" t="n">
        <f aca="false">(K166/$AP166)</f>
        <v>0</v>
      </c>
      <c r="N166" s="124"/>
      <c r="O166" s="33" t="n">
        <f aca="false">IF(M$219,M166/M$219*100,0)</f>
        <v>0</v>
      </c>
      <c r="P166" s="29"/>
      <c r="Q166" s="30" t="n">
        <v>348429</v>
      </c>
      <c r="R166" s="124"/>
      <c r="S166" s="33" t="n">
        <f aca="false">(Q166/$AP166)</f>
        <v>14.1333306291324</v>
      </c>
      <c r="T166" s="124"/>
      <c r="U166" s="33" t="n">
        <f aca="false">IF(S$219,S166/S$219*100,0)</f>
        <v>45.9308367414729</v>
      </c>
      <c r="V166" s="29"/>
      <c r="W166" s="30" t="n">
        <f aca="false">(E166+K166+Q166)</f>
        <v>477988</v>
      </c>
      <c r="X166" s="29"/>
      <c r="Y166" s="29"/>
      <c r="Z166" s="30" t="n">
        <v>58435</v>
      </c>
      <c r="AA166" s="29"/>
      <c r="AB166" s="33" t="n">
        <f aca="false">IF($W166,Z166/$W166*100,0)</f>
        <v>12.2252023063341</v>
      </c>
      <c r="AC166" s="29"/>
      <c r="AD166" s="30" t="n">
        <v>0</v>
      </c>
      <c r="AE166" s="29"/>
      <c r="AF166" s="33" t="n">
        <f aca="false">IF($W166,AD166/$W166*100,0)</f>
        <v>0</v>
      </c>
      <c r="AG166" s="29"/>
      <c r="AH166" s="30" t="n">
        <v>0</v>
      </c>
      <c r="AI166" s="29"/>
      <c r="AJ166" s="33" t="n">
        <f aca="false">IF($W166,AH166/$W166*100,0)</f>
        <v>0</v>
      </c>
      <c r="AK166" s="29"/>
      <c r="AL166" s="30" t="n">
        <v>20677</v>
      </c>
      <c r="AM166" s="29"/>
      <c r="AN166" s="123" t="n">
        <v>52</v>
      </c>
      <c r="AO166" s="29"/>
      <c r="AP166" s="125" t="n">
        <v>24653</v>
      </c>
      <c r="AQ166" s="29"/>
      <c r="AR166" s="125" t="n">
        <f aca="false">IF(E166,AP166,0)</f>
        <v>24653</v>
      </c>
      <c r="AS166" s="29"/>
      <c r="AT166" s="125" t="n">
        <f aca="false">IF(K166,AP166,0)</f>
        <v>0</v>
      </c>
      <c r="AU166" s="29"/>
      <c r="AV166" s="125" t="n">
        <f aca="false">IF(Q166,AP166,0)</f>
        <v>24653</v>
      </c>
    </row>
    <row r="167" customFormat="false" ht="8.25" hidden="false" customHeight="true" outlineLevel="0" collapsed="false">
      <c r="A167" s="123" t="n">
        <v>53</v>
      </c>
      <c r="B167" s="124"/>
      <c r="C167" s="123" t="s">
        <v>189</v>
      </c>
      <c r="D167" s="124"/>
      <c r="E167" s="30" t="n">
        <v>37171963</v>
      </c>
      <c r="F167" s="124"/>
      <c r="G167" s="33" t="n">
        <f aca="false">(E167/$AP167)</f>
        <v>96.4686175637835</v>
      </c>
      <c r="H167" s="124"/>
      <c r="I167" s="33" t="n">
        <f aca="false">IF(G$219,G167/G$219*100,0)</f>
        <v>171.189495663423</v>
      </c>
      <c r="J167" s="29"/>
      <c r="K167" s="30" t="n">
        <v>168303</v>
      </c>
      <c r="L167" s="124"/>
      <c r="M167" s="33" t="n">
        <f aca="false">(K167/$AP167)</f>
        <v>0.436779670254096</v>
      </c>
      <c r="N167" s="124"/>
      <c r="O167" s="33" t="n">
        <f aca="false">IF(M$219,M167/M$219*100,0)</f>
        <v>18.3089242027781</v>
      </c>
      <c r="P167" s="29"/>
      <c r="Q167" s="30" t="n">
        <v>16303727</v>
      </c>
      <c r="R167" s="124"/>
      <c r="S167" s="33" t="n">
        <f aca="false">(Q167/$AP167)</f>
        <v>42.3114056372899</v>
      </c>
      <c r="T167" s="124"/>
      <c r="U167" s="33" t="n">
        <f aca="false">IF(S$219,S167/S$219*100,0)</f>
        <v>137.504620504863</v>
      </c>
      <c r="V167" s="29"/>
      <c r="W167" s="30" t="n">
        <f aca="false">(E167+K167+Q167)</f>
        <v>53643993</v>
      </c>
      <c r="X167" s="29"/>
      <c r="Y167" s="29"/>
      <c r="Z167" s="30" t="n">
        <v>213275</v>
      </c>
      <c r="AA167" s="29"/>
      <c r="AB167" s="33" t="n">
        <f aca="false">IF($W167,Z167/$W167*100,0)</f>
        <v>0.397574803948692</v>
      </c>
      <c r="AC167" s="29"/>
      <c r="AD167" s="30" t="n">
        <v>0</v>
      </c>
      <c r="AE167" s="29"/>
      <c r="AF167" s="33" t="n">
        <f aca="false">IF($W167,AD167/$W167*100,0)</f>
        <v>0</v>
      </c>
      <c r="AG167" s="29"/>
      <c r="AH167" s="30" t="n">
        <v>0</v>
      </c>
      <c r="AI167" s="29"/>
      <c r="AJ167" s="33" t="n">
        <f aca="false">IF($W167,AH167/$W167*100,0)</f>
        <v>0</v>
      </c>
      <c r="AK167" s="29"/>
      <c r="AL167" s="30" t="n">
        <v>15713941</v>
      </c>
      <c r="AM167" s="29"/>
      <c r="AN167" s="123" t="n">
        <v>53</v>
      </c>
      <c r="AO167" s="29"/>
      <c r="AP167" s="125" t="n">
        <v>385327</v>
      </c>
      <c r="AQ167" s="29"/>
      <c r="AR167" s="125" t="n">
        <f aca="false">IF(E167,AP167,0)</f>
        <v>385327</v>
      </c>
      <c r="AS167" s="29"/>
      <c r="AT167" s="125" t="n">
        <f aca="false">IF(K167,AP167,0)</f>
        <v>385327</v>
      </c>
      <c r="AU167" s="29"/>
      <c r="AV167" s="125" t="n">
        <f aca="false">IF(Q167,AP167,0)</f>
        <v>385327</v>
      </c>
    </row>
    <row r="168" customFormat="false" ht="8.25" hidden="false" customHeight="true" outlineLevel="0" collapsed="false">
      <c r="A168" s="123" t="n">
        <v>54</v>
      </c>
      <c r="B168" s="124"/>
      <c r="C168" s="123" t="s">
        <v>190</v>
      </c>
      <c r="D168" s="124"/>
      <c r="E168" s="30" t="n">
        <v>1042375</v>
      </c>
      <c r="F168" s="124"/>
      <c r="G168" s="33" t="n">
        <f aca="false">(E168/$AP168)</f>
        <v>30.3757722345262</v>
      </c>
      <c r="H168" s="124"/>
      <c r="I168" s="33" t="n">
        <f aca="false">IF(G$219,G168/G$219*100,0)</f>
        <v>53.9036762476395</v>
      </c>
      <c r="J168" s="29"/>
      <c r="K168" s="30" t="n">
        <v>74500</v>
      </c>
      <c r="L168" s="124"/>
      <c r="M168" s="33" t="n">
        <f aca="false">(K168/$AP168)</f>
        <v>2.17099895092668</v>
      </c>
      <c r="N168" s="124"/>
      <c r="O168" s="33" t="n">
        <f aca="false">IF(M$219,M168/M$219*100,0)</f>
        <v>91.0039041279179</v>
      </c>
      <c r="P168" s="29"/>
      <c r="Q168" s="30" t="n">
        <v>405255</v>
      </c>
      <c r="R168" s="124"/>
      <c r="S168" s="33" t="n">
        <f aca="false">(Q168/$AP168)</f>
        <v>11.8095057699033</v>
      </c>
      <c r="T168" s="124"/>
      <c r="U168" s="33" t="n">
        <f aca="false">IF(S$219,S168/S$219*100,0)</f>
        <v>38.3788149975663</v>
      </c>
      <c r="V168" s="29"/>
      <c r="W168" s="30" t="n">
        <f aca="false">(E168+K168+Q168)</f>
        <v>1522130</v>
      </c>
      <c r="X168" s="29"/>
      <c r="Y168" s="29"/>
      <c r="Z168" s="30" t="n">
        <v>36649</v>
      </c>
      <c r="AA168" s="29"/>
      <c r="AB168" s="33" t="n">
        <f aca="false">IF($W168,Z168/$W168*100,0)</f>
        <v>2.40774441079277</v>
      </c>
      <c r="AC168" s="29"/>
      <c r="AD168" s="30" t="n">
        <v>0</v>
      </c>
      <c r="AE168" s="29"/>
      <c r="AF168" s="33" t="n">
        <f aca="false">IF($W168,AD168/$W168*100,0)</f>
        <v>0</v>
      </c>
      <c r="AG168" s="29"/>
      <c r="AH168" s="30" t="n">
        <v>815</v>
      </c>
      <c r="AI168" s="29"/>
      <c r="AJ168" s="33" t="n">
        <f aca="false">IF($W168,AH168/$W168*100,0)</f>
        <v>0.0535433898550058</v>
      </c>
      <c r="AK168" s="29"/>
      <c r="AL168" s="30" t="n">
        <v>522470</v>
      </c>
      <c r="AM168" s="29"/>
      <c r="AN168" s="123" t="n">
        <v>54</v>
      </c>
      <c r="AO168" s="29"/>
      <c r="AP168" s="125" t="n">
        <v>34316</v>
      </c>
      <c r="AQ168" s="29"/>
      <c r="AR168" s="125" t="n">
        <f aca="false">IF(E168,AP168,0)</f>
        <v>34316</v>
      </c>
      <c r="AS168" s="29"/>
      <c r="AT168" s="125" t="n">
        <f aca="false">IF(K168,AP168,0)</f>
        <v>34316</v>
      </c>
      <c r="AU168" s="29"/>
      <c r="AV168" s="125" t="n">
        <f aca="false">IF(Q168,AP168,0)</f>
        <v>34316</v>
      </c>
    </row>
    <row r="169" customFormat="false" ht="8.25" hidden="false" customHeight="true" outlineLevel="0" collapsed="false">
      <c r="A169" s="123" t="n">
        <v>55</v>
      </c>
      <c r="B169" s="124"/>
      <c r="C169" s="123" t="s">
        <v>191</v>
      </c>
      <c r="D169" s="124"/>
      <c r="E169" s="30" t="n">
        <v>0</v>
      </c>
      <c r="F169" s="124"/>
      <c r="G169" s="33" t="n">
        <f aca="false">(E169/$AP169)</f>
        <v>0</v>
      </c>
      <c r="H169" s="124"/>
      <c r="I169" s="33" t="n">
        <f aca="false">IF(G$219,G169/G$219*100,0)</f>
        <v>0</v>
      </c>
      <c r="J169" s="29"/>
      <c r="K169" s="30" t="n">
        <v>0</v>
      </c>
      <c r="L169" s="124"/>
      <c r="M169" s="33" t="n">
        <f aca="false">(K169/$AP169)</f>
        <v>0</v>
      </c>
      <c r="N169" s="124"/>
      <c r="O169" s="33" t="n">
        <f aca="false">IF(M$219,M169/M$219*100,0)</f>
        <v>0</v>
      </c>
      <c r="P169" s="29"/>
      <c r="Q169" s="30" t="n">
        <v>0</v>
      </c>
      <c r="R169" s="124"/>
      <c r="S169" s="33" t="n">
        <f aca="false">(Q169/$AP169)</f>
        <v>0</v>
      </c>
      <c r="T169" s="124"/>
      <c r="U169" s="33" t="n">
        <f aca="false">IF(S$219,S169/S$219*100,0)</f>
        <v>0</v>
      </c>
      <c r="V169" s="29"/>
      <c r="W169" s="30" t="n">
        <f aca="false">(E169+K169+Q169)</f>
        <v>0</v>
      </c>
      <c r="X169" s="29"/>
      <c r="Y169" s="29"/>
      <c r="Z169" s="30" t="n">
        <v>0</v>
      </c>
      <c r="AA169" s="29"/>
      <c r="AB169" s="33" t="n">
        <f aca="false">IF($W169,Z169/$W169*100,0)</f>
        <v>0</v>
      </c>
      <c r="AC169" s="29"/>
      <c r="AD169" s="30" t="n">
        <v>0</v>
      </c>
      <c r="AE169" s="29"/>
      <c r="AF169" s="33" t="n">
        <f aca="false">IF($W169,AD169/$W169*100,0)</f>
        <v>0</v>
      </c>
      <c r="AG169" s="29"/>
      <c r="AH169" s="30" t="n">
        <v>0</v>
      </c>
      <c r="AI169" s="29"/>
      <c r="AJ169" s="33" t="n">
        <f aca="false">IF($W169,AH169/$W169*100,0)</f>
        <v>0</v>
      </c>
      <c r="AK169" s="29"/>
      <c r="AL169" s="30" t="n">
        <v>0</v>
      </c>
      <c r="AM169" s="29"/>
      <c r="AN169" s="123" t="n">
        <v>55</v>
      </c>
      <c r="AO169" s="29"/>
      <c r="AP169" s="125" t="n">
        <v>12365</v>
      </c>
      <c r="AQ169" s="29"/>
      <c r="AR169" s="125" t="n">
        <f aca="false">IF(E169,AP169,0)</f>
        <v>0</v>
      </c>
      <c r="AS169" s="29"/>
      <c r="AT169" s="125" t="n">
        <f aca="false">IF(K169,AP169,0)</f>
        <v>0</v>
      </c>
      <c r="AU169" s="29"/>
      <c r="AV169" s="125" t="n">
        <f aca="false">IF(Q169,AP169,0)</f>
        <v>0</v>
      </c>
    </row>
    <row r="170" customFormat="false" ht="8.25" hidden="false" customHeight="true" outlineLevel="0" collapsed="false">
      <c r="A170" s="126"/>
      <c r="B170" s="124"/>
      <c r="C170" s="123"/>
      <c r="D170" s="124"/>
      <c r="E170" s="124"/>
      <c r="F170" s="124"/>
      <c r="G170" s="127"/>
      <c r="H170" s="124"/>
      <c r="I170" s="127"/>
      <c r="J170" s="29"/>
      <c r="K170" s="124"/>
      <c r="L170" s="124"/>
      <c r="M170" s="127"/>
      <c r="N170" s="124"/>
      <c r="O170" s="127"/>
      <c r="P170" s="29"/>
      <c r="Q170" s="124"/>
      <c r="R170" s="124"/>
      <c r="S170" s="127"/>
      <c r="T170" s="124"/>
      <c r="U170" s="127"/>
      <c r="V170" s="29"/>
      <c r="W170" s="123"/>
      <c r="X170" s="29"/>
      <c r="Y170" s="29"/>
      <c r="Z170" s="124"/>
      <c r="AA170" s="29"/>
      <c r="AB170" s="127"/>
      <c r="AC170" s="29"/>
      <c r="AD170" s="124"/>
      <c r="AE170" s="29"/>
      <c r="AF170" s="127"/>
      <c r="AG170" s="29"/>
      <c r="AH170" s="124"/>
      <c r="AI170" s="29"/>
      <c r="AJ170" s="127"/>
      <c r="AK170" s="29"/>
      <c r="AL170" s="124"/>
      <c r="AM170" s="29"/>
      <c r="AN170" s="126"/>
      <c r="AO170" s="29"/>
      <c r="AP170" s="29"/>
      <c r="AQ170" s="29"/>
      <c r="AR170" s="29"/>
      <c r="AS170" s="29"/>
      <c r="AT170" s="29"/>
      <c r="AU170" s="29"/>
      <c r="AV170" s="29"/>
    </row>
    <row r="171" customFormat="false" ht="8.25" hidden="false" customHeight="true" outlineLevel="0" collapsed="false">
      <c r="A171" s="123" t="n">
        <v>56</v>
      </c>
      <c r="B171" s="124"/>
      <c r="C171" s="123" t="s">
        <v>192</v>
      </c>
      <c r="D171" s="124"/>
      <c r="E171" s="30" t="n">
        <v>357880</v>
      </c>
      <c r="F171" s="124"/>
      <c r="G171" s="33" t="n">
        <f aca="false">(E171/$AP171)</f>
        <v>27.3211695549279</v>
      </c>
      <c r="H171" s="124"/>
      <c r="I171" s="33" t="n">
        <f aca="false">IF(G$219,G171/G$219*100,0)</f>
        <v>48.4830959037071</v>
      </c>
      <c r="J171" s="29"/>
      <c r="K171" s="30" t="n">
        <v>3500</v>
      </c>
      <c r="L171" s="124"/>
      <c r="M171" s="33" t="n">
        <f aca="false">(K171/$AP171)</f>
        <v>0.267195969157951</v>
      </c>
      <c r="N171" s="124"/>
      <c r="O171" s="33" t="n">
        <f aca="false">IF(M$219,M171/M$219*100,0)</f>
        <v>11.2003169555827</v>
      </c>
      <c r="P171" s="29"/>
      <c r="Q171" s="30" t="n">
        <v>123772</v>
      </c>
      <c r="R171" s="124"/>
      <c r="S171" s="33" t="n">
        <f aca="false">(Q171/$AP171)</f>
        <v>9.44896556989083</v>
      </c>
      <c r="T171" s="124"/>
      <c r="U171" s="33" t="n">
        <f aca="false">IF(S$219,S171/S$219*100,0)</f>
        <v>30.7074748588894</v>
      </c>
      <c r="V171" s="29"/>
      <c r="W171" s="30" t="n">
        <f aca="false">(E171+K171+Q171)</f>
        <v>485152</v>
      </c>
      <c r="X171" s="29"/>
      <c r="Y171" s="29"/>
      <c r="Z171" s="30" t="n">
        <v>0</v>
      </c>
      <c r="AA171" s="29"/>
      <c r="AB171" s="33" t="n">
        <f aca="false">IF($W171,Z171/$W171*100,0)</f>
        <v>0</v>
      </c>
      <c r="AC171" s="29"/>
      <c r="AD171" s="30" t="n">
        <v>0</v>
      </c>
      <c r="AE171" s="29"/>
      <c r="AF171" s="33" t="n">
        <f aca="false">IF($W171,AD171/$W171*100,0)</f>
        <v>0</v>
      </c>
      <c r="AG171" s="29"/>
      <c r="AH171" s="30" t="n">
        <v>0</v>
      </c>
      <c r="AI171" s="29"/>
      <c r="AJ171" s="33" t="n">
        <f aca="false">IF($W171,AH171/$W171*100,0)</f>
        <v>0</v>
      </c>
      <c r="AK171" s="29"/>
      <c r="AL171" s="30" t="n">
        <v>122582</v>
      </c>
      <c r="AM171" s="29"/>
      <c r="AN171" s="123" t="n">
        <v>56</v>
      </c>
      <c r="AO171" s="29"/>
      <c r="AP171" s="125" t="n">
        <v>13099</v>
      </c>
      <c r="AQ171" s="29"/>
      <c r="AR171" s="125" t="n">
        <f aca="false">IF(E171,AP171,0)</f>
        <v>13099</v>
      </c>
      <c r="AS171" s="29"/>
      <c r="AT171" s="125" t="n">
        <f aca="false">IF(K171,AP171,0)</f>
        <v>13099</v>
      </c>
      <c r="AU171" s="29"/>
      <c r="AV171" s="125" t="n">
        <f aca="false">IF(Q171,AP171,0)</f>
        <v>13099</v>
      </c>
    </row>
    <row r="172" customFormat="false" ht="8.25" hidden="false" customHeight="true" outlineLevel="0" collapsed="false">
      <c r="A172" s="123" t="n">
        <v>57</v>
      </c>
      <c r="B172" s="124"/>
      <c r="C172" s="123" t="s">
        <v>193</v>
      </c>
      <c r="D172" s="124"/>
      <c r="E172" s="30" t="n">
        <v>103614</v>
      </c>
      <c r="F172" s="124"/>
      <c r="G172" s="33" t="n">
        <f aca="false">(E172/$AP172)</f>
        <v>11.9826529432173</v>
      </c>
      <c r="H172" s="124"/>
      <c r="I172" s="33" t="n">
        <f aca="false">IF(G$219,G172/G$219*100,0)</f>
        <v>21.2639547021902</v>
      </c>
      <c r="J172" s="29"/>
      <c r="K172" s="30" t="n">
        <v>0</v>
      </c>
      <c r="L172" s="124"/>
      <c r="M172" s="33" t="n">
        <f aca="false">(K172/$AP172)</f>
        <v>0</v>
      </c>
      <c r="N172" s="124"/>
      <c r="O172" s="33" t="n">
        <f aca="false">IF(M$219,M172/M$219*100,0)</f>
        <v>0</v>
      </c>
      <c r="P172" s="29"/>
      <c r="Q172" s="30" t="n">
        <v>330177</v>
      </c>
      <c r="R172" s="124"/>
      <c r="S172" s="33" t="n">
        <f aca="false">(Q172/$AP172)</f>
        <v>38.1839944489418</v>
      </c>
      <c r="T172" s="124"/>
      <c r="U172" s="33" t="n">
        <f aca="false">IF(S$219,S172/S$219*100,0)</f>
        <v>124.091260665521</v>
      </c>
      <c r="V172" s="29"/>
      <c r="W172" s="30" t="n">
        <f aca="false">(E172+K172+Q172)</f>
        <v>433791</v>
      </c>
      <c r="X172" s="29"/>
      <c r="Y172" s="29"/>
      <c r="Z172" s="30" t="n">
        <v>120158</v>
      </c>
      <c r="AA172" s="29"/>
      <c r="AB172" s="33" t="n">
        <f aca="false">IF($W172,Z172/$W172*100,0)</f>
        <v>27.6995142822235</v>
      </c>
      <c r="AC172" s="29"/>
      <c r="AD172" s="30" t="n">
        <v>0</v>
      </c>
      <c r="AE172" s="29"/>
      <c r="AF172" s="33" t="n">
        <f aca="false">IF($W172,AD172/$W172*100,0)</f>
        <v>0</v>
      </c>
      <c r="AG172" s="29"/>
      <c r="AH172" s="30" t="n">
        <v>0</v>
      </c>
      <c r="AI172" s="29"/>
      <c r="AJ172" s="33" t="n">
        <f aca="false">IF($W172,AH172/$W172*100,0)</f>
        <v>0</v>
      </c>
      <c r="AK172" s="29"/>
      <c r="AL172" s="30" t="n">
        <v>6161</v>
      </c>
      <c r="AM172" s="29"/>
      <c r="AN172" s="123" t="n">
        <v>57</v>
      </c>
      <c r="AO172" s="29"/>
      <c r="AP172" s="125" t="n">
        <v>8647</v>
      </c>
      <c r="AQ172" s="29"/>
      <c r="AR172" s="125" t="n">
        <f aca="false">IF(E172,AP172,0)</f>
        <v>8647</v>
      </c>
      <c r="AS172" s="29"/>
      <c r="AT172" s="125" t="n">
        <f aca="false">IF(K172,AP172,0)</f>
        <v>0</v>
      </c>
      <c r="AU172" s="29"/>
      <c r="AV172" s="125" t="n">
        <f aca="false">IF(Q172,AP172,0)</f>
        <v>8647</v>
      </c>
    </row>
    <row r="173" customFormat="false" ht="8.25" hidden="false" customHeight="true" outlineLevel="0" collapsed="false">
      <c r="A173" s="123" t="n">
        <v>58</v>
      </c>
      <c r="B173" s="124"/>
      <c r="C173" s="123" t="s">
        <v>194</v>
      </c>
      <c r="D173" s="124"/>
      <c r="E173" s="30" t="n">
        <v>12250</v>
      </c>
      <c r="F173" s="124"/>
      <c r="G173" s="33" t="n">
        <f aca="false">(E173/$AP173)</f>
        <v>0.390786997160813</v>
      </c>
      <c r="H173" s="124"/>
      <c r="I173" s="33" t="n">
        <f aca="false">IF(G$219,G173/G$219*100,0)</f>
        <v>0.69347556381795</v>
      </c>
      <c r="J173" s="29"/>
      <c r="K173" s="30" t="n">
        <v>63500</v>
      </c>
      <c r="L173" s="124"/>
      <c r="M173" s="33" t="n">
        <f aca="false">(K173/$AP173)</f>
        <v>2.02571218936421</v>
      </c>
      <c r="N173" s="124"/>
      <c r="O173" s="33" t="n">
        <f aca="false">IF(M$219,M173/M$219*100,0)</f>
        <v>84.9137756574998</v>
      </c>
      <c r="P173" s="29"/>
      <c r="Q173" s="30" t="n">
        <v>624399</v>
      </c>
      <c r="R173" s="124"/>
      <c r="S173" s="33" t="n">
        <f aca="false">(Q173/$AP173)</f>
        <v>19.9189396114461</v>
      </c>
      <c r="T173" s="124"/>
      <c r="U173" s="33" t="n">
        <f aca="false">IF(S$219,S173/S$219*100,0)</f>
        <v>64.7330475288507</v>
      </c>
      <c r="V173" s="29"/>
      <c r="W173" s="30" t="n">
        <f aca="false">(E173+K173+Q173)</f>
        <v>700149</v>
      </c>
      <c r="X173" s="29"/>
      <c r="Y173" s="29"/>
      <c r="Z173" s="30" t="n">
        <v>139467</v>
      </c>
      <c r="AA173" s="29"/>
      <c r="AB173" s="33" t="n">
        <f aca="false">IF($W173,Z173/$W173*100,0)</f>
        <v>19.9196171100723</v>
      </c>
      <c r="AC173" s="29"/>
      <c r="AD173" s="30" t="n">
        <v>0</v>
      </c>
      <c r="AE173" s="29"/>
      <c r="AF173" s="33" t="n">
        <f aca="false">IF($W173,AD173/$W173*100,0)</f>
        <v>0</v>
      </c>
      <c r="AG173" s="29"/>
      <c r="AH173" s="30" t="n">
        <v>0</v>
      </c>
      <c r="AI173" s="29"/>
      <c r="AJ173" s="33" t="n">
        <f aca="false">IF($W173,AH173/$W173*100,0)</f>
        <v>0</v>
      </c>
      <c r="AK173" s="29"/>
      <c r="AL173" s="30" t="n">
        <v>47558</v>
      </c>
      <c r="AM173" s="29"/>
      <c r="AN173" s="123" t="n">
        <v>58</v>
      </c>
      <c r="AO173" s="29"/>
      <c r="AP173" s="125" t="n">
        <v>31347</v>
      </c>
      <c r="AQ173" s="29"/>
      <c r="AR173" s="125" t="n">
        <f aca="false">IF(E173,AP173,0)</f>
        <v>31347</v>
      </c>
      <c r="AS173" s="29"/>
      <c r="AT173" s="125" t="n">
        <f aca="false">IF(K173,AP173,0)</f>
        <v>31347</v>
      </c>
      <c r="AU173" s="29"/>
      <c r="AV173" s="125" t="n">
        <f aca="false">IF(Q173,AP173,0)</f>
        <v>31347</v>
      </c>
    </row>
    <row r="174" customFormat="false" ht="8.25" hidden="false" customHeight="true" outlineLevel="0" collapsed="false">
      <c r="A174" s="123" t="n">
        <v>59</v>
      </c>
      <c r="B174" s="124"/>
      <c r="C174" s="123" t="s">
        <v>195</v>
      </c>
      <c r="D174" s="124"/>
      <c r="E174" s="30" t="n">
        <v>129035</v>
      </c>
      <c r="F174" s="124"/>
      <c r="G174" s="33" t="n">
        <f aca="false">(E174/$AP174)</f>
        <v>11.6784324373246</v>
      </c>
      <c r="H174" s="124"/>
      <c r="I174" s="33" t="n">
        <f aca="false">IF(G$219,G174/G$219*100,0)</f>
        <v>20.724096701843</v>
      </c>
      <c r="J174" s="29"/>
      <c r="K174" s="30" t="n">
        <v>0</v>
      </c>
      <c r="L174" s="124"/>
      <c r="M174" s="33" t="n">
        <f aca="false">(K174/$AP174)</f>
        <v>0</v>
      </c>
      <c r="N174" s="124"/>
      <c r="O174" s="33" t="n">
        <f aca="false">IF(M$219,M174/M$219*100,0)</f>
        <v>0</v>
      </c>
      <c r="P174" s="29"/>
      <c r="Q174" s="30" t="n">
        <v>106000</v>
      </c>
      <c r="R174" s="124"/>
      <c r="S174" s="33" t="n">
        <f aca="false">(Q174/$AP174)</f>
        <v>9.59362838265906</v>
      </c>
      <c r="T174" s="124"/>
      <c r="U174" s="33" t="n">
        <f aca="false">IF(S$219,S174/S$219*100,0)</f>
        <v>31.1776035362816</v>
      </c>
      <c r="V174" s="29"/>
      <c r="W174" s="30" t="n">
        <f aca="false">(E174+K174+Q174)</f>
        <v>235035</v>
      </c>
      <c r="X174" s="29"/>
      <c r="Y174" s="29"/>
      <c r="Z174" s="30" t="n">
        <v>5000</v>
      </c>
      <c r="AA174" s="29"/>
      <c r="AB174" s="33" t="n">
        <f aca="false">IF($W174,Z174/$W174*100,0)</f>
        <v>2.12734273618823</v>
      </c>
      <c r="AC174" s="29"/>
      <c r="AD174" s="30" t="n">
        <v>0</v>
      </c>
      <c r="AE174" s="29"/>
      <c r="AF174" s="33" t="n">
        <f aca="false">IF($W174,AD174/$W174*100,0)</f>
        <v>0</v>
      </c>
      <c r="AG174" s="29"/>
      <c r="AH174" s="30" t="n">
        <v>0</v>
      </c>
      <c r="AI174" s="29"/>
      <c r="AJ174" s="33" t="n">
        <f aca="false">IF($W174,AH174/$W174*100,0)</f>
        <v>0</v>
      </c>
      <c r="AK174" s="29"/>
      <c r="AL174" s="30" t="n">
        <v>25893</v>
      </c>
      <c r="AM174" s="29"/>
      <c r="AN174" s="123" t="n">
        <v>59</v>
      </c>
      <c r="AO174" s="29"/>
      <c r="AP174" s="125" t="n">
        <v>11049</v>
      </c>
      <c r="AQ174" s="29"/>
      <c r="AR174" s="125" t="n">
        <f aca="false">IF(E174,AP174,0)</f>
        <v>11049</v>
      </c>
      <c r="AS174" s="29"/>
      <c r="AT174" s="125" t="n">
        <f aca="false">IF(K174,AP174,0)</f>
        <v>0</v>
      </c>
      <c r="AU174" s="29"/>
      <c r="AV174" s="125" t="n">
        <f aca="false">IF(Q174,AP174,0)</f>
        <v>11049</v>
      </c>
    </row>
    <row r="175" customFormat="false" ht="8.25" hidden="false" customHeight="true" outlineLevel="0" collapsed="false">
      <c r="A175" s="123" t="n">
        <v>60</v>
      </c>
      <c r="B175" s="124"/>
      <c r="C175" s="123" t="s">
        <v>196</v>
      </c>
      <c r="D175" s="124"/>
      <c r="E175" s="30" t="n">
        <v>1008665</v>
      </c>
      <c r="F175" s="124"/>
      <c r="G175" s="33" t="n">
        <f aca="false">(E175/$AP175)</f>
        <v>10.2393182348821</v>
      </c>
      <c r="H175" s="124"/>
      <c r="I175" s="33" t="n">
        <f aca="false">IF(G$219,G175/G$219*100,0)</f>
        <v>18.1703000295178</v>
      </c>
      <c r="J175" s="29"/>
      <c r="K175" s="30" t="n">
        <v>35000</v>
      </c>
      <c r="L175" s="124"/>
      <c r="M175" s="33" t="n">
        <f aca="false">(K175/$AP175)</f>
        <v>0.355297485508938</v>
      </c>
      <c r="N175" s="124"/>
      <c r="O175" s="33" t="n">
        <f aca="false">IF(M$219,M175/M$219*100,0)</f>
        <v>14.8933551047292</v>
      </c>
      <c r="P175" s="29"/>
      <c r="Q175" s="30" t="n">
        <v>2515206</v>
      </c>
      <c r="R175" s="124"/>
      <c r="S175" s="33" t="n">
        <f aca="false">(Q175/$AP175)</f>
        <v>25.5327533524856</v>
      </c>
      <c r="T175" s="124"/>
      <c r="U175" s="33" t="n">
        <f aca="false">IF(S$219,S175/S$219*100,0)</f>
        <v>82.9769540221463</v>
      </c>
      <c r="V175" s="29"/>
      <c r="W175" s="30" t="n">
        <f aca="false">(E175+K175+Q175)</f>
        <v>3558871</v>
      </c>
      <c r="X175" s="29"/>
      <c r="Y175" s="29"/>
      <c r="Z175" s="30" t="n">
        <v>510315</v>
      </c>
      <c r="AA175" s="29"/>
      <c r="AB175" s="33" t="n">
        <f aca="false">IF($W175,Z175/$W175*100,0)</f>
        <v>14.3392384832156</v>
      </c>
      <c r="AC175" s="29"/>
      <c r="AD175" s="30" t="n">
        <v>0</v>
      </c>
      <c r="AE175" s="29"/>
      <c r="AF175" s="33" t="n">
        <f aca="false">IF($W175,AD175/$W175*100,0)</f>
        <v>0</v>
      </c>
      <c r="AG175" s="29"/>
      <c r="AH175" s="30" t="n">
        <v>0</v>
      </c>
      <c r="AI175" s="29"/>
      <c r="AJ175" s="33" t="n">
        <f aca="false">IF($W175,AH175/$W175*100,0)</f>
        <v>0</v>
      </c>
      <c r="AK175" s="29"/>
      <c r="AL175" s="30" t="n">
        <v>586125</v>
      </c>
      <c r="AM175" s="29"/>
      <c r="AN175" s="123" t="n">
        <v>60</v>
      </c>
      <c r="AO175" s="29"/>
      <c r="AP175" s="125" t="n">
        <v>98509</v>
      </c>
      <c r="AQ175" s="29"/>
      <c r="AR175" s="125" t="n">
        <f aca="false">IF(E175,AP175,0)</f>
        <v>98509</v>
      </c>
      <c r="AS175" s="29"/>
      <c r="AT175" s="125" t="n">
        <f aca="false">IF(K175,AP175,0)</f>
        <v>98509</v>
      </c>
      <c r="AU175" s="29"/>
      <c r="AV175" s="125" t="n">
        <f aca="false">IF(Q175,AP175,0)</f>
        <v>98509</v>
      </c>
    </row>
    <row r="176" customFormat="false" ht="8.25" hidden="false" customHeight="true" outlineLevel="0" collapsed="false">
      <c r="A176" s="126"/>
      <c r="B176" s="124"/>
      <c r="C176" s="123"/>
      <c r="D176" s="124"/>
      <c r="E176" s="124"/>
      <c r="F176" s="124"/>
      <c r="G176" s="127"/>
      <c r="H176" s="124"/>
      <c r="I176" s="127"/>
      <c r="J176" s="29"/>
      <c r="K176" s="124"/>
      <c r="L176" s="124"/>
      <c r="M176" s="127"/>
      <c r="N176" s="124"/>
      <c r="O176" s="127"/>
      <c r="P176" s="29"/>
      <c r="Q176" s="124"/>
      <c r="R176" s="124"/>
      <c r="S176" s="127"/>
      <c r="T176" s="124"/>
      <c r="U176" s="127"/>
      <c r="V176" s="29"/>
      <c r="W176" s="123"/>
      <c r="X176" s="29"/>
      <c r="Y176" s="29"/>
      <c r="Z176" s="124"/>
      <c r="AA176" s="29"/>
      <c r="AB176" s="127"/>
      <c r="AC176" s="29"/>
      <c r="AD176" s="124"/>
      <c r="AE176" s="29"/>
      <c r="AF176" s="127"/>
      <c r="AG176" s="29"/>
      <c r="AH176" s="124"/>
      <c r="AI176" s="29"/>
      <c r="AJ176" s="127"/>
      <c r="AK176" s="29"/>
      <c r="AL176" s="124"/>
      <c r="AM176" s="29"/>
      <c r="AN176" s="126"/>
      <c r="AO176" s="29"/>
      <c r="AP176" s="29"/>
      <c r="AQ176" s="29"/>
      <c r="AR176" s="29"/>
      <c r="AS176" s="29"/>
      <c r="AT176" s="29"/>
      <c r="AU176" s="29"/>
      <c r="AV176" s="29"/>
    </row>
    <row r="177" customFormat="false" ht="8.25" hidden="false" customHeight="true" outlineLevel="0" collapsed="false">
      <c r="A177" s="123" t="n">
        <v>61</v>
      </c>
      <c r="B177" s="124"/>
      <c r="C177" s="123" t="s">
        <v>197</v>
      </c>
      <c r="D177" s="124"/>
      <c r="E177" s="30" t="n">
        <v>153016</v>
      </c>
      <c r="F177" s="124"/>
      <c r="G177" s="33" t="n">
        <f aca="false">(E177/$AP177)</f>
        <v>10.3145264577014</v>
      </c>
      <c r="H177" s="124"/>
      <c r="I177" s="33" t="n">
        <f aca="false">IF(G$219,G177/G$219*100,0)</f>
        <v>18.3037616469776</v>
      </c>
      <c r="J177" s="29"/>
      <c r="K177" s="30" t="n">
        <v>10000</v>
      </c>
      <c r="L177" s="124"/>
      <c r="M177" s="33" t="n">
        <f aca="false">(K177/$AP177)</f>
        <v>0.674081563869228</v>
      </c>
      <c r="N177" s="124"/>
      <c r="O177" s="33" t="n">
        <f aca="false">IF(M$219,M177/M$219*100,0)</f>
        <v>28.2561417114309</v>
      </c>
      <c r="P177" s="29"/>
      <c r="Q177" s="30" t="n">
        <v>326433</v>
      </c>
      <c r="R177" s="124"/>
      <c r="S177" s="33" t="n">
        <f aca="false">(Q177/$AP177)</f>
        <v>22.0042467138524</v>
      </c>
      <c r="T177" s="124"/>
      <c r="U177" s="33" t="n">
        <f aca="false">IF(S$219,S177/S$219*100,0)</f>
        <v>71.5099285478959</v>
      </c>
      <c r="V177" s="29"/>
      <c r="W177" s="30" t="n">
        <f aca="false">(E177+K177+Q177)</f>
        <v>489449</v>
      </c>
      <c r="X177" s="29"/>
      <c r="Y177" s="29"/>
      <c r="Z177" s="30" t="n">
        <v>63818</v>
      </c>
      <c r="AA177" s="29"/>
      <c r="AB177" s="33" t="n">
        <f aca="false">IF($W177,Z177/$W177*100,0)</f>
        <v>13.0387435667455</v>
      </c>
      <c r="AC177" s="29"/>
      <c r="AD177" s="30" t="n">
        <v>0</v>
      </c>
      <c r="AE177" s="29"/>
      <c r="AF177" s="33" t="n">
        <f aca="false">IF($W177,AD177/$W177*100,0)</f>
        <v>0</v>
      </c>
      <c r="AG177" s="29"/>
      <c r="AH177" s="30" t="n">
        <v>657</v>
      </c>
      <c r="AI177" s="29"/>
      <c r="AJ177" s="33" t="n">
        <f aca="false">IF($W177,AH177/$W177*100,0)</f>
        <v>0.134232575814845</v>
      </c>
      <c r="AK177" s="29"/>
      <c r="AL177" s="30" t="n">
        <v>64562</v>
      </c>
      <c r="AM177" s="29"/>
      <c r="AN177" s="123" t="n">
        <v>61</v>
      </c>
      <c r="AO177" s="29"/>
      <c r="AP177" s="125" t="n">
        <v>14835</v>
      </c>
      <c r="AQ177" s="29"/>
      <c r="AR177" s="125" t="n">
        <f aca="false">IF(E177,AP177,0)</f>
        <v>14835</v>
      </c>
      <c r="AS177" s="29"/>
      <c r="AT177" s="125" t="n">
        <f aca="false">IF(K177,AP177,0)</f>
        <v>14835</v>
      </c>
      <c r="AU177" s="29"/>
      <c r="AV177" s="125" t="n">
        <f aca="false">IF(Q177,AP177,0)</f>
        <v>14835</v>
      </c>
    </row>
    <row r="178" customFormat="false" ht="8.25" hidden="false" customHeight="true" outlineLevel="0" collapsed="false">
      <c r="A178" s="123" t="n">
        <v>62</v>
      </c>
      <c r="B178" s="124"/>
      <c r="C178" s="123" t="s">
        <v>198</v>
      </c>
      <c r="D178" s="124"/>
      <c r="E178" s="30" t="n">
        <v>514192</v>
      </c>
      <c r="F178" s="124"/>
      <c r="G178" s="33" t="n">
        <f aca="false">(E178/$AP178)</f>
        <v>24.6083752093802</v>
      </c>
      <c r="H178" s="124"/>
      <c r="I178" s="33" t="n">
        <f aca="false">IF(G$219,G178/G$219*100,0)</f>
        <v>43.6690754732202</v>
      </c>
      <c r="J178" s="29"/>
      <c r="K178" s="30" t="n">
        <v>19900</v>
      </c>
      <c r="L178" s="124"/>
      <c r="M178" s="33" t="n">
        <f aca="false">(K178/$AP178)</f>
        <v>0.952380952380952</v>
      </c>
      <c r="N178" s="124"/>
      <c r="O178" s="33" t="n">
        <f aca="false">IF(M$219,M178/M$219*100,0)</f>
        <v>39.9218916465789</v>
      </c>
      <c r="P178" s="29"/>
      <c r="Q178" s="30" t="n">
        <v>199466</v>
      </c>
      <c r="R178" s="124"/>
      <c r="S178" s="33" t="n">
        <f aca="false">(Q178/$AP178)</f>
        <v>9.54611150993061</v>
      </c>
      <c r="T178" s="124"/>
      <c r="U178" s="33" t="n">
        <f aca="false">IF(S$219,S178/S$219*100,0)</f>
        <v>31.0231820640167</v>
      </c>
      <c r="V178" s="29"/>
      <c r="W178" s="30" t="n">
        <f aca="false">(E178+K178+Q178)</f>
        <v>733558</v>
      </c>
      <c r="X178" s="29"/>
      <c r="Y178" s="29"/>
      <c r="Z178" s="30" t="n">
        <v>5000</v>
      </c>
      <c r="AA178" s="29"/>
      <c r="AB178" s="33" t="n">
        <f aca="false">IF($W178,Z178/$W178*100,0)</f>
        <v>0.681609361495615</v>
      </c>
      <c r="AC178" s="29"/>
      <c r="AD178" s="30" t="n">
        <v>0</v>
      </c>
      <c r="AE178" s="29"/>
      <c r="AF178" s="33" t="n">
        <f aca="false">IF($W178,AD178/$W178*100,0)</f>
        <v>0</v>
      </c>
      <c r="AG178" s="29"/>
      <c r="AH178" s="30" t="n">
        <v>0</v>
      </c>
      <c r="AI178" s="29"/>
      <c r="AJ178" s="33" t="n">
        <f aca="false">IF($W178,AH178/$W178*100,0)</f>
        <v>0</v>
      </c>
      <c r="AK178" s="29"/>
      <c r="AL178" s="30" t="n">
        <v>358905</v>
      </c>
      <c r="AM178" s="29"/>
      <c r="AN178" s="123" t="n">
        <v>62</v>
      </c>
      <c r="AO178" s="29"/>
      <c r="AP178" s="125" t="n">
        <v>20895</v>
      </c>
      <c r="AQ178" s="29"/>
      <c r="AR178" s="125" t="n">
        <f aca="false">IF(E178,AP178,0)</f>
        <v>20895</v>
      </c>
      <c r="AS178" s="29"/>
      <c r="AT178" s="125" t="n">
        <f aca="false">IF(K178,AP178,0)</f>
        <v>20895</v>
      </c>
      <c r="AU178" s="29"/>
      <c r="AV178" s="125" t="n">
        <f aca="false">IF(Q178,AP178,0)</f>
        <v>20895</v>
      </c>
    </row>
    <row r="179" customFormat="false" ht="8.25" hidden="false" customHeight="true" outlineLevel="0" collapsed="false">
      <c r="A179" s="123" t="n">
        <v>63</v>
      </c>
      <c r="B179" s="124"/>
      <c r="C179" s="123" t="s">
        <v>199</v>
      </c>
      <c r="D179" s="124"/>
      <c r="E179" s="30" t="n">
        <v>228688</v>
      </c>
      <c r="F179" s="124"/>
      <c r="G179" s="33" t="n">
        <f aca="false">(E179/$AP179)</f>
        <v>18.8391136007908</v>
      </c>
      <c r="H179" s="124"/>
      <c r="I179" s="33" t="n">
        <f aca="false">IF(G$219,G179/G$219*100,0)</f>
        <v>33.4311658807897</v>
      </c>
      <c r="J179" s="29"/>
      <c r="K179" s="30" t="n">
        <v>0</v>
      </c>
      <c r="L179" s="124"/>
      <c r="M179" s="33" t="n">
        <f aca="false">(K179/$AP179)</f>
        <v>0</v>
      </c>
      <c r="N179" s="124"/>
      <c r="O179" s="33" t="n">
        <f aca="false">IF(M$219,M179/M$219*100,0)</f>
        <v>0</v>
      </c>
      <c r="P179" s="29"/>
      <c r="Q179" s="30" t="n">
        <v>217007</v>
      </c>
      <c r="R179" s="124"/>
      <c r="S179" s="33" t="n">
        <f aca="false">(Q179/$AP179)</f>
        <v>17.8768432325562</v>
      </c>
      <c r="T179" s="124"/>
      <c r="U179" s="33" t="n">
        <f aca="false">IF(S$219,S179/S$219*100,0)</f>
        <v>58.0965937551162</v>
      </c>
      <c r="V179" s="29"/>
      <c r="W179" s="30" t="n">
        <f aca="false">(E179+K179+Q179)</f>
        <v>445695</v>
      </c>
      <c r="X179" s="29"/>
      <c r="Y179" s="29"/>
      <c r="Z179" s="30" t="n">
        <v>198660</v>
      </c>
      <c r="AA179" s="29"/>
      <c r="AB179" s="33" t="n">
        <f aca="false">IF($W179,Z179/$W179*100,0)</f>
        <v>44.5730824891462</v>
      </c>
      <c r="AC179" s="29"/>
      <c r="AD179" s="30" t="n">
        <v>0</v>
      </c>
      <c r="AE179" s="29"/>
      <c r="AF179" s="33" t="n">
        <f aca="false">IF($W179,AD179/$W179*100,0)</f>
        <v>0</v>
      </c>
      <c r="AG179" s="29"/>
      <c r="AH179" s="30" t="n">
        <v>0</v>
      </c>
      <c r="AI179" s="29"/>
      <c r="AJ179" s="33" t="n">
        <f aca="false">IF($W179,AH179/$W179*100,0)</f>
        <v>0</v>
      </c>
      <c r="AK179" s="29"/>
      <c r="AL179" s="30" t="n">
        <v>60554</v>
      </c>
      <c r="AM179" s="29"/>
      <c r="AN179" s="123" t="n">
        <v>63</v>
      </c>
      <c r="AO179" s="29"/>
      <c r="AP179" s="125" t="n">
        <v>12139</v>
      </c>
      <c r="AQ179" s="29"/>
      <c r="AR179" s="125" t="n">
        <f aca="false">IF(E179,AP179,0)</f>
        <v>12139</v>
      </c>
      <c r="AS179" s="29"/>
      <c r="AT179" s="125" t="n">
        <f aca="false">IF(K179,AP179,0)</f>
        <v>0</v>
      </c>
      <c r="AU179" s="29"/>
      <c r="AV179" s="125" t="n">
        <f aca="false">IF(Q179,AP179,0)</f>
        <v>12139</v>
      </c>
    </row>
    <row r="180" customFormat="false" ht="8.25" hidden="false" customHeight="true" outlineLevel="0" collapsed="false">
      <c r="A180" s="123" t="n">
        <v>64</v>
      </c>
      <c r="B180" s="124"/>
      <c r="C180" s="123" t="s">
        <v>200</v>
      </c>
      <c r="D180" s="124"/>
      <c r="E180" s="30" t="n">
        <v>50000</v>
      </c>
      <c r="F180" s="124"/>
      <c r="G180" s="33" t="n">
        <f aca="false">(E180/$AP180)</f>
        <v>4.13599139713789</v>
      </c>
      <c r="H180" s="124"/>
      <c r="I180" s="33" t="n">
        <f aca="false">IF(G$219,G180/G$219*100,0)</f>
        <v>7.33957113955892</v>
      </c>
      <c r="J180" s="29"/>
      <c r="K180" s="30" t="n">
        <v>0</v>
      </c>
      <c r="L180" s="124"/>
      <c r="M180" s="33" t="n">
        <f aca="false">(K180/$AP180)</f>
        <v>0</v>
      </c>
      <c r="N180" s="124"/>
      <c r="O180" s="33" t="n">
        <f aca="false">IF(M$219,M180/M$219*100,0)</f>
        <v>0</v>
      </c>
      <c r="P180" s="29"/>
      <c r="Q180" s="30" t="n">
        <v>143263</v>
      </c>
      <c r="R180" s="124"/>
      <c r="S180" s="33" t="n">
        <f aca="false">(Q180/$AP180)</f>
        <v>11.8506907105633</v>
      </c>
      <c r="T180" s="124"/>
      <c r="U180" s="33" t="n">
        <f aca="false">IF(S$219,S180/S$219*100,0)</f>
        <v>38.5126588051799</v>
      </c>
      <c r="V180" s="29"/>
      <c r="W180" s="30" t="n">
        <f aca="false">(E180+K180+Q180)</f>
        <v>193263</v>
      </c>
      <c r="X180" s="29"/>
      <c r="Y180" s="29"/>
      <c r="Z180" s="30" t="n">
        <v>0</v>
      </c>
      <c r="AA180" s="29"/>
      <c r="AB180" s="33" t="n">
        <f aca="false">IF($W180,Z180/$W180*100,0)</f>
        <v>0</v>
      </c>
      <c r="AC180" s="29"/>
      <c r="AD180" s="30" t="n">
        <v>0</v>
      </c>
      <c r="AE180" s="29"/>
      <c r="AF180" s="33" t="n">
        <f aca="false">IF($W180,AD180/$W180*100,0)</f>
        <v>0</v>
      </c>
      <c r="AG180" s="29"/>
      <c r="AH180" s="30" t="n">
        <v>0</v>
      </c>
      <c r="AI180" s="29"/>
      <c r="AJ180" s="33" t="n">
        <f aca="false">IF($W180,AH180/$W180*100,0)</f>
        <v>0</v>
      </c>
      <c r="AK180" s="29"/>
      <c r="AL180" s="30" t="n">
        <v>0</v>
      </c>
      <c r="AM180" s="29"/>
      <c r="AN180" s="123" t="n">
        <v>64</v>
      </c>
      <c r="AO180" s="29"/>
      <c r="AP180" s="125" t="n">
        <v>12089</v>
      </c>
      <c r="AQ180" s="29"/>
      <c r="AR180" s="125" t="n">
        <f aca="false">IF(E180,AP180,0)</f>
        <v>12089</v>
      </c>
      <c r="AS180" s="29"/>
      <c r="AT180" s="125" t="n">
        <f aca="false">IF(K180,AP180,0)</f>
        <v>0</v>
      </c>
      <c r="AU180" s="29"/>
      <c r="AV180" s="125" t="n">
        <f aca="false">IF(Q180,AP180,0)</f>
        <v>12089</v>
      </c>
    </row>
    <row r="181" customFormat="false" ht="8.25" hidden="false" customHeight="true" outlineLevel="0" collapsed="false">
      <c r="A181" s="123" t="n">
        <v>65</v>
      </c>
      <c r="B181" s="124"/>
      <c r="C181" s="123" t="s">
        <v>201</v>
      </c>
      <c r="D181" s="124"/>
      <c r="E181" s="30" t="n">
        <v>19500</v>
      </c>
      <c r="F181" s="124"/>
      <c r="G181" s="33" t="n">
        <f aca="false">(E181/$AP181)</f>
        <v>1.21072892089904</v>
      </c>
      <c r="H181" s="124"/>
      <c r="I181" s="33" t="n">
        <f aca="false">IF(G$219,G181/G$219*100,0)</f>
        <v>2.14851294221966</v>
      </c>
      <c r="J181" s="29"/>
      <c r="K181" s="30" t="n">
        <v>0</v>
      </c>
      <c r="L181" s="124"/>
      <c r="M181" s="33" t="n">
        <f aca="false">(K181/$AP181)</f>
        <v>0</v>
      </c>
      <c r="N181" s="124"/>
      <c r="O181" s="33" t="n">
        <f aca="false">IF(M$219,M181/M$219*100,0)</f>
        <v>0</v>
      </c>
      <c r="P181" s="29"/>
      <c r="Q181" s="30" t="n">
        <v>252677</v>
      </c>
      <c r="R181" s="124"/>
      <c r="S181" s="33" t="n">
        <f aca="false">(Q181/$AP181)</f>
        <v>15.6883770023594</v>
      </c>
      <c r="T181" s="124"/>
      <c r="U181" s="33" t="n">
        <f aca="false">IF(S$219,S181/S$219*100,0)</f>
        <v>50.9844637292181</v>
      </c>
      <c r="V181" s="29"/>
      <c r="W181" s="30" t="n">
        <f aca="false">(E181+K181+Q181)</f>
        <v>272177</v>
      </c>
      <c r="X181" s="29"/>
      <c r="Y181" s="29"/>
      <c r="Z181" s="30" t="n">
        <v>109753</v>
      </c>
      <c r="AA181" s="29"/>
      <c r="AB181" s="33" t="n">
        <f aca="false">IF($W181,Z181/$W181*100,0)</f>
        <v>40.324127314211</v>
      </c>
      <c r="AC181" s="29"/>
      <c r="AD181" s="30" t="n">
        <v>0</v>
      </c>
      <c r="AE181" s="29"/>
      <c r="AF181" s="33" t="n">
        <f aca="false">IF($W181,AD181/$W181*100,0)</f>
        <v>0</v>
      </c>
      <c r="AG181" s="29"/>
      <c r="AH181" s="30" t="n">
        <v>0</v>
      </c>
      <c r="AI181" s="29"/>
      <c r="AJ181" s="33" t="n">
        <f aca="false">IF($W181,AH181/$W181*100,0)</f>
        <v>0</v>
      </c>
      <c r="AK181" s="29"/>
      <c r="AL181" s="30" t="n">
        <v>0</v>
      </c>
      <c r="AM181" s="29"/>
      <c r="AN181" s="123" t="n">
        <v>65</v>
      </c>
      <c r="AO181" s="29"/>
      <c r="AP181" s="125" t="n">
        <v>16106</v>
      </c>
      <c r="AQ181" s="29"/>
      <c r="AR181" s="125" t="n">
        <f aca="false">IF(E181,AP181,0)</f>
        <v>16106</v>
      </c>
      <c r="AS181" s="29"/>
      <c r="AT181" s="125" t="n">
        <f aca="false">IF(K181,AP181,0)</f>
        <v>0</v>
      </c>
      <c r="AU181" s="29"/>
      <c r="AV181" s="125" t="n">
        <f aca="false">IF(Q181,AP181,0)</f>
        <v>16106</v>
      </c>
    </row>
    <row r="182" customFormat="false" ht="8.25" hidden="false" customHeight="true" outlineLevel="0" collapsed="false">
      <c r="A182" s="126"/>
      <c r="B182" s="124"/>
      <c r="C182" s="123"/>
      <c r="D182" s="124"/>
      <c r="E182" s="124"/>
      <c r="F182" s="124"/>
      <c r="G182" s="127"/>
      <c r="H182" s="124"/>
      <c r="I182" s="127"/>
      <c r="J182" s="29"/>
      <c r="K182" s="124"/>
      <c r="L182" s="124"/>
      <c r="M182" s="127"/>
      <c r="N182" s="124"/>
      <c r="O182" s="127"/>
      <c r="P182" s="29"/>
      <c r="Q182" s="124"/>
      <c r="R182" s="124"/>
      <c r="S182" s="127"/>
      <c r="T182" s="124"/>
      <c r="U182" s="127"/>
      <c r="V182" s="29"/>
      <c r="W182" s="123"/>
      <c r="X182" s="29"/>
      <c r="Y182" s="29"/>
      <c r="Z182" s="124"/>
      <c r="AA182" s="29"/>
      <c r="AB182" s="127"/>
      <c r="AC182" s="29"/>
      <c r="AD182" s="124"/>
      <c r="AE182" s="29"/>
      <c r="AF182" s="127"/>
      <c r="AG182" s="29"/>
      <c r="AH182" s="124"/>
      <c r="AI182" s="29"/>
      <c r="AJ182" s="127"/>
      <c r="AK182" s="29"/>
      <c r="AL182" s="124"/>
      <c r="AM182" s="29"/>
      <c r="AN182" s="126"/>
      <c r="AO182" s="29"/>
      <c r="AP182" s="29"/>
      <c r="AQ182" s="29"/>
      <c r="AR182" s="29"/>
      <c r="AS182" s="29"/>
      <c r="AT182" s="29"/>
      <c r="AU182" s="29"/>
      <c r="AV182" s="29"/>
    </row>
    <row r="183" customFormat="false" ht="8.25" hidden="false" customHeight="true" outlineLevel="0" collapsed="false">
      <c r="A183" s="123" t="n">
        <v>66</v>
      </c>
      <c r="B183" s="124"/>
      <c r="C183" s="123" t="s">
        <v>202</v>
      </c>
      <c r="D183" s="124"/>
      <c r="E183" s="30" t="n">
        <v>200728</v>
      </c>
      <c r="F183" s="124"/>
      <c r="G183" s="33" t="n">
        <f aca="false">(E183/$AP183)</f>
        <v>5.94274210261421</v>
      </c>
      <c r="H183" s="124"/>
      <c r="I183" s="33" t="n">
        <f aca="false">IF(G$219,G183/G$219*100,0)</f>
        <v>10.5457613998839</v>
      </c>
      <c r="J183" s="29"/>
      <c r="K183" s="30" t="n">
        <v>32500</v>
      </c>
      <c r="L183" s="124"/>
      <c r="M183" s="33" t="n">
        <f aca="false">(K183/$AP183)</f>
        <v>0.962193208396246</v>
      </c>
      <c r="N183" s="124"/>
      <c r="O183" s="33" t="n">
        <f aca="false">IF(M$219,M183/M$219*100,0)</f>
        <v>40.3332016591025</v>
      </c>
      <c r="P183" s="29"/>
      <c r="Q183" s="30" t="n">
        <v>999633</v>
      </c>
      <c r="R183" s="124"/>
      <c r="S183" s="33" t="n">
        <f aca="false">(Q183/$AP183)</f>
        <v>29.595079491962</v>
      </c>
      <c r="T183" s="124"/>
      <c r="U183" s="33" t="n">
        <f aca="false">IF(S$219,S183/S$219*100,0)</f>
        <v>96.1787989091759</v>
      </c>
      <c r="V183" s="29"/>
      <c r="W183" s="30" t="n">
        <f aca="false">(E183+K183+Q183)</f>
        <v>1232861</v>
      </c>
      <c r="X183" s="29"/>
      <c r="Y183" s="29"/>
      <c r="Z183" s="30" t="n">
        <v>150654</v>
      </c>
      <c r="AA183" s="29"/>
      <c r="AB183" s="33" t="n">
        <f aca="false">IF($W183,Z183/$W183*100,0)</f>
        <v>12.2198690687758</v>
      </c>
      <c r="AC183" s="29"/>
      <c r="AD183" s="30" t="n">
        <v>0</v>
      </c>
      <c r="AE183" s="29"/>
      <c r="AF183" s="33" t="n">
        <f aca="false">IF($W183,AD183/$W183*100,0)</f>
        <v>0</v>
      </c>
      <c r="AG183" s="29"/>
      <c r="AH183" s="30" t="n">
        <v>0</v>
      </c>
      <c r="AI183" s="29"/>
      <c r="AJ183" s="33" t="n">
        <f aca="false">IF($W183,AH183/$W183*100,0)</f>
        <v>0</v>
      </c>
      <c r="AK183" s="29"/>
      <c r="AL183" s="30" t="n">
        <v>111628</v>
      </c>
      <c r="AM183" s="29"/>
      <c r="AN183" s="123" t="n">
        <v>66</v>
      </c>
      <c r="AO183" s="29"/>
      <c r="AP183" s="125" t="n">
        <v>33777</v>
      </c>
      <c r="AQ183" s="29"/>
      <c r="AR183" s="125" t="n">
        <f aca="false">IF(E183,AP183,0)</f>
        <v>33777</v>
      </c>
      <c r="AS183" s="29"/>
      <c r="AT183" s="125" t="n">
        <f aca="false">IF(K183,AP183,0)</f>
        <v>33777</v>
      </c>
      <c r="AU183" s="29"/>
      <c r="AV183" s="125" t="n">
        <f aca="false">IF(Q183,AP183,0)</f>
        <v>33777</v>
      </c>
    </row>
    <row r="184" customFormat="false" ht="8.25" hidden="false" customHeight="true" outlineLevel="0" collapsed="false">
      <c r="A184" s="123" t="n">
        <v>67</v>
      </c>
      <c r="B184" s="124"/>
      <c r="C184" s="123" t="s">
        <v>203</v>
      </c>
      <c r="D184" s="124"/>
      <c r="E184" s="30" t="n">
        <v>94090</v>
      </c>
      <c r="F184" s="124"/>
      <c r="G184" s="33" t="n">
        <f aca="false">(E184/$AP184)</f>
        <v>3.98923089968625</v>
      </c>
      <c r="H184" s="124"/>
      <c r="I184" s="33" t="n">
        <f aca="false">IF(G$219,G184/G$219*100,0)</f>
        <v>7.0791356095748</v>
      </c>
      <c r="J184" s="29"/>
      <c r="K184" s="30" t="n">
        <v>0</v>
      </c>
      <c r="L184" s="124"/>
      <c r="M184" s="33" t="n">
        <f aca="false">(K184/$AP184)</f>
        <v>0</v>
      </c>
      <c r="N184" s="124"/>
      <c r="O184" s="33" t="n">
        <f aca="false">IF(M$219,M184/M$219*100,0)</f>
        <v>0</v>
      </c>
      <c r="P184" s="29"/>
      <c r="Q184" s="30" t="n">
        <v>310781</v>
      </c>
      <c r="R184" s="124"/>
      <c r="S184" s="33" t="n">
        <f aca="false">(Q184/$AP184)</f>
        <v>13.1765030102603</v>
      </c>
      <c r="T184" s="124"/>
      <c r="U184" s="33" t="n">
        <f aca="false">IF(S$219,S184/S$219*100,0)</f>
        <v>42.8213154046157</v>
      </c>
      <c r="V184" s="29"/>
      <c r="W184" s="30" t="n">
        <f aca="false">(E184+K184+Q184)</f>
        <v>404871</v>
      </c>
      <c r="X184" s="29"/>
      <c r="Y184" s="29"/>
      <c r="Z184" s="30" t="n">
        <v>46889</v>
      </c>
      <c r="AA184" s="29"/>
      <c r="AB184" s="33" t="n">
        <f aca="false">IF($W184,Z184/$W184*100,0)</f>
        <v>11.5812196971381</v>
      </c>
      <c r="AC184" s="29"/>
      <c r="AD184" s="30" t="n">
        <v>0</v>
      </c>
      <c r="AE184" s="29"/>
      <c r="AF184" s="33" t="n">
        <f aca="false">IF($W184,AD184/$W184*100,0)</f>
        <v>0</v>
      </c>
      <c r="AG184" s="29"/>
      <c r="AH184" s="30" t="n">
        <v>0</v>
      </c>
      <c r="AI184" s="29"/>
      <c r="AJ184" s="33" t="n">
        <f aca="false">IF($W184,AH184/$W184*100,0)</f>
        <v>0</v>
      </c>
      <c r="AK184" s="29"/>
      <c r="AL184" s="30" t="n">
        <v>45564</v>
      </c>
      <c r="AM184" s="29"/>
      <c r="AN184" s="123" t="n">
        <v>67</v>
      </c>
      <c r="AO184" s="29"/>
      <c r="AP184" s="125" t="n">
        <v>23586</v>
      </c>
      <c r="AQ184" s="29"/>
      <c r="AR184" s="125" t="n">
        <f aca="false">IF(E184,AP184,0)</f>
        <v>23586</v>
      </c>
      <c r="AS184" s="29"/>
      <c r="AT184" s="125" t="n">
        <f aca="false">IF(K184,AP184,0)</f>
        <v>0</v>
      </c>
      <c r="AU184" s="29"/>
      <c r="AV184" s="125" t="n">
        <f aca="false">IF(Q184,AP184,0)</f>
        <v>23586</v>
      </c>
    </row>
    <row r="185" customFormat="false" ht="8.25" hidden="false" customHeight="true" outlineLevel="0" collapsed="false">
      <c r="A185" s="123" t="n">
        <v>68</v>
      </c>
      <c r="B185" s="124"/>
      <c r="C185" s="123" t="s">
        <v>204</v>
      </c>
      <c r="D185" s="124"/>
      <c r="E185" s="30" t="n">
        <v>249811</v>
      </c>
      <c r="F185" s="124"/>
      <c r="G185" s="33" t="n">
        <f aca="false">(E185/$AP185)</f>
        <v>13.8483840567659</v>
      </c>
      <c r="H185" s="124"/>
      <c r="I185" s="33" t="n">
        <f aca="false">IF(G$219,G185/G$219*100,0)</f>
        <v>24.5748093245316</v>
      </c>
      <c r="J185" s="29"/>
      <c r="K185" s="30" t="n">
        <v>0</v>
      </c>
      <c r="L185" s="124"/>
      <c r="M185" s="33" t="n">
        <f aca="false">(K185/$AP185)</f>
        <v>0</v>
      </c>
      <c r="N185" s="124"/>
      <c r="O185" s="33" t="n">
        <f aca="false">IF(M$219,M185/M$219*100,0)</f>
        <v>0</v>
      </c>
      <c r="P185" s="29"/>
      <c r="Q185" s="30" t="n">
        <v>365348</v>
      </c>
      <c r="R185" s="124"/>
      <c r="S185" s="33" t="n">
        <f aca="false">(Q185/$AP185)</f>
        <v>20.2532291146959</v>
      </c>
      <c r="T185" s="124"/>
      <c r="U185" s="33" t="n">
        <f aca="false">IF(S$219,S185/S$219*100,0)</f>
        <v>65.8194295714889</v>
      </c>
      <c r="V185" s="29"/>
      <c r="W185" s="30" t="n">
        <f aca="false">(E185+K185+Q185)</f>
        <v>615159</v>
      </c>
      <c r="X185" s="29"/>
      <c r="Y185" s="29"/>
      <c r="Z185" s="30" t="n">
        <v>68970</v>
      </c>
      <c r="AA185" s="29"/>
      <c r="AB185" s="33" t="n">
        <f aca="false">IF($W185,Z185/$W185*100,0)</f>
        <v>11.2117355025286</v>
      </c>
      <c r="AC185" s="29"/>
      <c r="AD185" s="30" t="n">
        <v>0</v>
      </c>
      <c r="AE185" s="29"/>
      <c r="AF185" s="33" t="n">
        <f aca="false">IF($W185,AD185/$W185*100,0)</f>
        <v>0</v>
      </c>
      <c r="AG185" s="29"/>
      <c r="AH185" s="30" t="n">
        <v>0</v>
      </c>
      <c r="AI185" s="29"/>
      <c r="AJ185" s="33" t="n">
        <f aca="false">IF($W185,AH185/$W185*100,0)</f>
        <v>0</v>
      </c>
      <c r="AK185" s="29"/>
      <c r="AL185" s="30" t="n">
        <v>32871</v>
      </c>
      <c r="AM185" s="29"/>
      <c r="AN185" s="123" t="n">
        <v>68</v>
      </c>
      <c r="AO185" s="29"/>
      <c r="AP185" s="125" t="n">
        <v>18039</v>
      </c>
      <c r="AQ185" s="29"/>
      <c r="AR185" s="125" t="n">
        <f aca="false">IF(E185,AP185,0)</f>
        <v>18039</v>
      </c>
      <c r="AS185" s="29"/>
      <c r="AT185" s="125" t="n">
        <f aca="false">IF(K185,AP185,0)</f>
        <v>0</v>
      </c>
      <c r="AU185" s="29"/>
      <c r="AV185" s="125" t="n">
        <f aca="false">IF(Q185,AP185,0)</f>
        <v>18039</v>
      </c>
    </row>
    <row r="186" customFormat="false" ht="8.25" hidden="false" customHeight="true" outlineLevel="0" collapsed="false">
      <c r="A186" s="123" t="n">
        <v>69</v>
      </c>
      <c r="B186" s="124"/>
      <c r="C186" s="123" t="s">
        <v>205</v>
      </c>
      <c r="D186" s="124"/>
      <c r="E186" s="30" t="n">
        <v>521432</v>
      </c>
      <c r="F186" s="124"/>
      <c r="G186" s="33" t="n">
        <f aca="false">(E186/$AP186)</f>
        <v>8.32772223464401</v>
      </c>
      <c r="H186" s="124"/>
      <c r="I186" s="33" t="n">
        <f aca="false">IF(G$219,G186/G$219*100,0)</f>
        <v>14.778055344591</v>
      </c>
      <c r="J186" s="29"/>
      <c r="K186" s="30" t="n">
        <v>0</v>
      </c>
      <c r="L186" s="124"/>
      <c r="M186" s="33" t="n">
        <f aca="false">(K186/$AP186)</f>
        <v>0</v>
      </c>
      <c r="N186" s="124"/>
      <c r="O186" s="33" t="n">
        <f aca="false">IF(M$219,M186/M$219*100,0)</f>
        <v>0</v>
      </c>
      <c r="P186" s="29"/>
      <c r="Q186" s="30" t="n">
        <v>1332036</v>
      </c>
      <c r="R186" s="124"/>
      <c r="S186" s="33" t="n">
        <f aca="false">(Q186/$AP186)</f>
        <v>21.273772638707</v>
      </c>
      <c r="T186" s="124"/>
      <c r="U186" s="33" t="n">
        <f aca="false">IF(S$219,S186/S$219*100,0)</f>
        <v>69.1360163845292</v>
      </c>
      <c r="V186" s="29"/>
      <c r="W186" s="30" t="n">
        <f aca="false">(E186+K186+Q186)</f>
        <v>1853468</v>
      </c>
      <c r="X186" s="29"/>
      <c r="Y186" s="29"/>
      <c r="Z186" s="30" t="n">
        <v>159226</v>
      </c>
      <c r="AA186" s="29"/>
      <c r="AB186" s="33" t="n">
        <f aca="false">IF($W186,Z186/$W186*100,0)</f>
        <v>8.59070671843269</v>
      </c>
      <c r="AC186" s="29"/>
      <c r="AD186" s="30" t="n">
        <v>0</v>
      </c>
      <c r="AE186" s="29"/>
      <c r="AF186" s="33" t="n">
        <f aca="false">IF($W186,AD186/$W186*100,0)</f>
        <v>0</v>
      </c>
      <c r="AG186" s="29"/>
      <c r="AH186" s="30" t="n">
        <v>0</v>
      </c>
      <c r="AI186" s="29"/>
      <c r="AJ186" s="33" t="n">
        <f aca="false">IF($W186,AH186/$W186*100,0)</f>
        <v>0</v>
      </c>
      <c r="AK186" s="29"/>
      <c r="AL186" s="30" t="n">
        <v>73203</v>
      </c>
      <c r="AM186" s="29"/>
      <c r="AN186" s="123" t="n">
        <v>69</v>
      </c>
      <c r="AO186" s="29"/>
      <c r="AP186" s="125" t="n">
        <v>62614</v>
      </c>
      <c r="AQ186" s="29"/>
      <c r="AR186" s="125" t="n">
        <f aca="false">IF(E186,AP186,0)</f>
        <v>62614</v>
      </c>
      <c r="AS186" s="29"/>
      <c r="AT186" s="125" t="n">
        <f aca="false">IF(K186,AP186,0)</f>
        <v>0</v>
      </c>
      <c r="AU186" s="29"/>
      <c r="AV186" s="125" t="n">
        <f aca="false">IF(Q186,AP186,0)</f>
        <v>62614</v>
      </c>
    </row>
    <row r="187" customFormat="false" ht="8.25" hidden="false" customHeight="true" outlineLevel="0" collapsed="false">
      <c r="A187" s="123" t="n">
        <v>70</v>
      </c>
      <c r="B187" s="124"/>
      <c r="C187" s="123" t="s">
        <v>206</v>
      </c>
      <c r="D187" s="124"/>
      <c r="E187" s="30" t="n">
        <v>93217</v>
      </c>
      <c r="F187" s="124"/>
      <c r="G187" s="33" t="n">
        <f aca="false">(E187/$AP187)</f>
        <v>3.24843183718985</v>
      </c>
      <c r="H187" s="124"/>
      <c r="I187" s="33" t="n">
        <f aca="false">IF(G$219,G187/G$219*100,0)</f>
        <v>5.76454210653381</v>
      </c>
      <c r="J187" s="29"/>
      <c r="K187" s="30" t="n">
        <v>0</v>
      </c>
      <c r="L187" s="124"/>
      <c r="M187" s="33" t="n">
        <f aca="false">(K187/$AP187)</f>
        <v>0</v>
      </c>
      <c r="N187" s="124"/>
      <c r="O187" s="33" t="n">
        <f aca="false">IF(M$219,M187/M$219*100,0)</f>
        <v>0</v>
      </c>
      <c r="P187" s="29"/>
      <c r="Q187" s="30" t="n">
        <v>504985</v>
      </c>
      <c r="R187" s="124"/>
      <c r="S187" s="33" t="n">
        <f aca="false">(Q187/$AP187)</f>
        <v>17.5977488151659</v>
      </c>
      <c r="T187" s="124"/>
      <c r="U187" s="33" t="n">
        <f aca="false">IF(S$219,S187/S$219*100,0)</f>
        <v>57.1895860258702</v>
      </c>
      <c r="V187" s="29"/>
      <c r="W187" s="30" t="n">
        <f aca="false">(E187+K187+Q187)</f>
        <v>598202</v>
      </c>
      <c r="X187" s="29"/>
      <c r="Y187" s="29"/>
      <c r="Z187" s="30" t="n">
        <v>102975</v>
      </c>
      <c r="AA187" s="29"/>
      <c r="AB187" s="33" t="n">
        <f aca="false">IF($W187,Z187/$W187*100,0)</f>
        <v>17.2140848743401</v>
      </c>
      <c r="AC187" s="29"/>
      <c r="AD187" s="30" t="n">
        <v>0</v>
      </c>
      <c r="AE187" s="29"/>
      <c r="AF187" s="33" t="n">
        <f aca="false">IF($W187,AD187/$W187*100,0)</f>
        <v>0</v>
      </c>
      <c r="AG187" s="29"/>
      <c r="AH187" s="30" t="n">
        <v>0</v>
      </c>
      <c r="AI187" s="29"/>
      <c r="AJ187" s="33" t="n">
        <f aca="false">IF($W187,AH187/$W187*100,0)</f>
        <v>0</v>
      </c>
      <c r="AK187" s="29"/>
      <c r="AL187" s="30" t="n">
        <v>30327</v>
      </c>
      <c r="AM187" s="29"/>
      <c r="AN187" s="123" t="n">
        <v>70</v>
      </c>
      <c r="AO187" s="29"/>
      <c r="AP187" s="125" t="n">
        <v>28696</v>
      </c>
      <c r="AQ187" s="29"/>
      <c r="AR187" s="125" t="n">
        <f aca="false">IF(E187,AP187,0)</f>
        <v>28696</v>
      </c>
      <c r="AS187" s="29"/>
      <c r="AT187" s="125" t="n">
        <f aca="false">IF(K187,AP187,0)</f>
        <v>0</v>
      </c>
      <c r="AU187" s="29"/>
      <c r="AV187" s="125" t="n">
        <f aca="false">IF(Q187,AP187,0)</f>
        <v>28696</v>
      </c>
    </row>
    <row r="188" customFormat="false" ht="8.25" hidden="false" customHeight="true" outlineLevel="0" collapsed="false">
      <c r="A188" s="126"/>
      <c r="B188" s="124"/>
      <c r="C188" s="123"/>
      <c r="D188" s="124"/>
      <c r="E188" s="128"/>
      <c r="F188" s="124"/>
      <c r="G188" s="127"/>
      <c r="H188" s="124"/>
      <c r="I188" s="127"/>
      <c r="J188" s="29"/>
      <c r="K188" s="128"/>
      <c r="L188" s="124"/>
      <c r="M188" s="127"/>
      <c r="N188" s="124"/>
      <c r="O188" s="127"/>
      <c r="P188" s="29"/>
      <c r="Q188" s="128"/>
      <c r="R188" s="124"/>
      <c r="S188" s="127"/>
      <c r="T188" s="124"/>
      <c r="U188" s="127"/>
      <c r="V188" s="29"/>
      <c r="W188" s="129"/>
      <c r="X188" s="29"/>
      <c r="Y188" s="29"/>
      <c r="Z188" s="128"/>
      <c r="AA188" s="29"/>
      <c r="AB188" s="127"/>
      <c r="AC188" s="29"/>
      <c r="AD188" s="128"/>
      <c r="AE188" s="29"/>
      <c r="AF188" s="127"/>
      <c r="AG188" s="29"/>
      <c r="AH188" s="128"/>
      <c r="AI188" s="29"/>
      <c r="AJ188" s="127"/>
      <c r="AK188" s="29"/>
      <c r="AL188" s="128"/>
      <c r="AM188" s="29"/>
      <c r="AN188" s="126"/>
      <c r="AO188" s="29"/>
      <c r="AP188" s="29"/>
      <c r="AQ188" s="29"/>
      <c r="AR188" s="29"/>
      <c r="AS188" s="29"/>
      <c r="AT188" s="29"/>
      <c r="AU188" s="29"/>
      <c r="AV188" s="29"/>
    </row>
    <row r="189" customFormat="false" ht="8.25" hidden="false" customHeight="true" outlineLevel="0" collapsed="false">
      <c r="A189" s="123" t="n">
        <v>71</v>
      </c>
      <c r="B189" s="124"/>
      <c r="C189" s="123" t="s">
        <v>207</v>
      </c>
      <c r="D189" s="124"/>
      <c r="E189" s="30" t="n">
        <v>69000</v>
      </c>
      <c r="F189" s="124"/>
      <c r="G189" s="33" t="n">
        <f aca="false">(E189/$AP189)</f>
        <v>2.9245962785572</v>
      </c>
      <c r="H189" s="124"/>
      <c r="I189" s="33" t="n">
        <f aca="false">IF(G$219,G189/G$219*100,0)</f>
        <v>5.18987598857527</v>
      </c>
      <c r="J189" s="29"/>
      <c r="K189" s="30" t="n">
        <v>9141</v>
      </c>
      <c r="L189" s="124"/>
      <c r="M189" s="33" t="n">
        <f aca="false">(K189/$AP189)</f>
        <v>0.38744542872886</v>
      </c>
      <c r="N189" s="124"/>
      <c r="O189" s="33" t="n">
        <f aca="false">IF(M$219,M189/M$219*100,0)</f>
        <v>16.2409321459096</v>
      </c>
      <c r="P189" s="29"/>
      <c r="Q189" s="30" t="n">
        <v>281087</v>
      </c>
      <c r="R189" s="124"/>
      <c r="S189" s="33" t="n">
        <f aca="false">(Q189/$AP189)</f>
        <v>11.9139999152291</v>
      </c>
      <c r="T189" s="124"/>
      <c r="U189" s="33" t="n">
        <f aca="false">IF(S$219,S189/S$219*100,0)</f>
        <v>38.718402576414</v>
      </c>
      <c r="V189" s="29"/>
      <c r="W189" s="30" t="n">
        <f aca="false">(E189+K189+Q189)</f>
        <v>359228</v>
      </c>
      <c r="X189" s="29"/>
      <c r="Y189" s="29"/>
      <c r="Z189" s="30" t="n">
        <v>64724</v>
      </c>
      <c r="AA189" s="29"/>
      <c r="AB189" s="33" t="n">
        <f aca="false">IF($W189,Z189/$W189*100,0)</f>
        <v>18.0175264734375</v>
      </c>
      <c r="AC189" s="29"/>
      <c r="AD189" s="30" t="n">
        <v>0</v>
      </c>
      <c r="AE189" s="29"/>
      <c r="AF189" s="33" t="n">
        <f aca="false">IF($W189,AD189/$W189*100,0)</f>
        <v>0</v>
      </c>
      <c r="AG189" s="29"/>
      <c r="AH189" s="30" t="n">
        <v>0</v>
      </c>
      <c r="AI189" s="29"/>
      <c r="AJ189" s="33" t="n">
        <f aca="false">IF($W189,AH189/$W189*100,0)</f>
        <v>0</v>
      </c>
      <c r="AK189" s="29"/>
      <c r="AL189" s="30" t="n">
        <v>0</v>
      </c>
      <c r="AM189" s="29"/>
      <c r="AN189" s="123" t="n">
        <v>71</v>
      </c>
      <c r="AO189" s="29"/>
      <c r="AP189" s="125" t="n">
        <v>23593</v>
      </c>
      <c r="AQ189" s="29"/>
      <c r="AR189" s="125" t="n">
        <f aca="false">IF(E189,AP189,0)</f>
        <v>23593</v>
      </c>
      <c r="AS189" s="29"/>
      <c r="AT189" s="125" t="n">
        <f aca="false">IF(K189,AP189,0)</f>
        <v>23593</v>
      </c>
      <c r="AU189" s="29"/>
      <c r="AV189" s="125" t="n">
        <f aca="false">IF(Q189,AP189,0)</f>
        <v>23593</v>
      </c>
    </row>
    <row r="190" customFormat="false" ht="8.25" hidden="false" customHeight="true" outlineLevel="0" collapsed="false">
      <c r="A190" s="123" t="n">
        <v>72</v>
      </c>
      <c r="B190" s="124"/>
      <c r="C190" s="123" t="s">
        <v>208</v>
      </c>
      <c r="D190" s="124"/>
      <c r="E190" s="30" t="n">
        <v>929162</v>
      </c>
      <c r="F190" s="124"/>
      <c r="G190" s="33" t="n">
        <f aca="false">(E190/$AP190)</f>
        <v>25.3481558271497</v>
      </c>
      <c r="H190" s="124"/>
      <c r="I190" s="33" t="n">
        <f aca="false">IF(G$219,G190/G$219*100,0)</f>
        <v>44.9818616834486</v>
      </c>
      <c r="J190" s="29"/>
      <c r="K190" s="30" t="n">
        <v>9239</v>
      </c>
      <c r="L190" s="124"/>
      <c r="M190" s="33" t="n">
        <f aca="false">(K190/$AP190)</f>
        <v>0.25204604975993</v>
      </c>
      <c r="N190" s="124"/>
      <c r="O190" s="33" t="n">
        <f aca="false">IF(M$219,M190/M$219*100,0)</f>
        <v>10.5652628428874</v>
      </c>
      <c r="P190" s="29"/>
      <c r="Q190" s="30" t="n">
        <v>579794</v>
      </c>
      <c r="R190" s="124"/>
      <c r="S190" s="33" t="n">
        <f aca="false">(Q190/$AP190)</f>
        <v>15.8171649934526</v>
      </c>
      <c r="T190" s="124"/>
      <c r="U190" s="33" t="n">
        <f aca="false">IF(S$219,S190/S$219*100,0)</f>
        <v>51.4030020305138</v>
      </c>
      <c r="V190" s="29"/>
      <c r="W190" s="30" t="n">
        <f aca="false">(E190+K190+Q190)</f>
        <v>1518195</v>
      </c>
      <c r="X190" s="29"/>
      <c r="Y190" s="29"/>
      <c r="Z190" s="30" t="n">
        <v>0</v>
      </c>
      <c r="AA190" s="29"/>
      <c r="AB190" s="33" t="n">
        <f aca="false">IF($W190,Z190/$W190*100,0)</f>
        <v>0</v>
      </c>
      <c r="AC190" s="29"/>
      <c r="AD190" s="30" t="n">
        <v>0</v>
      </c>
      <c r="AE190" s="29"/>
      <c r="AF190" s="33" t="n">
        <f aca="false">IF($W190,AD190/$W190*100,0)</f>
        <v>0</v>
      </c>
      <c r="AG190" s="29"/>
      <c r="AH190" s="30" t="n">
        <v>0</v>
      </c>
      <c r="AI190" s="29"/>
      <c r="AJ190" s="33" t="n">
        <f aca="false">IF($W190,AH190/$W190*100,0)</f>
        <v>0</v>
      </c>
      <c r="AK190" s="29"/>
      <c r="AL190" s="30" t="n">
        <v>129408</v>
      </c>
      <c r="AM190" s="29"/>
      <c r="AN190" s="123" t="n">
        <v>72</v>
      </c>
      <c r="AO190" s="29"/>
      <c r="AP190" s="125" t="n">
        <v>36656</v>
      </c>
      <c r="AQ190" s="29"/>
      <c r="AR190" s="125" t="n">
        <f aca="false">IF(E190,AP190,0)</f>
        <v>36656</v>
      </c>
      <c r="AS190" s="29"/>
      <c r="AT190" s="125" t="n">
        <f aca="false">IF(K190,AP190,0)</f>
        <v>36656</v>
      </c>
      <c r="AU190" s="29"/>
      <c r="AV190" s="125" t="n">
        <f aca="false">IF(Q190,AP190,0)</f>
        <v>36656</v>
      </c>
    </row>
    <row r="191" customFormat="false" ht="8.25" hidden="false" customHeight="true" outlineLevel="0" collapsed="false">
      <c r="A191" s="123" t="n">
        <v>73</v>
      </c>
      <c r="B191" s="124"/>
      <c r="C191" s="123" t="s">
        <v>209</v>
      </c>
      <c r="D191" s="124"/>
      <c r="E191" s="30" t="n">
        <v>33977000</v>
      </c>
      <c r="F191" s="124"/>
      <c r="G191" s="33" t="n">
        <f aca="false">(E191/$AP191)</f>
        <v>75.8330543466131</v>
      </c>
      <c r="H191" s="124"/>
      <c r="I191" s="33" t="n">
        <f aca="false">IF(G$219,G191/G$219*100,0)</f>
        <v>134.570419438531</v>
      </c>
      <c r="J191" s="29"/>
      <c r="K191" s="30" t="n">
        <v>1429000</v>
      </c>
      <c r="L191" s="124"/>
      <c r="M191" s="33" t="n">
        <f aca="false">(K191/$AP191)</f>
        <v>3.18937618569356</v>
      </c>
      <c r="N191" s="124"/>
      <c r="O191" s="33" t="n">
        <f aca="false">IF(M$219,M191/M$219*100,0)</f>
        <v>133.692227030709</v>
      </c>
      <c r="P191" s="29"/>
      <c r="Q191" s="30" t="n">
        <v>14616000</v>
      </c>
      <c r="R191" s="124"/>
      <c r="S191" s="33" t="n">
        <f aca="false">(Q191/$AP191)</f>
        <v>32.621359223301</v>
      </c>
      <c r="T191" s="124"/>
      <c r="U191" s="33" t="n">
        <f aca="false">IF(S$219,S191/S$219*100,0)</f>
        <v>106.013675338632</v>
      </c>
      <c r="V191" s="29"/>
      <c r="W191" s="30" t="n">
        <f aca="false">(E191+K191+Q191)</f>
        <v>50022000</v>
      </c>
      <c r="X191" s="29"/>
      <c r="Y191" s="29"/>
      <c r="Z191" s="30" t="n">
        <v>482000</v>
      </c>
      <c r="AA191" s="29"/>
      <c r="AB191" s="33" t="n">
        <f aca="false">IF($W191,Z191/$W191*100,0)</f>
        <v>0.963576026548319</v>
      </c>
      <c r="AC191" s="29"/>
      <c r="AD191" s="30" t="n">
        <v>0</v>
      </c>
      <c r="AE191" s="29"/>
      <c r="AF191" s="33" t="n">
        <f aca="false">IF($W191,AD191/$W191*100,0)</f>
        <v>0</v>
      </c>
      <c r="AG191" s="29"/>
      <c r="AH191" s="30" t="n">
        <v>41000</v>
      </c>
      <c r="AI191" s="29"/>
      <c r="AJ191" s="33" t="n">
        <f aca="false">IF($W191,AH191/$W191*100,0)</f>
        <v>0.081963935868218</v>
      </c>
      <c r="AK191" s="29"/>
      <c r="AL191" s="30" t="n">
        <v>13990000</v>
      </c>
      <c r="AM191" s="29"/>
      <c r="AN191" s="123" t="n">
        <v>73</v>
      </c>
      <c r="AO191" s="29"/>
      <c r="AP191" s="125" t="n">
        <v>448050</v>
      </c>
      <c r="AQ191" s="29"/>
      <c r="AR191" s="125" t="n">
        <f aca="false">IF(E191,AP191,0)</f>
        <v>448050</v>
      </c>
      <c r="AS191" s="29"/>
      <c r="AT191" s="125" t="n">
        <f aca="false">IF(K191,AP191,0)</f>
        <v>448050</v>
      </c>
      <c r="AU191" s="29"/>
      <c r="AV191" s="125" t="n">
        <f aca="false">IF(Q191,AP191,0)</f>
        <v>448050</v>
      </c>
    </row>
    <row r="192" customFormat="false" ht="8.25" hidden="false" customHeight="true" outlineLevel="0" collapsed="false">
      <c r="A192" s="123" t="n">
        <v>74</v>
      </c>
      <c r="B192" s="124"/>
      <c r="C192" s="123" t="s">
        <v>210</v>
      </c>
      <c r="D192" s="124"/>
      <c r="E192" s="30" t="n">
        <v>680308</v>
      </c>
      <c r="F192" s="124"/>
      <c r="G192" s="33" t="n">
        <f aca="false">(E192/$AP192)</f>
        <v>19.6751597882986</v>
      </c>
      <c r="H192" s="124"/>
      <c r="I192" s="33" t="n">
        <f aca="false">IF(G$219,G192/G$219*100,0)</f>
        <v>34.9147812658257</v>
      </c>
      <c r="J192" s="29"/>
      <c r="K192" s="30" t="n">
        <v>16121</v>
      </c>
      <c r="L192" s="124"/>
      <c r="M192" s="33" t="n">
        <f aca="false">(K192/$AP192)</f>
        <v>0.466234780345316</v>
      </c>
      <c r="N192" s="124"/>
      <c r="O192" s="33" t="n">
        <f aca="false">IF(M$219,M192/M$219*100,0)</f>
        <v>19.5436231019528</v>
      </c>
      <c r="P192" s="29"/>
      <c r="Q192" s="30" t="n">
        <v>648166</v>
      </c>
      <c r="R192" s="124"/>
      <c r="S192" s="33" t="n">
        <f aca="false">(Q192/$AP192)</f>
        <v>18.7455823235098</v>
      </c>
      <c r="T192" s="124"/>
      <c r="U192" s="33" t="n">
        <f aca="false">IF(S$219,S192/S$219*100,0)</f>
        <v>60.91984288192</v>
      </c>
      <c r="V192" s="29"/>
      <c r="W192" s="30" t="n">
        <f aca="false">(E192+K192+Q192)</f>
        <v>1344595</v>
      </c>
      <c r="X192" s="29"/>
      <c r="Y192" s="29"/>
      <c r="Z192" s="30" t="n">
        <v>141998</v>
      </c>
      <c r="AA192" s="29"/>
      <c r="AB192" s="33" t="n">
        <f aca="false">IF($W192,Z192/$W192*100,0)</f>
        <v>10.5606520922657</v>
      </c>
      <c r="AC192" s="29"/>
      <c r="AD192" s="30" t="n">
        <v>0</v>
      </c>
      <c r="AE192" s="29"/>
      <c r="AF192" s="33" t="n">
        <f aca="false">IF($W192,AD192/$W192*100,0)</f>
        <v>0</v>
      </c>
      <c r="AG192" s="29"/>
      <c r="AH192" s="30" t="n">
        <v>0</v>
      </c>
      <c r="AI192" s="29"/>
      <c r="AJ192" s="33" t="n">
        <f aca="false">IF($W192,AH192/$W192*100,0)</f>
        <v>0</v>
      </c>
      <c r="AK192" s="29"/>
      <c r="AL192" s="30" t="n">
        <v>363243</v>
      </c>
      <c r="AM192" s="29"/>
      <c r="AN192" s="123" t="n">
        <v>74</v>
      </c>
      <c r="AO192" s="29"/>
      <c r="AP192" s="125" t="n">
        <v>34577</v>
      </c>
      <c r="AQ192" s="29"/>
      <c r="AR192" s="125" t="n">
        <f aca="false">IF(E192,AP192,0)</f>
        <v>34577</v>
      </c>
      <c r="AS192" s="29"/>
      <c r="AT192" s="125" t="n">
        <f aca="false">IF(K192,AP192,0)</f>
        <v>34577</v>
      </c>
      <c r="AU192" s="29"/>
      <c r="AV192" s="125" t="n">
        <f aca="false">IF(Q192,AP192,0)</f>
        <v>34577</v>
      </c>
    </row>
    <row r="193" customFormat="false" ht="8.25" hidden="false" customHeight="true" outlineLevel="0" collapsed="false">
      <c r="A193" s="123" t="n">
        <v>75</v>
      </c>
      <c r="B193" s="124"/>
      <c r="C193" s="123" t="s">
        <v>211</v>
      </c>
      <c r="D193" s="124"/>
      <c r="E193" s="30" t="n">
        <v>21166</v>
      </c>
      <c r="F193" s="124"/>
      <c r="G193" s="33" t="n">
        <f aca="false">(E193/$AP193)</f>
        <v>2.89627805145047</v>
      </c>
      <c r="H193" s="124"/>
      <c r="I193" s="33" t="n">
        <f aca="false">IF(G$219,G193/G$219*100,0)</f>
        <v>5.13962355271675</v>
      </c>
      <c r="J193" s="29"/>
      <c r="K193" s="30" t="n">
        <v>0</v>
      </c>
      <c r="L193" s="124"/>
      <c r="M193" s="33" t="n">
        <f aca="false">(K193/$AP193)</f>
        <v>0</v>
      </c>
      <c r="N193" s="124"/>
      <c r="O193" s="33" t="n">
        <f aca="false">IF(M$219,M193/M$219*100,0)</f>
        <v>0</v>
      </c>
      <c r="P193" s="29"/>
      <c r="Q193" s="30" t="n">
        <v>240740</v>
      </c>
      <c r="R193" s="124"/>
      <c r="S193" s="33" t="n">
        <f aca="false">(Q193/$AP193)</f>
        <v>32.9419813902573</v>
      </c>
      <c r="T193" s="124"/>
      <c r="U193" s="33" t="n">
        <f aca="false">IF(S$219,S193/S$219*100,0)</f>
        <v>107.055640944093</v>
      </c>
      <c r="V193" s="29"/>
      <c r="W193" s="30" t="n">
        <f aca="false">(E193+K193+Q193)</f>
        <v>261906</v>
      </c>
      <c r="X193" s="29"/>
      <c r="Y193" s="29"/>
      <c r="Z193" s="30" t="n">
        <v>41595</v>
      </c>
      <c r="AA193" s="29"/>
      <c r="AB193" s="33" t="n">
        <f aca="false">IF($W193,Z193/$W193*100,0)</f>
        <v>15.881652195826</v>
      </c>
      <c r="AC193" s="29"/>
      <c r="AD193" s="30" t="n">
        <v>0</v>
      </c>
      <c r="AE193" s="29"/>
      <c r="AF193" s="33" t="n">
        <f aca="false">IF($W193,AD193/$W193*100,0)</f>
        <v>0</v>
      </c>
      <c r="AG193" s="29"/>
      <c r="AH193" s="30" t="n">
        <v>0</v>
      </c>
      <c r="AI193" s="29"/>
      <c r="AJ193" s="33" t="n">
        <f aca="false">IF($W193,AH193/$W193*100,0)</f>
        <v>0</v>
      </c>
      <c r="AK193" s="29"/>
      <c r="AL193" s="30" t="n">
        <v>14679</v>
      </c>
      <c r="AM193" s="29"/>
      <c r="AN193" s="123" t="n">
        <v>75</v>
      </c>
      <c r="AO193" s="29"/>
      <c r="AP193" s="125" t="n">
        <v>7308</v>
      </c>
      <c r="AQ193" s="29"/>
      <c r="AR193" s="125" t="n">
        <f aca="false">IF(E193,AP193,0)</f>
        <v>7308</v>
      </c>
      <c r="AS193" s="29"/>
      <c r="AT193" s="125" t="n">
        <f aca="false">IF(K193,AP193,0)</f>
        <v>0</v>
      </c>
      <c r="AU193" s="29"/>
      <c r="AV193" s="125" t="n">
        <f aca="false">IF(Q193,AP193,0)</f>
        <v>7308</v>
      </c>
    </row>
    <row r="194" customFormat="false" ht="8.25" hidden="false" customHeight="true" outlineLevel="0" collapsed="false">
      <c r="A194" s="126"/>
      <c r="B194" s="124"/>
      <c r="C194" s="123"/>
      <c r="D194" s="124"/>
      <c r="E194" s="124"/>
      <c r="F194" s="124"/>
      <c r="G194" s="127"/>
      <c r="H194" s="124"/>
      <c r="I194" s="127"/>
      <c r="J194" s="29"/>
      <c r="K194" s="124"/>
      <c r="L194" s="124"/>
      <c r="M194" s="127"/>
      <c r="N194" s="124"/>
      <c r="O194" s="127"/>
      <c r="P194" s="29"/>
      <c r="Q194" s="124"/>
      <c r="R194" s="124"/>
      <c r="S194" s="127"/>
      <c r="T194" s="124"/>
      <c r="U194" s="127"/>
      <c r="V194" s="29"/>
      <c r="W194" s="129"/>
      <c r="X194" s="29"/>
      <c r="Y194" s="29"/>
      <c r="Z194" s="124"/>
      <c r="AA194" s="29"/>
      <c r="AB194" s="127"/>
      <c r="AC194" s="29"/>
      <c r="AD194" s="124"/>
      <c r="AE194" s="29"/>
      <c r="AF194" s="127"/>
      <c r="AG194" s="29"/>
      <c r="AH194" s="124"/>
      <c r="AI194" s="29"/>
      <c r="AJ194" s="127"/>
      <c r="AK194" s="29"/>
      <c r="AL194" s="124"/>
      <c r="AM194" s="29"/>
      <c r="AN194" s="126"/>
      <c r="AO194" s="29"/>
      <c r="AP194" s="29"/>
      <c r="AQ194" s="29"/>
      <c r="AR194" s="29"/>
      <c r="AS194" s="29"/>
      <c r="AT194" s="29"/>
      <c r="AU194" s="29"/>
      <c r="AV194" s="29"/>
    </row>
    <row r="195" customFormat="false" ht="8.25" hidden="false" customHeight="true" outlineLevel="0" collapsed="false">
      <c r="A195" s="123" t="n">
        <v>76</v>
      </c>
      <c r="B195" s="124"/>
      <c r="C195" s="123" t="s">
        <v>125</v>
      </c>
      <c r="D195" s="124"/>
      <c r="E195" s="30" t="n">
        <v>25000</v>
      </c>
      <c r="F195" s="124"/>
      <c r="G195" s="33" t="n">
        <f aca="false">(E195/$AP195)</f>
        <v>2.76885590873851</v>
      </c>
      <c r="H195" s="124"/>
      <c r="I195" s="33" t="n">
        <f aca="false">IF(G$219,G195/G$219*100,0)</f>
        <v>4.91350512272277</v>
      </c>
      <c r="J195" s="29"/>
      <c r="K195" s="30" t="n">
        <v>7806</v>
      </c>
      <c r="L195" s="124"/>
      <c r="M195" s="33" t="n">
        <f aca="false">(K195/$AP195)</f>
        <v>0.864547568944512</v>
      </c>
      <c r="N195" s="124"/>
      <c r="O195" s="33" t="n">
        <f aca="false">IF(M$219,M195/M$219*100,0)</f>
        <v>36.2400930892518</v>
      </c>
      <c r="P195" s="29"/>
      <c r="Q195" s="30" t="n">
        <v>88160</v>
      </c>
      <c r="R195" s="124"/>
      <c r="S195" s="33" t="n">
        <f aca="false">(Q195/$AP195)</f>
        <v>9.76409347657548</v>
      </c>
      <c r="T195" s="124"/>
      <c r="U195" s="33" t="n">
        <f aca="false">IF(S$219,S195/S$219*100,0)</f>
        <v>31.7315850855886</v>
      </c>
      <c r="V195" s="29"/>
      <c r="W195" s="30" t="n">
        <f aca="false">(E195+K195+Q195)</f>
        <v>120966</v>
      </c>
      <c r="X195" s="29"/>
      <c r="Y195" s="29"/>
      <c r="Z195" s="30" t="n">
        <v>0</v>
      </c>
      <c r="AA195" s="29"/>
      <c r="AB195" s="33" t="n">
        <f aca="false">IF($W195,Z195/$W195*100,0)</f>
        <v>0</v>
      </c>
      <c r="AC195" s="29"/>
      <c r="AD195" s="30" t="n">
        <v>0</v>
      </c>
      <c r="AE195" s="29"/>
      <c r="AF195" s="33" t="n">
        <f aca="false">IF($W195,AD195/$W195*100,0)</f>
        <v>0</v>
      </c>
      <c r="AG195" s="29"/>
      <c r="AH195" s="30" t="n">
        <v>0</v>
      </c>
      <c r="AI195" s="29"/>
      <c r="AJ195" s="33" t="n">
        <f aca="false">IF($W195,AH195/$W195*100,0)</f>
        <v>0</v>
      </c>
      <c r="AK195" s="29"/>
      <c r="AL195" s="30" t="n">
        <v>0</v>
      </c>
      <c r="AM195" s="29"/>
      <c r="AN195" s="123" t="n">
        <v>76</v>
      </c>
      <c r="AO195" s="29"/>
      <c r="AP195" s="125" t="n">
        <v>9029</v>
      </c>
      <c r="AQ195" s="29"/>
      <c r="AR195" s="125" t="n">
        <f aca="false">IF(E195,AP195,0)</f>
        <v>9029</v>
      </c>
      <c r="AS195" s="29"/>
      <c r="AT195" s="125" t="n">
        <f aca="false">IF(K195,AP195,0)</f>
        <v>9029</v>
      </c>
      <c r="AU195" s="29"/>
      <c r="AV195" s="125" t="n">
        <f aca="false">IF(Q195,AP195,0)</f>
        <v>9029</v>
      </c>
    </row>
    <row r="196" customFormat="false" ht="8.25" hidden="false" customHeight="true" outlineLevel="0" collapsed="false">
      <c r="A196" s="123" t="n">
        <v>77</v>
      </c>
      <c r="B196" s="124"/>
      <c r="C196" s="123" t="s">
        <v>126</v>
      </c>
      <c r="D196" s="124"/>
      <c r="E196" s="30" t="n">
        <v>7948780</v>
      </c>
      <c r="F196" s="124"/>
      <c r="G196" s="33" t="n">
        <f aca="false">(E196/$AP196)</f>
        <v>84.6299135471232</v>
      </c>
      <c r="H196" s="124"/>
      <c r="I196" s="33" t="n">
        <f aca="false">IF(G$219,G196/G$219*100,0)</f>
        <v>150.180987185724</v>
      </c>
      <c r="J196" s="29"/>
      <c r="K196" s="30" t="n">
        <v>184203</v>
      </c>
      <c r="L196" s="124"/>
      <c r="M196" s="33" t="n">
        <f aca="false">(K196/$AP196)</f>
        <v>1.96119202759678</v>
      </c>
      <c r="N196" s="124"/>
      <c r="O196" s="33" t="n">
        <f aca="false">IF(M$219,M196/M$219*100,0)</f>
        <v>82.2092204050456</v>
      </c>
      <c r="P196" s="29"/>
      <c r="Q196" s="30" t="n">
        <v>4693419</v>
      </c>
      <c r="R196" s="124"/>
      <c r="S196" s="33" t="n">
        <f aca="false">(Q196/$AP196)</f>
        <v>49.9703909543887</v>
      </c>
      <c r="T196" s="124"/>
      <c r="U196" s="33" t="n">
        <f aca="false">IF(S$219,S196/S$219*100,0)</f>
        <v>162.394974621385</v>
      </c>
      <c r="V196" s="29"/>
      <c r="W196" s="30" t="n">
        <f aca="false">(E196+K196+Q196)</f>
        <v>12826402</v>
      </c>
      <c r="X196" s="29"/>
      <c r="Y196" s="29"/>
      <c r="Z196" s="30" t="n">
        <v>219947</v>
      </c>
      <c r="AA196" s="29"/>
      <c r="AB196" s="33" t="n">
        <f aca="false">IF($W196,Z196/$W196*100,0)</f>
        <v>1.71479889683794</v>
      </c>
      <c r="AC196" s="29"/>
      <c r="AD196" s="30" t="n">
        <v>154761</v>
      </c>
      <c r="AE196" s="29"/>
      <c r="AF196" s="33" t="n">
        <f aca="false">IF($W196,AD196/$W196*100,0)</f>
        <v>1.20658154952574</v>
      </c>
      <c r="AG196" s="29"/>
      <c r="AH196" s="30" t="n">
        <v>0</v>
      </c>
      <c r="AI196" s="29"/>
      <c r="AJ196" s="33" t="n">
        <f aca="false">IF($W196,AH196/$W196*100,0)</f>
        <v>0</v>
      </c>
      <c r="AK196" s="29"/>
      <c r="AL196" s="30" t="n">
        <v>4915280</v>
      </c>
      <c r="AM196" s="29"/>
      <c r="AN196" s="123" t="n">
        <v>77</v>
      </c>
      <c r="AO196" s="29"/>
      <c r="AP196" s="125" t="n">
        <v>93924</v>
      </c>
      <c r="AQ196" s="29"/>
      <c r="AR196" s="125" t="n">
        <f aca="false">IF(E196,AP196,0)</f>
        <v>93924</v>
      </c>
      <c r="AS196" s="29"/>
      <c r="AT196" s="125" t="n">
        <f aca="false">IF(K196,AP196,0)</f>
        <v>93924</v>
      </c>
      <c r="AU196" s="29"/>
      <c r="AV196" s="125" t="n">
        <f aca="false">IF(Q196,AP196,0)</f>
        <v>93924</v>
      </c>
    </row>
    <row r="197" customFormat="false" ht="8.25" hidden="false" customHeight="true" outlineLevel="0" collapsed="false">
      <c r="A197" s="123" t="n">
        <v>78</v>
      </c>
      <c r="B197" s="124"/>
      <c r="C197" s="123" t="s">
        <v>212</v>
      </c>
      <c r="D197" s="124"/>
      <c r="E197" s="30" t="n">
        <v>910354</v>
      </c>
      <c r="F197" s="124"/>
      <c r="G197" s="33" t="n">
        <f aca="false">(E197/$AP197)</f>
        <v>40.9313430151522</v>
      </c>
      <c r="H197" s="124"/>
      <c r="I197" s="33" t="n">
        <f aca="false">IF(G$219,G197/G$219*100,0)</f>
        <v>72.6351858723127</v>
      </c>
      <c r="J197" s="29"/>
      <c r="K197" s="30" t="n">
        <v>0</v>
      </c>
      <c r="L197" s="124"/>
      <c r="M197" s="33" t="n">
        <f aca="false">(K197/$AP197)</f>
        <v>0</v>
      </c>
      <c r="N197" s="124"/>
      <c r="O197" s="33" t="n">
        <f aca="false">IF(M$219,M197/M$219*100,0)</f>
        <v>0</v>
      </c>
      <c r="P197" s="29"/>
      <c r="Q197" s="30" t="n">
        <v>933878</v>
      </c>
      <c r="R197" s="124"/>
      <c r="S197" s="33" t="n">
        <f aca="false">(Q197/$AP197)</f>
        <v>41.9890292702666</v>
      </c>
      <c r="T197" s="124"/>
      <c r="U197" s="33" t="n">
        <f aca="false">IF(S$219,S197/S$219*100,0)</f>
        <v>136.456954057965</v>
      </c>
      <c r="V197" s="29"/>
      <c r="W197" s="30" t="n">
        <f aca="false">(E197+K197+Q197)</f>
        <v>1844232</v>
      </c>
      <c r="X197" s="29"/>
      <c r="Y197" s="29"/>
      <c r="Z197" s="30" t="n">
        <v>172192</v>
      </c>
      <c r="AA197" s="29"/>
      <c r="AB197" s="33" t="n">
        <f aca="false">IF($W197,Z197/$W197*100,0)</f>
        <v>9.33678626116454</v>
      </c>
      <c r="AC197" s="29"/>
      <c r="AD197" s="30" t="n">
        <v>10815</v>
      </c>
      <c r="AE197" s="29"/>
      <c r="AF197" s="33" t="n">
        <f aca="false">IF($W197,AD197/$W197*100,0)</f>
        <v>0.586422966307927</v>
      </c>
      <c r="AG197" s="29"/>
      <c r="AH197" s="30" t="n">
        <v>0</v>
      </c>
      <c r="AI197" s="29"/>
      <c r="AJ197" s="33" t="n">
        <f aca="false">IF($W197,AH197/$W197*100,0)</f>
        <v>0</v>
      </c>
      <c r="AK197" s="29"/>
      <c r="AL197" s="30" t="n">
        <v>182563</v>
      </c>
      <c r="AM197" s="29"/>
      <c r="AN197" s="123" t="n">
        <v>78</v>
      </c>
      <c r="AO197" s="29"/>
      <c r="AP197" s="125" t="n">
        <v>22241</v>
      </c>
      <c r="AQ197" s="29"/>
      <c r="AR197" s="125" t="n">
        <f aca="false">IF(E197,AP197,0)</f>
        <v>22241</v>
      </c>
      <c r="AS197" s="29"/>
      <c r="AT197" s="125" t="n">
        <f aca="false">IF(K197,AP197,0)</f>
        <v>0</v>
      </c>
      <c r="AU197" s="29"/>
      <c r="AV197" s="125" t="n">
        <f aca="false">IF(Q197,AP197,0)</f>
        <v>22241</v>
      </c>
    </row>
    <row r="198" customFormat="false" ht="8.25" hidden="false" customHeight="true" outlineLevel="0" collapsed="false">
      <c r="A198" s="123" t="n">
        <v>79</v>
      </c>
      <c r="B198" s="124"/>
      <c r="C198" s="123" t="s">
        <v>213</v>
      </c>
      <c r="D198" s="124"/>
      <c r="E198" s="30" t="n">
        <v>1644829</v>
      </c>
      <c r="F198" s="124"/>
      <c r="G198" s="33" t="n">
        <f aca="false">(E198/$AP198)</f>
        <v>20.6286950523609</v>
      </c>
      <c r="H198" s="124"/>
      <c r="I198" s="33" t="n">
        <f aca="false">IF(G$219,G198/G$219*100,0)</f>
        <v>36.6068882439753</v>
      </c>
      <c r="J198" s="29"/>
      <c r="K198" s="30" t="n">
        <v>0</v>
      </c>
      <c r="L198" s="124"/>
      <c r="M198" s="33" t="n">
        <f aca="false">(K198/$AP198)</f>
        <v>0</v>
      </c>
      <c r="N198" s="124"/>
      <c r="O198" s="33" t="n">
        <f aca="false">IF(M$219,M198/M$219*100,0)</f>
        <v>0</v>
      </c>
      <c r="P198" s="29"/>
      <c r="Q198" s="30" t="n">
        <v>1199364</v>
      </c>
      <c r="R198" s="124"/>
      <c r="S198" s="33" t="n">
        <f aca="false">(Q198/$AP198)</f>
        <v>15.0418762149621</v>
      </c>
      <c r="T198" s="124"/>
      <c r="U198" s="33" t="n">
        <f aca="false">IF(S$219,S198/S$219*100,0)</f>
        <v>48.8834499697316</v>
      </c>
      <c r="V198" s="29"/>
      <c r="W198" s="30" t="n">
        <f aca="false">(E198+K198+Q198)</f>
        <v>2844193</v>
      </c>
      <c r="X198" s="29"/>
      <c r="Y198" s="29"/>
      <c r="Z198" s="30" t="n">
        <v>207684</v>
      </c>
      <c r="AA198" s="29"/>
      <c r="AB198" s="33" t="n">
        <f aca="false">IF($W198,Z198/$W198*100,0)</f>
        <v>7.30203611358301</v>
      </c>
      <c r="AC198" s="29"/>
      <c r="AD198" s="30" t="n">
        <v>0</v>
      </c>
      <c r="AE198" s="29"/>
      <c r="AF198" s="33" t="n">
        <f aca="false">IF($W198,AD198/$W198*100,0)</f>
        <v>0</v>
      </c>
      <c r="AG198" s="29"/>
      <c r="AH198" s="30" t="n">
        <v>0</v>
      </c>
      <c r="AI198" s="29"/>
      <c r="AJ198" s="33" t="n">
        <f aca="false">IF($W198,AH198/$W198*100,0)</f>
        <v>0</v>
      </c>
      <c r="AK198" s="29"/>
      <c r="AL198" s="30" t="n">
        <v>934670</v>
      </c>
      <c r="AM198" s="29"/>
      <c r="AN198" s="123" t="n">
        <v>79</v>
      </c>
      <c r="AO198" s="29"/>
      <c r="AP198" s="125" t="n">
        <v>79735</v>
      </c>
      <c r="AQ198" s="29"/>
      <c r="AR198" s="125" t="n">
        <f aca="false">IF(E198,AP198,0)</f>
        <v>79735</v>
      </c>
      <c r="AS198" s="29"/>
      <c r="AT198" s="125" t="n">
        <f aca="false">IF(K198,AP198,0)</f>
        <v>0</v>
      </c>
      <c r="AU198" s="29"/>
      <c r="AV198" s="125" t="n">
        <f aca="false">IF(Q198,AP198,0)</f>
        <v>79735</v>
      </c>
    </row>
    <row r="199" customFormat="false" ht="8.25" hidden="false" customHeight="true" outlineLevel="0" collapsed="false">
      <c r="A199" s="123" t="n">
        <v>80</v>
      </c>
      <c r="B199" s="124"/>
      <c r="C199" s="123" t="s">
        <v>214</v>
      </c>
      <c r="D199" s="124"/>
      <c r="E199" s="30" t="n">
        <v>194787</v>
      </c>
      <c r="F199" s="124"/>
      <c r="G199" s="33" t="n">
        <f aca="false">(E199/$AP199)</f>
        <v>7.03278333393508</v>
      </c>
      <c r="H199" s="124"/>
      <c r="I199" s="33" t="n">
        <f aca="false">IF(G$219,G199/G$219*100,0)</f>
        <v>12.4801066134326</v>
      </c>
      <c r="J199" s="29"/>
      <c r="K199" s="30" t="n">
        <v>0</v>
      </c>
      <c r="L199" s="124"/>
      <c r="M199" s="33" t="n">
        <f aca="false">(K199/$AP199)</f>
        <v>0</v>
      </c>
      <c r="N199" s="124"/>
      <c r="O199" s="33" t="n">
        <f aca="false">IF(M$219,M199/M$219*100,0)</f>
        <v>0</v>
      </c>
      <c r="P199" s="29"/>
      <c r="Q199" s="30" t="n">
        <v>309504</v>
      </c>
      <c r="R199" s="124"/>
      <c r="S199" s="33" t="n">
        <f aca="false">(Q199/$AP199)</f>
        <v>11.1746398526916</v>
      </c>
      <c r="T199" s="124"/>
      <c r="U199" s="33" t="n">
        <f aca="false">IF(S$219,S199/S$219*100,0)</f>
        <v>36.3156125181686</v>
      </c>
      <c r="V199" s="29"/>
      <c r="W199" s="30" t="n">
        <f aca="false">(E199+K199+Q199)</f>
        <v>504291</v>
      </c>
      <c r="X199" s="29"/>
      <c r="Y199" s="29"/>
      <c r="Z199" s="30" t="n">
        <v>85041</v>
      </c>
      <c r="AA199" s="29"/>
      <c r="AB199" s="33" t="n">
        <f aca="false">IF($W199,Z199/$W199*100,0)</f>
        <v>16.863477634937</v>
      </c>
      <c r="AC199" s="29"/>
      <c r="AD199" s="30" t="n">
        <v>0</v>
      </c>
      <c r="AE199" s="29"/>
      <c r="AF199" s="33" t="n">
        <f aca="false">IF($W199,AD199/$W199*100,0)</f>
        <v>0</v>
      </c>
      <c r="AG199" s="29"/>
      <c r="AH199" s="30" t="n">
        <v>0</v>
      </c>
      <c r="AI199" s="29"/>
      <c r="AJ199" s="33" t="n">
        <f aca="false">IF($W199,AH199/$W199*100,0)</f>
        <v>0</v>
      </c>
      <c r="AK199" s="29"/>
      <c r="AL199" s="30" t="n">
        <v>42215</v>
      </c>
      <c r="AM199" s="29"/>
      <c r="AN199" s="123" t="n">
        <v>80</v>
      </c>
      <c r="AO199" s="29"/>
      <c r="AP199" s="125" t="n">
        <v>27697</v>
      </c>
      <c r="AQ199" s="29"/>
      <c r="AR199" s="125" t="n">
        <f aca="false">IF(E199,AP199,0)</f>
        <v>27697</v>
      </c>
      <c r="AS199" s="29"/>
      <c r="AT199" s="125" t="n">
        <f aca="false">IF(K199,AP199,0)</f>
        <v>0</v>
      </c>
      <c r="AU199" s="29"/>
      <c r="AV199" s="125" t="n">
        <f aca="false">IF(Q199,AP199,0)</f>
        <v>27697</v>
      </c>
    </row>
    <row r="200" customFormat="false" ht="8.25" hidden="false" customHeight="true" outlineLevel="0" collapsed="false">
      <c r="A200" s="126"/>
      <c r="B200" s="124"/>
      <c r="C200" s="123"/>
      <c r="D200" s="124"/>
      <c r="E200" s="128"/>
      <c r="F200" s="124"/>
      <c r="G200" s="127"/>
      <c r="H200" s="124"/>
      <c r="I200" s="127"/>
      <c r="J200" s="29"/>
      <c r="K200" s="128"/>
      <c r="L200" s="124"/>
      <c r="M200" s="127"/>
      <c r="N200" s="124"/>
      <c r="O200" s="127"/>
      <c r="P200" s="29"/>
      <c r="Q200" s="128"/>
      <c r="R200" s="124"/>
      <c r="S200" s="127"/>
      <c r="T200" s="124"/>
      <c r="U200" s="127"/>
      <c r="V200" s="29"/>
      <c r="W200" s="123"/>
      <c r="X200" s="29"/>
      <c r="Y200" s="29"/>
      <c r="Z200" s="128"/>
      <c r="AA200" s="29"/>
      <c r="AB200" s="127"/>
      <c r="AC200" s="29"/>
      <c r="AD200" s="128"/>
      <c r="AE200" s="29"/>
      <c r="AF200" s="127"/>
      <c r="AG200" s="29"/>
      <c r="AH200" s="128"/>
      <c r="AI200" s="29"/>
      <c r="AJ200" s="127"/>
      <c r="AK200" s="29"/>
      <c r="AL200" s="128"/>
      <c r="AM200" s="29"/>
      <c r="AN200" s="126"/>
      <c r="AO200" s="29"/>
      <c r="AP200" s="29"/>
      <c r="AQ200" s="29"/>
      <c r="AR200" s="29"/>
      <c r="AS200" s="29"/>
      <c r="AT200" s="29"/>
      <c r="AU200" s="29"/>
      <c r="AV200" s="29"/>
    </row>
    <row r="201" customFormat="false" ht="8.25" hidden="false" customHeight="true" outlineLevel="0" collapsed="false">
      <c r="A201" s="123" t="n">
        <v>81</v>
      </c>
      <c r="B201" s="124"/>
      <c r="C201" s="123" t="s">
        <v>215</v>
      </c>
      <c r="D201" s="124"/>
      <c r="E201" s="30" t="n">
        <v>314532</v>
      </c>
      <c r="F201" s="124"/>
      <c r="G201" s="33" t="n">
        <f aca="false">(E201/$AP201)</f>
        <v>13.8359213478204</v>
      </c>
      <c r="H201" s="124"/>
      <c r="I201" s="33" t="n">
        <f aca="false">IF(G$219,G201/G$219*100,0)</f>
        <v>24.552693480925</v>
      </c>
      <c r="J201" s="29"/>
      <c r="K201" s="30" t="n">
        <v>0</v>
      </c>
      <c r="L201" s="124"/>
      <c r="M201" s="33" t="n">
        <f aca="false">(K201/$AP201)</f>
        <v>0</v>
      </c>
      <c r="N201" s="124"/>
      <c r="O201" s="33" t="n">
        <f aca="false">IF(M$219,M201/M$219*100,0)</f>
        <v>0</v>
      </c>
      <c r="P201" s="29"/>
      <c r="Q201" s="30" t="n">
        <v>318655</v>
      </c>
      <c r="R201" s="124"/>
      <c r="S201" s="33" t="n">
        <f aca="false">(Q201/$AP201)</f>
        <v>14.0172876435138</v>
      </c>
      <c r="T201" s="124"/>
      <c r="U201" s="33" t="n">
        <f aca="false">IF(S$219,S201/S$219*100,0)</f>
        <v>45.5537174645452</v>
      </c>
      <c r="V201" s="29"/>
      <c r="W201" s="30" t="n">
        <f aca="false">(E201+K201+Q201)</f>
        <v>633187</v>
      </c>
      <c r="X201" s="29"/>
      <c r="Y201" s="29"/>
      <c r="Z201" s="30" t="n">
        <v>63755</v>
      </c>
      <c r="AA201" s="29"/>
      <c r="AB201" s="33" t="n">
        <f aca="false">IF($W201,Z201/$W201*100,0)</f>
        <v>10.0689053944569</v>
      </c>
      <c r="AC201" s="29"/>
      <c r="AD201" s="30" t="n">
        <v>0</v>
      </c>
      <c r="AE201" s="29"/>
      <c r="AF201" s="33" t="n">
        <f aca="false">IF($W201,AD201/$W201*100,0)</f>
        <v>0</v>
      </c>
      <c r="AG201" s="29"/>
      <c r="AH201" s="30" t="n">
        <v>0</v>
      </c>
      <c r="AI201" s="29"/>
      <c r="AJ201" s="33" t="n">
        <f aca="false">IF($W201,AH201/$W201*100,0)</f>
        <v>0</v>
      </c>
      <c r="AK201" s="29"/>
      <c r="AL201" s="30" t="n">
        <v>72902</v>
      </c>
      <c r="AM201" s="29"/>
      <c r="AN201" s="123" t="n">
        <v>81</v>
      </c>
      <c r="AO201" s="29"/>
      <c r="AP201" s="125" t="n">
        <v>22733</v>
      </c>
      <c r="AQ201" s="29"/>
      <c r="AR201" s="125" t="n">
        <f aca="false">IF(E201,AP201,0)</f>
        <v>22733</v>
      </c>
      <c r="AS201" s="29"/>
      <c r="AT201" s="125" t="n">
        <f aca="false">IF(K201,AP201,0)</f>
        <v>0</v>
      </c>
      <c r="AU201" s="29"/>
      <c r="AV201" s="125" t="n">
        <f aca="false">IF(Q201,AP201,0)</f>
        <v>22733</v>
      </c>
    </row>
    <row r="202" customFormat="false" ht="8.25" hidden="false" customHeight="true" outlineLevel="0" collapsed="false">
      <c r="A202" s="123" t="n">
        <v>82</v>
      </c>
      <c r="B202" s="124"/>
      <c r="C202" s="123" t="s">
        <v>216</v>
      </c>
      <c r="D202" s="124"/>
      <c r="E202" s="30" t="n">
        <v>1217715</v>
      </c>
      <c r="F202" s="124"/>
      <c r="G202" s="33" t="n">
        <f aca="false">(E202/$AP202)</f>
        <v>29.0360770661453</v>
      </c>
      <c r="H202" s="124"/>
      <c r="I202" s="33" t="n">
        <f aca="false">IF(G$219,G202/G$219*100,0)</f>
        <v>51.5263047665336</v>
      </c>
      <c r="J202" s="29"/>
      <c r="K202" s="30" t="n">
        <v>8750</v>
      </c>
      <c r="L202" s="124"/>
      <c r="M202" s="33" t="n">
        <f aca="false">(K202/$AP202)</f>
        <v>0.208641327674186</v>
      </c>
      <c r="N202" s="124"/>
      <c r="O202" s="33" t="n">
        <f aca="false">IF(M$219,M202/M$219*100,0)</f>
        <v>8.74582430022756</v>
      </c>
      <c r="P202" s="29"/>
      <c r="Q202" s="30" t="n">
        <v>719943</v>
      </c>
      <c r="R202" s="124"/>
      <c r="S202" s="33" t="n">
        <f aca="false">(Q202/$AP202)</f>
        <v>17.1668415279699</v>
      </c>
      <c r="T202" s="124"/>
      <c r="U202" s="33" t="n">
        <f aca="false">IF(S$219,S202/S$219*100,0)</f>
        <v>55.7892131924409</v>
      </c>
      <c r="V202" s="29"/>
      <c r="W202" s="30" t="n">
        <f aca="false">(E202+K202+Q202)</f>
        <v>1946408</v>
      </c>
      <c r="X202" s="29"/>
      <c r="Y202" s="29"/>
      <c r="Z202" s="30" t="n">
        <v>38780</v>
      </c>
      <c r="AA202" s="29"/>
      <c r="AB202" s="33" t="n">
        <f aca="false">IF($W202,Z202/$W202*100,0)</f>
        <v>1.9923880296423</v>
      </c>
      <c r="AC202" s="29"/>
      <c r="AD202" s="30" t="n">
        <v>0</v>
      </c>
      <c r="AE202" s="29"/>
      <c r="AF202" s="33" t="n">
        <f aca="false">IF($W202,AD202/$W202*100,0)</f>
        <v>0</v>
      </c>
      <c r="AG202" s="29"/>
      <c r="AH202" s="30" t="n">
        <v>0</v>
      </c>
      <c r="AI202" s="29"/>
      <c r="AJ202" s="33" t="n">
        <f aca="false">IF($W202,AH202/$W202*100,0)</f>
        <v>0</v>
      </c>
      <c r="AK202" s="29"/>
      <c r="AL202" s="30" t="n">
        <v>844570</v>
      </c>
      <c r="AM202" s="29"/>
      <c r="AN202" s="123" t="n">
        <v>82</v>
      </c>
      <c r="AO202" s="29"/>
      <c r="AP202" s="125" t="n">
        <v>41938</v>
      </c>
      <c r="AQ202" s="29"/>
      <c r="AR202" s="125" t="n">
        <f aca="false">IF(E202,AP202,0)</f>
        <v>41938</v>
      </c>
      <c r="AS202" s="29"/>
      <c r="AT202" s="125" t="n">
        <f aca="false">IF(K202,AP202,0)</f>
        <v>41938</v>
      </c>
      <c r="AU202" s="29"/>
      <c r="AV202" s="125" t="n">
        <f aca="false">IF(Q202,AP202,0)</f>
        <v>41938</v>
      </c>
    </row>
    <row r="203" customFormat="false" ht="8.25" hidden="false" customHeight="true" outlineLevel="0" collapsed="false">
      <c r="A203" s="123" t="n">
        <v>83</v>
      </c>
      <c r="B203" s="124"/>
      <c r="C203" s="123" t="s">
        <v>217</v>
      </c>
      <c r="D203" s="124"/>
      <c r="E203" s="30" t="n">
        <v>29001</v>
      </c>
      <c r="F203" s="124"/>
      <c r="G203" s="33" t="n">
        <f aca="false">(E203/$AP203)</f>
        <v>0.93394950405771</v>
      </c>
      <c r="H203" s="124"/>
      <c r="I203" s="33" t="n">
        <f aca="false">IF(G$219,G203/G$219*100,0)</f>
        <v>1.65735084229886</v>
      </c>
      <c r="J203" s="29"/>
      <c r="K203" s="30" t="n">
        <v>0</v>
      </c>
      <c r="L203" s="124"/>
      <c r="M203" s="33" t="n">
        <f aca="false">(K203/$AP203)</f>
        <v>0</v>
      </c>
      <c r="N203" s="124"/>
      <c r="O203" s="33" t="n">
        <f aca="false">IF(M$219,M203/M$219*100,0)</f>
        <v>0</v>
      </c>
      <c r="P203" s="29"/>
      <c r="Q203" s="30" t="n">
        <v>694382</v>
      </c>
      <c r="R203" s="124"/>
      <c r="S203" s="33" t="n">
        <f aca="false">(Q203/$AP203)</f>
        <v>22.3619090557774</v>
      </c>
      <c r="T203" s="124"/>
      <c r="U203" s="33" t="n">
        <f aca="false">IF(S$219,S203/S$219*100,0)</f>
        <v>72.6722682020515</v>
      </c>
      <c r="V203" s="29"/>
      <c r="W203" s="30" t="n">
        <f aca="false">(E203+K203+Q203)</f>
        <v>723383</v>
      </c>
      <c r="X203" s="29"/>
      <c r="Y203" s="29"/>
      <c r="Z203" s="30" t="n">
        <v>49326</v>
      </c>
      <c r="AA203" s="29"/>
      <c r="AB203" s="33" t="n">
        <f aca="false">IF($W203,Z203/$W203*100,0)</f>
        <v>6.81879446987281</v>
      </c>
      <c r="AC203" s="29"/>
      <c r="AD203" s="30" t="n">
        <v>0</v>
      </c>
      <c r="AE203" s="29"/>
      <c r="AF203" s="33" t="n">
        <f aca="false">IF($W203,AD203/$W203*100,0)</f>
        <v>0</v>
      </c>
      <c r="AG203" s="29"/>
      <c r="AH203" s="30" t="n">
        <v>0</v>
      </c>
      <c r="AI203" s="29"/>
      <c r="AJ203" s="33" t="n">
        <f aca="false">IF($W203,AH203/$W203*100,0)</f>
        <v>0</v>
      </c>
      <c r="AK203" s="29"/>
      <c r="AL203" s="30" t="n">
        <v>0</v>
      </c>
      <c r="AM203" s="29"/>
      <c r="AN203" s="123" t="n">
        <v>83</v>
      </c>
      <c r="AO203" s="29"/>
      <c r="AP203" s="125" t="n">
        <v>31052</v>
      </c>
      <c r="AQ203" s="29"/>
      <c r="AR203" s="125" t="n">
        <f aca="false">IF(E203,AP203,0)</f>
        <v>31052</v>
      </c>
      <c r="AS203" s="29"/>
      <c r="AT203" s="125" t="n">
        <f aca="false">IF(K203,AP203,0)</f>
        <v>0</v>
      </c>
      <c r="AU203" s="29"/>
      <c r="AV203" s="125" t="n">
        <f aca="false">IF(Q203,AP203,0)</f>
        <v>31052</v>
      </c>
    </row>
    <row r="204" customFormat="false" ht="8.25" hidden="false" customHeight="true" outlineLevel="0" collapsed="false">
      <c r="A204" s="123" t="n">
        <v>84</v>
      </c>
      <c r="B204" s="124"/>
      <c r="C204" s="123" t="s">
        <v>218</v>
      </c>
      <c r="D204" s="124"/>
      <c r="E204" s="30" t="n">
        <v>0</v>
      </c>
      <c r="F204" s="124"/>
      <c r="G204" s="33" t="n">
        <f aca="false">(E204/$AP204)</f>
        <v>0</v>
      </c>
      <c r="H204" s="124"/>
      <c r="I204" s="33" t="n">
        <f aca="false">IF(G$219,G204/G$219*100,0)</f>
        <v>0</v>
      </c>
      <c r="J204" s="29"/>
      <c r="K204" s="30" t="n">
        <v>35082</v>
      </c>
      <c r="L204" s="124"/>
      <c r="M204" s="33" t="n">
        <f aca="false">(K204/$AP204)</f>
        <v>1.92314439206227</v>
      </c>
      <c r="N204" s="124"/>
      <c r="O204" s="33" t="n">
        <f aca="false">IF(M$219,M204/M$219*100,0)</f>
        <v>80.6143401426677</v>
      </c>
      <c r="P204" s="29"/>
      <c r="Q204" s="30" t="n">
        <v>359717</v>
      </c>
      <c r="R204" s="124"/>
      <c r="S204" s="33" t="n">
        <f aca="false">(Q204/$AP204)</f>
        <v>19.7191645652889</v>
      </c>
      <c r="T204" s="124"/>
      <c r="U204" s="33" t="n">
        <f aca="false">IF(S$219,S204/S$219*100,0)</f>
        <v>64.0838137940117</v>
      </c>
      <c r="V204" s="29"/>
      <c r="W204" s="30" t="n">
        <f aca="false">(E204+K204+Q204)</f>
        <v>394799</v>
      </c>
      <c r="X204" s="29"/>
      <c r="Y204" s="29"/>
      <c r="Z204" s="30" t="n">
        <v>76681</v>
      </c>
      <c r="AA204" s="29"/>
      <c r="AB204" s="33" t="n">
        <f aca="false">IF($W204,Z204/$W204*100,0)</f>
        <v>19.4227948905646</v>
      </c>
      <c r="AC204" s="29"/>
      <c r="AD204" s="30" t="n">
        <v>0</v>
      </c>
      <c r="AE204" s="29"/>
      <c r="AF204" s="33" t="n">
        <f aca="false">IF($W204,AD204/$W204*100,0)</f>
        <v>0</v>
      </c>
      <c r="AG204" s="29"/>
      <c r="AH204" s="30" t="n">
        <v>0</v>
      </c>
      <c r="AI204" s="29"/>
      <c r="AJ204" s="33" t="n">
        <f aca="false">IF($W204,AH204/$W204*100,0)</f>
        <v>0</v>
      </c>
      <c r="AK204" s="29"/>
      <c r="AL204" s="30" t="n">
        <v>10607</v>
      </c>
      <c r="AM204" s="29"/>
      <c r="AN204" s="123" t="n">
        <v>84</v>
      </c>
      <c r="AO204" s="29"/>
      <c r="AP204" s="125" t="n">
        <v>18242</v>
      </c>
      <c r="AQ204" s="29"/>
      <c r="AR204" s="125" t="n">
        <f aca="false">IF(E204,AP204,0)</f>
        <v>0</v>
      </c>
      <c r="AS204" s="29"/>
      <c r="AT204" s="125" t="n">
        <f aca="false">IF(K204,AP204,0)</f>
        <v>18242</v>
      </c>
      <c r="AU204" s="29"/>
      <c r="AV204" s="125" t="n">
        <f aca="false">IF(Q204,AP204,0)</f>
        <v>18242</v>
      </c>
    </row>
    <row r="205" customFormat="false" ht="8.25" hidden="false" customHeight="true" outlineLevel="0" collapsed="false">
      <c r="A205" s="123" t="n">
        <v>85</v>
      </c>
      <c r="B205" s="124"/>
      <c r="C205" s="123" t="s">
        <v>219</v>
      </c>
      <c r="D205" s="124"/>
      <c r="E205" s="30" t="n">
        <v>2903230</v>
      </c>
      <c r="F205" s="124"/>
      <c r="G205" s="33" t="n">
        <f aca="false">(E205/$AP205)</f>
        <v>22.3897183576518</v>
      </c>
      <c r="H205" s="124"/>
      <c r="I205" s="33" t="n">
        <f aca="false">IF(G$219,G205/G$219*100,0)</f>
        <v>39.7319324199733</v>
      </c>
      <c r="J205" s="29"/>
      <c r="K205" s="30" t="n">
        <v>426989</v>
      </c>
      <c r="L205" s="124"/>
      <c r="M205" s="33" t="n">
        <f aca="false">(K205/$AP205)</f>
        <v>3.29294043248913</v>
      </c>
      <c r="N205" s="124"/>
      <c r="O205" s="33" t="n">
        <f aca="false">IF(M$219,M205/M$219*100,0)</f>
        <v>138.033431701693</v>
      </c>
      <c r="P205" s="29"/>
      <c r="Q205" s="30" t="n">
        <v>4191317</v>
      </c>
      <c r="R205" s="124"/>
      <c r="S205" s="33" t="n">
        <f aca="false">(Q205/$AP205)</f>
        <v>32.3234491162045</v>
      </c>
      <c r="T205" s="124"/>
      <c r="U205" s="33" t="n">
        <f aca="false">IF(S$219,S205/S$219*100,0)</f>
        <v>105.045519929851</v>
      </c>
      <c r="V205" s="29"/>
      <c r="W205" s="30" t="n">
        <f aca="false">(E205+K205+Q205)</f>
        <v>7521536</v>
      </c>
      <c r="X205" s="29"/>
      <c r="Y205" s="29"/>
      <c r="Z205" s="30" t="n">
        <v>243596</v>
      </c>
      <c r="AA205" s="29"/>
      <c r="AB205" s="33" t="n">
        <f aca="false">IF($W205,Z205/$W205*100,0)</f>
        <v>3.23864699976175</v>
      </c>
      <c r="AC205" s="29"/>
      <c r="AD205" s="30" t="n">
        <v>0</v>
      </c>
      <c r="AE205" s="29"/>
      <c r="AF205" s="33" t="n">
        <f aca="false">IF($W205,AD205/$W205*100,0)</f>
        <v>0</v>
      </c>
      <c r="AG205" s="29"/>
      <c r="AH205" s="30" t="n">
        <v>0</v>
      </c>
      <c r="AI205" s="29"/>
      <c r="AJ205" s="33" t="n">
        <f aca="false">IF($W205,AH205/$W205*100,0)</f>
        <v>0</v>
      </c>
      <c r="AK205" s="29"/>
      <c r="AL205" s="30" t="n">
        <v>621661</v>
      </c>
      <c r="AM205" s="29"/>
      <c r="AN205" s="123" t="n">
        <v>85</v>
      </c>
      <c r="AO205" s="29"/>
      <c r="AP205" s="125" t="n">
        <v>129668</v>
      </c>
      <c r="AQ205" s="29"/>
      <c r="AR205" s="125" t="n">
        <f aca="false">IF(E205,AP205,0)</f>
        <v>129668</v>
      </c>
      <c r="AS205" s="29"/>
      <c r="AT205" s="125" t="n">
        <f aca="false">IF(K205,AP205,0)</f>
        <v>129668</v>
      </c>
      <c r="AU205" s="29"/>
      <c r="AV205" s="125" t="n">
        <f aca="false">IF(Q205,AP205,0)</f>
        <v>129668</v>
      </c>
    </row>
    <row r="206" customFormat="false" ht="8.25" hidden="false" customHeight="true" outlineLevel="0" collapsed="false">
      <c r="A206" s="124"/>
      <c r="B206" s="124"/>
      <c r="C206" s="123"/>
      <c r="D206" s="124"/>
      <c r="E206" s="124"/>
      <c r="F206" s="29"/>
      <c r="G206" s="29"/>
      <c r="H206" s="29"/>
      <c r="I206" s="29"/>
      <c r="J206" s="29"/>
      <c r="K206" s="124"/>
      <c r="L206" s="29"/>
      <c r="M206" s="29"/>
      <c r="N206" s="29"/>
      <c r="O206" s="29"/>
      <c r="P206" s="29"/>
      <c r="Q206" s="124"/>
      <c r="R206" s="29"/>
      <c r="S206" s="29"/>
      <c r="T206" s="29"/>
      <c r="U206" s="29"/>
      <c r="V206" s="29"/>
      <c r="W206" s="17"/>
      <c r="X206" s="29"/>
      <c r="Y206" s="29"/>
      <c r="Z206" s="124"/>
      <c r="AA206" s="29"/>
      <c r="AB206" s="29"/>
      <c r="AC206" s="29"/>
      <c r="AD206" s="124"/>
      <c r="AE206" s="29"/>
      <c r="AF206" s="29"/>
      <c r="AG206" s="29"/>
      <c r="AH206" s="124"/>
      <c r="AI206" s="29"/>
      <c r="AJ206" s="29"/>
      <c r="AK206" s="29"/>
      <c r="AL206" s="124"/>
      <c r="AM206" s="29"/>
      <c r="AN206" s="124"/>
      <c r="AO206" s="29"/>
      <c r="AP206" s="29"/>
      <c r="AQ206" s="29"/>
      <c r="AR206" s="29"/>
      <c r="AS206" s="29"/>
      <c r="AT206" s="29"/>
      <c r="AU206" s="29"/>
      <c r="AV206" s="29"/>
    </row>
    <row r="207" customFormat="false" ht="8.25" hidden="false" customHeight="true" outlineLevel="0" collapsed="false">
      <c r="A207" s="123" t="n">
        <v>86</v>
      </c>
      <c r="B207" s="124"/>
      <c r="C207" s="123" t="s">
        <v>220</v>
      </c>
      <c r="D207" s="124"/>
      <c r="E207" s="30" t="n">
        <v>8038357</v>
      </c>
      <c r="F207" s="124"/>
      <c r="G207" s="33" t="n">
        <f aca="false">(E207/$AP207)</f>
        <v>56.6420533417891</v>
      </c>
      <c r="H207" s="124"/>
      <c r="I207" s="33" t="n">
        <f aca="false">IF(G$219,G207/G$219*100,0)</f>
        <v>100.514807714648</v>
      </c>
      <c r="J207" s="29"/>
      <c r="K207" s="30" t="n">
        <v>226070</v>
      </c>
      <c r="L207" s="124"/>
      <c r="M207" s="33" t="n">
        <f aca="false">(K207/$AP207)</f>
        <v>1.59299580734947</v>
      </c>
      <c r="N207" s="124"/>
      <c r="O207" s="33" t="n">
        <f aca="false">IF(M$219,M207/M$219*100,0)</f>
        <v>66.7751763151829</v>
      </c>
      <c r="P207" s="29"/>
      <c r="Q207" s="30" t="n">
        <v>5604734</v>
      </c>
      <c r="R207" s="124"/>
      <c r="S207" s="33" t="n">
        <f aca="false">(Q207/$AP207)</f>
        <v>39.493598280661</v>
      </c>
      <c r="T207" s="124"/>
      <c r="U207" s="33" t="n">
        <f aca="false">IF(S$219,S207/S$219*100,0)</f>
        <v>128.347242597105</v>
      </c>
      <c r="V207" s="29"/>
      <c r="W207" s="30" t="n">
        <f aca="false">(E207+K207+Q207)</f>
        <v>13869161</v>
      </c>
      <c r="X207" s="29"/>
      <c r="Y207" s="29"/>
      <c r="Z207" s="30" t="n">
        <v>303609</v>
      </c>
      <c r="AA207" s="29"/>
      <c r="AB207" s="33" t="n">
        <f aca="false">IF($W207,Z207/$W207*100,0)</f>
        <v>2.18909420692427</v>
      </c>
      <c r="AC207" s="29"/>
      <c r="AD207" s="30" t="n">
        <v>0</v>
      </c>
      <c r="AE207" s="29"/>
      <c r="AF207" s="33" t="n">
        <f aca="false">IF($W207,AD207/$W207*100,0)</f>
        <v>0</v>
      </c>
      <c r="AG207" s="29"/>
      <c r="AH207" s="30" t="n">
        <v>0</v>
      </c>
      <c r="AI207" s="29"/>
      <c r="AJ207" s="33" t="n">
        <f aca="false">IF($W207,AH207/$W207*100,0)</f>
        <v>0</v>
      </c>
      <c r="AK207" s="29"/>
      <c r="AL207" s="30" t="n">
        <v>1688348</v>
      </c>
      <c r="AM207" s="29"/>
      <c r="AN207" s="123" t="n">
        <v>86</v>
      </c>
      <c r="AO207" s="29"/>
      <c r="AP207" s="125" t="n">
        <v>141915</v>
      </c>
      <c r="AQ207" s="29"/>
      <c r="AR207" s="125" t="n">
        <f aca="false">IF(E207,AP207,0)</f>
        <v>141915</v>
      </c>
      <c r="AS207" s="29"/>
      <c r="AT207" s="125" t="n">
        <f aca="false">IF(K207,AP207,0)</f>
        <v>141915</v>
      </c>
      <c r="AU207" s="29"/>
      <c r="AV207" s="125" t="n">
        <f aca="false">IF(Q207,AP207,0)</f>
        <v>141915</v>
      </c>
    </row>
    <row r="208" customFormat="false" ht="8.25" hidden="false" customHeight="true" outlineLevel="0" collapsed="false">
      <c r="A208" s="123" t="n">
        <v>87</v>
      </c>
      <c r="B208" s="124"/>
      <c r="C208" s="123" t="s">
        <v>221</v>
      </c>
      <c r="D208" s="124"/>
      <c r="E208" s="30" t="n">
        <v>465081</v>
      </c>
      <c r="F208" s="124"/>
      <c r="G208" s="33" t="n">
        <f aca="false">(E208/$AP208)</f>
        <v>68.9724158386475</v>
      </c>
      <c r="H208" s="124"/>
      <c r="I208" s="33" t="n">
        <f aca="false">IF(G$219,G208/G$219*100,0)</f>
        <v>122.395794407431</v>
      </c>
      <c r="J208" s="29"/>
      <c r="K208" s="30" t="n">
        <v>0</v>
      </c>
      <c r="L208" s="124"/>
      <c r="M208" s="33" t="n">
        <f aca="false">(K208/$AP208)</f>
        <v>0</v>
      </c>
      <c r="N208" s="124"/>
      <c r="O208" s="33" t="n">
        <f aca="false">IF(M$219,M208/M$219*100,0)</f>
        <v>0</v>
      </c>
      <c r="P208" s="29"/>
      <c r="Q208" s="30" t="n">
        <v>146369</v>
      </c>
      <c r="R208" s="124"/>
      <c r="S208" s="33" t="n">
        <f aca="false">(Q208/$AP208)</f>
        <v>21.7068070591725</v>
      </c>
      <c r="T208" s="124"/>
      <c r="U208" s="33" t="n">
        <f aca="false">IF(S$219,S208/S$219*100,0)</f>
        <v>70.5433020266581</v>
      </c>
      <c r="V208" s="29"/>
      <c r="W208" s="30" t="n">
        <f aca="false">(E208+K208+Q208)</f>
        <v>611450</v>
      </c>
      <c r="X208" s="29"/>
      <c r="Y208" s="29"/>
      <c r="Z208" s="30" t="n">
        <v>29125</v>
      </c>
      <c r="AA208" s="29"/>
      <c r="AB208" s="33" t="n">
        <f aca="false">IF($W208,Z208/$W208*100,0)</f>
        <v>4.76326764248917</v>
      </c>
      <c r="AC208" s="29"/>
      <c r="AD208" s="30" t="n">
        <v>0</v>
      </c>
      <c r="AE208" s="29"/>
      <c r="AF208" s="33" t="n">
        <f aca="false">IF($W208,AD208/$W208*100,0)</f>
        <v>0</v>
      </c>
      <c r="AG208" s="29"/>
      <c r="AH208" s="30" t="n">
        <v>0</v>
      </c>
      <c r="AI208" s="29"/>
      <c r="AJ208" s="33" t="n">
        <f aca="false">IF($W208,AH208/$W208*100,0)</f>
        <v>0</v>
      </c>
      <c r="AK208" s="29"/>
      <c r="AL208" s="30" t="n">
        <v>36226</v>
      </c>
      <c r="AM208" s="29"/>
      <c r="AN208" s="123" t="n">
        <v>87</v>
      </c>
      <c r="AO208" s="29"/>
      <c r="AP208" s="125" t="n">
        <v>6743</v>
      </c>
      <c r="AQ208" s="29"/>
      <c r="AR208" s="125" t="n">
        <f aca="false">IF(E208,AP208,0)</f>
        <v>6743</v>
      </c>
      <c r="AS208" s="29"/>
      <c r="AT208" s="125" t="n">
        <f aca="false">IF(K208,AP208,0)</f>
        <v>0</v>
      </c>
      <c r="AU208" s="29"/>
      <c r="AV208" s="125" t="n">
        <f aca="false">IF(Q208,AP208,0)</f>
        <v>6743</v>
      </c>
    </row>
    <row r="209" customFormat="false" ht="8.25" hidden="false" customHeight="true" outlineLevel="0" collapsed="false">
      <c r="A209" s="123" t="n">
        <v>88</v>
      </c>
      <c r="B209" s="124"/>
      <c r="C209" s="123" t="s">
        <v>222</v>
      </c>
      <c r="D209" s="124"/>
      <c r="E209" s="30" t="n">
        <v>16325</v>
      </c>
      <c r="F209" s="124"/>
      <c r="G209" s="33" t="n">
        <f aca="false">(E209/$AP209)</f>
        <v>1.38995317156237</v>
      </c>
      <c r="H209" s="124"/>
      <c r="I209" s="33" t="n">
        <f aca="false">IF(G$219,G209/G$219*100,0)</f>
        <v>2.46655739912735</v>
      </c>
      <c r="J209" s="29"/>
      <c r="K209" s="30" t="n">
        <v>15000</v>
      </c>
      <c r="L209" s="124"/>
      <c r="M209" s="33" t="n">
        <f aca="false">(K209/$AP209)</f>
        <v>1.27713920817369</v>
      </c>
      <c r="N209" s="124"/>
      <c r="O209" s="33" t="n">
        <f aca="false">IF(M$219,M209/M$219*100,0)</f>
        <v>53.535103740623</v>
      </c>
      <c r="P209" s="29"/>
      <c r="Q209" s="30" t="n">
        <v>229521</v>
      </c>
      <c r="R209" s="124"/>
      <c r="S209" s="33" t="n">
        <f aca="false">(Q209/$AP209)</f>
        <v>19.5420178799489</v>
      </c>
      <c r="T209" s="124"/>
      <c r="U209" s="33" t="n">
        <f aca="false">IF(S$219,S209/S$219*100,0)</f>
        <v>63.5081182486976</v>
      </c>
      <c r="V209" s="29"/>
      <c r="W209" s="30" t="n">
        <f aca="false">(E209+K209+Q209)</f>
        <v>260846</v>
      </c>
      <c r="X209" s="29"/>
      <c r="Y209" s="29"/>
      <c r="Z209" s="30" t="n">
        <v>50737</v>
      </c>
      <c r="AA209" s="29"/>
      <c r="AB209" s="33" t="n">
        <f aca="false">IF($W209,Z209/$W209*100,0)</f>
        <v>19.4509404016163</v>
      </c>
      <c r="AC209" s="29"/>
      <c r="AD209" s="30" t="n">
        <v>0</v>
      </c>
      <c r="AE209" s="29"/>
      <c r="AF209" s="33" t="n">
        <f aca="false">IF($W209,AD209/$W209*100,0)</f>
        <v>0</v>
      </c>
      <c r="AG209" s="29"/>
      <c r="AH209" s="30" t="n">
        <v>0</v>
      </c>
      <c r="AI209" s="29"/>
      <c r="AJ209" s="33" t="n">
        <f aca="false">IF($W209,AH209/$W209*100,0)</f>
        <v>0</v>
      </c>
      <c r="AK209" s="29"/>
      <c r="AL209" s="30" t="n">
        <v>6769</v>
      </c>
      <c r="AM209" s="29"/>
      <c r="AN209" s="123" t="n">
        <v>88</v>
      </c>
      <c r="AO209" s="29"/>
      <c r="AP209" s="125" t="n">
        <v>11745</v>
      </c>
      <c r="AQ209" s="29"/>
      <c r="AR209" s="125" t="n">
        <f aca="false">IF(E209,AP209,0)</f>
        <v>11745</v>
      </c>
      <c r="AS209" s="29"/>
      <c r="AT209" s="125" t="n">
        <f aca="false">IF(K209,AP209,0)</f>
        <v>11745</v>
      </c>
      <c r="AU209" s="29"/>
      <c r="AV209" s="125" t="n">
        <f aca="false">IF(Q209,AP209,0)</f>
        <v>11745</v>
      </c>
    </row>
    <row r="210" customFormat="false" ht="8.25" hidden="false" customHeight="true" outlineLevel="0" collapsed="false">
      <c r="A210" s="123" t="n">
        <v>89</v>
      </c>
      <c r="B210" s="124"/>
      <c r="C210" s="123" t="s">
        <v>223</v>
      </c>
      <c r="D210" s="124"/>
      <c r="E210" s="30" t="n">
        <v>193984</v>
      </c>
      <c r="F210" s="124"/>
      <c r="G210" s="33" t="n">
        <f aca="false">(E210/$AP210)</f>
        <v>4.47287232816067</v>
      </c>
      <c r="H210" s="124"/>
      <c r="I210" s="33" t="n">
        <f aca="false">IF(G$219,G210/G$219*100,0)</f>
        <v>7.93738707324618</v>
      </c>
      <c r="J210" s="29"/>
      <c r="K210" s="30" t="n">
        <v>74741</v>
      </c>
      <c r="L210" s="124"/>
      <c r="M210" s="33" t="n">
        <f aca="false">(K210/$AP210)</f>
        <v>1.72337383845604</v>
      </c>
      <c r="N210" s="124"/>
      <c r="O210" s="33" t="n">
        <f aca="false">IF(M$219,M210/M$219*100,0)</f>
        <v>72.2403608276603</v>
      </c>
      <c r="P210" s="29"/>
      <c r="Q210" s="30" t="n">
        <v>1058357</v>
      </c>
      <c r="R210" s="124"/>
      <c r="S210" s="33" t="n">
        <f aca="false">(Q210/$AP210)</f>
        <v>24.4035370887039</v>
      </c>
      <c r="T210" s="124"/>
      <c r="U210" s="33" t="n">
        <f aca="false">IF(S$219,S210/S$219*100,0)</f>
        <v>79.3071999338451</v>
      </c>
      <c r="V210" s="29"/>
      <c r="W210" s="30" t="n">
        <f aca="false">(E210+K210+Q210)</f>
        <v>1327082</v>
      </c>
      <c r="X210" s="29"/>
      <c r="Y210" s="29"/>
      <c r="Z210" s="30" t="n">
        <v>188908</v>
      </c>
      <c r="AA210" s="29"/>
      <c r="AB210" s="33" t="n">
        <f aca="false">IF($W210,Z210/$W210*100,0)</f>
        <v>14.234840047563</v>
      </c>
      <c r="AC210" s="29"/>
      <c r="AD210" s="30" t="n">
        <v>0</v>
      </c>
      <c r="AE210" s="29"/>
      <c r="AF210" s="33" t="n">
        <f aca="false">IF($W210,AD210/$W210*100,0)</f>
        <v>0</v>
      </c>
      <c r="AG210" s="29"/>
      <c r="AH210" s="30" t="n">
        <v>0</v>
      </c>
      <c r="AI210" s="29"/>
      <c r="AJ210" s="33" t="n">
        <f aca="false">IF($W210,AH210/$W210*100,0)</f>
        <v>0</v>
      </c>
      <c r="AK210" s="29"/>
      <c r="AL210" s="30" t="n">
        <v>25000</v>
      </c>
      <c r="AM210" s="29"/>
      <c r="AN210" s="123" t="n">
        <v>89</v>
      </c>
      <c r="AO210" s="29"/>
      <c r="AP210" s="125" t="n">
        <v>43369</v>
      </c>
      <c r="AQ210" s="29"/>
      <c r="AR210" s="125" t="n">
        <f aca="false">IF(E210,AP210,0)</f>
        <v>43369</v>
      </c>
      <c r="AS210" s="29"/>
      <c r="AT210" s="125" t="n">
        <f aca="false">IF(K210,AP210,0)</f>
        <v>43369</v>
      </c>
      <c r="AU210" s="29"/>
      <c r="AV210" s="125" t="n">
        <f aca="false">IF(Q210,AP210,0)</f>
        <v>43369</v>
      </c>
    </row>
    <row r="211" customFormat="false" ht="8.25" hidden="false" customHeight="true" outlineLevel="0" collapsed="false">
      <c r="A211" s="123" t="n">
        <v>90</v>
      </c>
      <c r="B211" s="124"/>
      <c r="C211" s="123" t="s">
        <v>224</v>
      </c>
      <c r="D211" s="124"/>
      <c r="E211" s="30" t="n">
        <v>2485636</v>
      </c>
      <c r="F211" s="124"/>
      <c r="G211" s="33" t="n">
        <f aca="false">(E211/$AP211)</f>
        <v>63.4398305301039</v>
      </c>
      <c r="H211" s="124"/>
      <c r="I211" s="33" t="n">
        <f aca="false">IF(G$219,G211/G$219*100,0)</f>
        <v>112.57788146742</v>
      </c>
      <c r="J211" s="29"/>
      <c r="K211" s="30" t="n">
        <v>19970</v>
      </c>
      <c r="L211" s="124"/>
      <c r="M211" s="33" t="n">
        <f aca="false">(K211/$AP211)</f>
        <v>0.50968581710523</v>
      </c>
      <c r="N211" s="124"/>
      <c r="O211" s="33" t="n">
        <f aca="false">IF(M$219,M211/M$219*100,0)</f>
        <v>21.3650030624866</v>
      </c>
      <c r="P211" s="29"/>
      <c r="Q211" s="30" t="n">
        <v>945322</v>
      </c>
      <c r="R211" s="124"/>
      <c r="S211" s="33" t="n">
        <f aca="false">(Q211/$AP211)</f>
        <v>24.1270513769429</v>
      </c>
      <c r="T211" s="124"/>
      <c r="U211" s="33" t="n">
        <f aca="false">IF(S$219,S211/S$219*100,0)</f>
        <v>78.4086700387001</v>
      </c>
      <c r="V211" s="29"/>
      <c r="W211" s="30" t="n">
        <f aca="false">(E211+K211+Q211)</f>
        <v>3450928</v>
      </c>
      <c r="X211" s="29"/>
      <c r="Y211" s="37"/>
      <c r="Z211" s="30" t="n">
        <v>5000</v>
      </c>
      <c r="AA211" s="29"/>
      <c r="AB211" s="33" t="n">
        <f aca="false">IF($W211,Z211/$W211*100,0)</f>
        <v>0.144888563308188</v>
      </c>
      <c r="AC211" s="29"/>
      <c r="AD211" s="30" t="n">
        <v>0</v>
      </c>
      <c r="AE211" s="37"/>
      <c r="AF211" s="33" t="n">
        <f aca="false">IF($W211,AD211/$W211*100,0)</f>
        <v>0</v>
      </c>
      <c r="AG211" s="37"/>
      <c r="AH211" s="30" t="n">
        <v>0</v>
      </c>
      <c r="AI211" s="37"/>
      <c r="AJ211" s="33" t="n">
        <f aca="false">IF($W211,AH211/$W211*100,0)</f>
        <v>0</v>
      </c>
      <c r="AK211" s="37"/>
      <c r="AL211" s="30" t="n">
        <v>439608</v>
      </c>
      <c r="AM211" s="29"/>
      <c r="AN211" s="123" t="n">
        <v>90</v>
      </c>
      <c r="AO211" s="29"/>
      <c r="AP211" s="125" t="n">
        <v>39181</v>
      </c>
      <c r="AQ211" s="29"/>
      <c r="AR211" s="125" t="n">
        <f aca="false">IF(E211,AP211,0)</f>
        <v>39181</v>
      </c>
      <c r="AS211" s="29"/>
      <c r="AT211" s="125" t="n">
        <f aca="false">IF(K211,AP211,0)</f>
        <v>39181</v>
      </c>
      <c r="AU211" s="29"/>
      <c r="AV211" s="125" t="n">
        <f aca="false">IF(Q211,AP211,0)</f>
        <v>39181</v>
      </c>
    </row>
    <row r="212" customFormat="false" ht="8.25" hidden="false" customHeight="true" outlineLevel="0" collapsed="false">
      <c r="A212" s="124"/>
      <c r="B212" s="124"/>
      <c r="C212" s="123"/>
      <c r="D212" s="124"/>
      <c r="E212" s="124"/>
      <c r="F212" s="124"/>
      <c r="G212" s="127"/>
      <c r="H212" s="124"/>
      <c r="I212" s="127"/>
      <c r="J212" s="29"/>
      <c r="K212" s="124"/>
      <c r="L212" s="124"/>
      <c r="M212" s="127"/>
      <c r="N212" s="124"/>
      <c r="O212" s="127"/>
      <c r="P212" s="29"/>
      <c r="Q212" s="124"/>
      <c r="R212" s="124"/>
      <c r="S212" s="127"/>
      <c r="T212" s="124"/>
      <c r="U212" s="127"/>
      <c r="V212" s="29"/>
      <c r="W212" s="129"/>
      <c r="X212" s="29"/>
      <c r="Y212" s="29"/>
      <c r="Z212" s="124"/>
      <c r="AA212" s="29"/>
      <c r="AB212" s="127"/>
      <c r="AC212" s="29"/>
      <c r="AD212" s="124"/>
      <c r="AE212" s="29"/>
      <c r="AF212" s="127"/>
      <c r="AG212" s="29"/>
      <c r="AH212" s="124"/>
      <c r="AI212" s="29"/>
      <c r="AJ212" s="127"/>
      <c r="AK212" s="29"/>
      <c r="AL212" s="124"/>
      <c r="AM212" s="29"/>
      <c r="AN212" s="126"/>
      <c r="AO212" s="29"/>
      <c r="AP212" s="29"/>
      <c r="AQ212" s="29"/>
      <c r="AR212" s="29"/>
      <c r="AS212" s="29"/>
      <c r="AT212" s="29"/>
      <c r="AU212" s="29"/>
      <c r="AV212" s="29"/>
    </row>
    <row r="213" customFormat="false" ht="8.25" hidden="false" customHeight="true" outlineLevel="0" collapsed="false">
      <c r="A213" s="123" t="n">
        <v>91</v>
      </c>
      <c r="B213" s="124"/>
      <c r="C213" s="123" t="s">
        <v>225</v>
      </c>
      <c r="D213" s="124"/>
      <c r="E213" s="30" t="n">
        <v>615260</v>
      </c>
      <c r="F213" s="124"/>
      <c r="G213" s="33" t="n">
        <f aca="false">(E213/$AP213)</f>
        <v>11.5195656244149</v>
      </c>
      <c r="H213" s="124"/>
      <c r="I213" s="33" t="n">
        <f aca="false">IF(G$219,G213/G$219*100,0)</f>
        <v>20.4421777704176</v>
      </c>
      <c r="J213" s="29"/>
      <c r="K213" s="30" t="n">
        <v>83386</v>
      </c>
      <c r="L213" s="124"/>
      <c r="M213" s="33" t="n">
        <f aca="false">(K213/$AP213)</f>
        <v>1.56124321288148</v>
      </c>
      <c r="N213" s="124"/>
      <c r="O213" s="33" t="n">
        <f aca="false">IF(M$219,M213/M$219*100,0)</f>
        <v>65.4441714975418</v>
      </c>
      <c r="P213" s="29"/>
      <c r="Q213" s="30" t="n">
        <v>1649311</v>
      </c>
      <c r="R213" s="124"/>
      <c r="S213" s="33" t="n">
        <f aca="false">(Q213/$AP213)</f>
        <v>30.8801909754728</v>
      </c>
      <c r="T213" s="124"/>
      <c r="U213" s="33" t="n">
        <f aca="false">IF(S$219,S213/S$219*100,0)</f>
        <v>100.355185020321</v>
      </c>
      <c r="V213" s="29"/>
      <c r="W213" s="30" t="n">
        <f aca="false">(E213+K213+Q213)</f>
        <v>2347957</v>
      </c>
      <c r="X213" s="29"/>
      <c r="Y213" s="29"/>
      <c r="Z213" s="30" t="n">
        <v>175384</v>
      </c>
      <c r="AA213" s="29"/>
      <c r="AB213" s="33" t="n">
        <f aca="false">IF($W213,Z213/$W213*100,0)</f>
        <v>7.46964275751217</v>
      </c>
      <c r="AC213" s="29"/>
      <c r="AD213" s="30" t="n">
        <v>5000</v>
      </c>
      <c r="AE213" s="29"/>
      <c r="AF213" s="33" t="n">
        <f aca="false">IF($W213,AD213/$W213*100,0)</f>
        <v>0.212951088967984</v>
      </c>
      <c r="AG213" s="29"/>
      <c r="AH213" s="30" t="n">
        <v>0</v>
      </c>
      <c r="AI213" s="29"/>
      <c r="AJ213" s="33" t="n">
        <f aca="false">IF($W213,AH213/$W213*100,0)</f>
        <v>0</v>
      </c>
      <c r="AK213" s="29"/>
      <c r="AL213" s="30" t="n">
        <v>71490</v>
      </c>
      <c r="AM213" s="29"/>
      <c r="AN213" s="123" t="n">
        <v>91</v>
      </c>
      <c r="AO213" s="29"/>
      <c r="AP213" s="125" t="n">
        <v>53410</v>
      </c>
      <c r="AQ213" s="29"/>
      <c r="AR213" s="125" t="n">
        <f aca="false">IF(E213,AP213,0)</f>
        <v>53410</v>
      </c>
      <c r="AS213" s="29"/>
      <c r="AT213" s="125" t="n">
        <f aca="false">IF(K213,AP213,0)</f>
        <v>53410</v>
      </c>
      <c r="AU213" s="29"/>
      <c r="AV213" s="125" t="n">
        <f aca="false">IF(Q213,AP213,0)</f>
        <v>53410</v>
      </c>
    </row>
    <row r="214" customFormat="false" ht="8.25" hidden="false" customHeight="true" outlineLevel="0" collapsed="false">
      <c r="A214" s="123" t="n">
        <v>92</v>
      </c>
      <c r="B214" s="124"/>
      <c r="C214" s="123" t="s">
        <v>226</v>
      </c>
      <c r="D214" s="124"/>
      <c r="E214" s="30" t="n">
        <v>101500</v>
      </c>
      <c r="F214" s="124"/>
      <c r="G214" s="33" t="n">
        <f aca="false">(E214/$AP214)</f>
        <v>5.73608363944617</v>
      </c>
      <c r="H214" s="124"/>
      <c r="I214" s="33" t="n">
        <f aca="false">IF(G$219,G214/G$219*100,0)</f>
        <v>10.1790332454049</v>
      </c>
      <c r="J214" s="29"/>
      <c r="K214" s="30" t="n">
        <v>33101</v>
      </c>
      <c r="L214" s="124"/>
      <c r="M214" s="33" t="n">
        <f aca="false">(K214/$AP214)</f>
        <v>1.87064142413111</v>
      </c>
      <c r="N214" s="124"/>
      <c r="O214" s="33" t="n">
        <f aca="false">IF(M$219,M214/M$219*100,0)</f>
        <v>78.4135214559524</v>
      </c>
      <c r="P214" s="29"/>
      <c r="Q214" s="30" t="n">
        <v>459932</v>
      </c>
      <c r="R214" s="124"/>
      <c r="S214" s="33" t="n">
        <f aca="false">(Q214/$AP214)</f>
        <v>25.9922011867759</v>
      </c>
      <c r="T214" s="124"/>
      <c r="U214" s="33" t="n">
        <f aca="false">IF(S$219,S214/S$219*100,0)</f>
        <v>84.4700786098154</v>
      </c>
      <c r="V214" s="29"/>
      <c r="W214" s="30" t="n">
        <f aca="false">(E214+K214+Q214)</f>
        <v>594533</v>
      </c>
      <c r="X214" s="29"/>
      <c r="Y214" s="29"/>
      <c r="Z214" s="30" t="n">
        <v>77761</v>
      </c>
      <c r="AA214" s="29"/>
      <c r="AB214" s="33" t="n">
        <f aca="false">IF($W214,Z214/$W214*100,0)</f>
        <v>13.0793412644883</v>
      </c>
      <c r="AC214" s="29"/>
      <c r="AD214" s="30" t="n">
        <v>97477</v>
      </c>
      <c r="AE214" s="29"/>
      <c r="AF214" s="33" t="n">
        <f aca="false">IF($W214,AD214/$W214*100,0)</f>
        <v>16.3955575216178</v>
      </c>
      <c r="AG214" s="29"/>
      <c r="AH214" s="30" t="n">
        <v>1917</v>
      </c>
      <c r="AI214" s="29"/>
      <c r="AJ214" s="33" t="n">
        <f aca="false">IF($W214,AH214/$W214*100,0)</f>
        <v>0.32243794709461</v>
      </c>
      <c r="AK214" s="29"/>
      <c r="AL214" s="30" t="n">
        <v>0</v>
      </c>
      <c r="AM214" s="29"/>
      <c r="AN214" s="123" t="n">
        <v>92</v>
      </c>
      <c r="AO214" s="29"/>
      <c r="AP214" s="125" t="n">
        <v>17695</v>
      </c>
      <c r="AQ214" s="29"/>
      <c r="AR214" s="125" t="n">
        <f aca="false">IF(E214,AP214,0)</f>
        <v>17695</v>
      </c>
      <c r="AS214" s="29"/>
      <c r="AT214" s="125" t="n">
        <f aca="false">IF(K214,AP214,0)</f>
        <v>17695</v>
      </c>
      <c r="AU214" s="29"/>
      <c r="AV214" s="125" t="n">
        <f aca="false">IF(Q214,AP214,0)</f>
        <v>17695</v>
      </c>
    </row>
    <row r="215" customFormat="false" ht="8.25" hidden="false" customHeight="true" outlineLevel="0" collapsed="false">
      <c r="A215" s="123" t="n">
        <v>93</v>
      </c>
      <c r="B215" s="124"/>
      <c r="C215" s="123" t="s">
        <v>227</v>
      </c>
      <c r="D215" s="124"/>
      <c r="E215" s="30" t="n">
        <v>48700</v>
      </c>
      <c r="F215" s="124"/>
      <c r="G215" s="33" t="n">
        <f aca="false">(E215/$AP215)</f>
        <v>1.2328801802486</v>
      </c>
      <c r="H215" s="124"/>
      <c r="I215" s="33" t="n">
        <f aca="false">IF(G$219,G215/G$219*100,0)</f>
        <v>2.18782171446212</v>
      </c>
      <c r="J215" s="29"/>
      <c r="K215" s="30" t="n">
        <v>86616</v>
      </c>
      <c r="L215" s="124"/>
      <c r="M215" s="33" t="n">
        <f aca="false">(K215/$AP215)</f>
        <v>2.19275461380725</v>
      </c>
      <c r="N215" s="124"/>
      <c r="O215" s="33" t="n">
        <f aca="false">IF(M$219,M215/M$219*100,0)</f>
        <v>91.9158577049462</v>
      </c>
      <c r="P215" s="29"/>
      <c r="Q215" s="30" t="n">
        <v>1134896</v>
      </c>
      <c r="R215" s="124"/>
      <c r="S215" s="33" t="n">
        <f aca="false">(Q215/$AP215)</f>
        <v>28.7308169413433</v>
      </c>
      <c r="T215" s="124"/>
      <c r="U215" s="33" t="n">
        <f aca="false">IF(S$219,S215/S$219*100,0)</f>
        <v>93.3700977504827</v>
      </c>
      <c r="V215" s="29"/>
      <c r="W215" s="30" t="n">
        <f aca="false">(E215+K215+Q215)</f>
        <v>1270212</v>
      </c>
      <c r="X215" s="29"/>
      <c r="Y215" s="29"/>
      <c r="Z215" s="30" t="n">
        <v>213458</v>
      </c>
      <c r="AA215" s="29"/>
      <c r="AB215" s="33" t="n">
        <f aca="false">IF($W215,Z215/$W215*100,0)</f>
        <v>16.8049113061442</v>
      </c>
      <c r="AC215" s="29"/>
      <c r="AD215" s="30" t="n">
        <v>0</v>
      </c>
      <c r="AE215" s="29"/>
      <c r="AF215" s="33" t="n">
        <f aca="false">IF($W215,AD215/$W215*100,0)</f>
        <v>0</v>
      </c>
      <c r="AG215" s="29"/>
      <c r="AH215" s="30" t="n">
        <v>0</v>
      </c>
      <c r="AI215" s="29"/>
      <c r="AJ215" s="33" t="n">
        <f aca="false">IF($W215,AH215/$W215*100,0)</f>
        <v>0</v>
      </c>
      <c r="AK215" s="29"/>
      <c r="AL215" s="30" t="n">
        <v>45950</v>
      </c>
      <c r="AM215" s="29"/>
      <c r="AN215" s="123" t="n">
        <v>93</v>
      </c>
      <c r="AO215" s="29"/>
      <c r="AP215" s="125" t="n">
        <v>39501</v>
      </c>
      <c r="AQ215" s="29"/>
      <c r="AR215" s="125" t="n">
        <f aca="false">IF(E215,AP215,0)</f>
        <v>39501</v>
      </c>
      <c r="AS215" s="29"/>
      <c r="AT215" s="125" t="n">
        <f aca="false">IF(K215,AP215,0)</f>
        <v>39501</v>
      </c>
      <c r="AU215" s="29"/>
      <c r="AV215" s="125" t="n">
        <f aca="false">IF(Q215,AP215,0)</f>
        <v>39501</v>
      </c>
    </row>
    <row r="216" customFormat="false" ht="8.25" hidden="false" customHeight="true" outlineLevel="0" collapsed="false">
      <c r="A216" s="123" t="n">
        <v>94</v>
      </c>
      <c r="B216" s="124"/>
      <c r="C216" s="123" t="s">
        <v>228</v>
      </c>
      <c r="D216" s="124"/>
      <c r="E216" s="30" t="n">
        <v>263641</v>
      </c>
      <c r="F216" s="124"/>
      <c r="G216" s="33" t="n">
        <f aca="false">(E216/$AP216)</f>
        <v>9.26291195277914</v>
      </c>
      <c r="H216" s="124"/>
      <c r="I216" s="33" t="n">
        <f aca="false">IF(G$219,G216/G$219*100,0)</f>
        <v>16.437607023056</v>
      </c>
      <c r="J216" s="29"/>
      <c r="K216" s="30" t="n">
        <v>0</v>
      </c>
      <c r="L216" s="124"/>
      <c r="M216" s="33" t="n">
        <f aca="false">(K216/$AP216)</f>
        <v>0</v>
      </c>
      <c r="N216" s="124"/>
      <c r="O216" s="33" t="n">
        <f aca="false">IF(M$219,M216/M$219*100,0)</f>
        <v>0</v>
      </c>
      <c r="P216" s="29"/>
      <c r="Q216" s="30" t="n">
        <v>404646</v>
      </c>
      <c r="R216" s="124"/>
      <c r="S216" s="33" t="n">
        <f aca="false">(Q216/$AP216)</f>
        <v>14.2170613449512</v>
      </c>
      <c r="T216" s="124"/>
      <c r="U216" s="33" t="n">
        <f aca="false">IF(S$219,S216/S$219*100,0)</f>
        <v>46.2029468292814</v>
      </c>
      <c r="V216" s="29"/>
      <c r="W216" s="30" t="n">
        <f aca="false">(E216+K216+Q216)</f>
        <v>668287</v>
      </c>
      <c r="X216" s="29"/>
      <c r="Y216" s="29"/>
      <c r="Z216" s="30" t="n">
        <v>87264</v>
      </c>
      <c r="AA216" s="29"/>
      <c r="AB216" s="33" t="n">
        <f aca="false">IF($W216,Z216/$W216*100,0)</f>
        <v>13.0578628643083</v>
      </c>
      <c r="AC216" s="29"/>
      <c r="AD216" s="30" t="n">
        <v>0</v>
      </c>
      <c r="AE216" s="29"/>
      <c r="AF216" s="33" t="n">
        <f aca="false">IF($W216,AD216/$W216*100,0)</f>
        <v>0</v>
      </c>
      <c r="AG216" s="29"/>
      <c r="AH216" s="30" t="n">
        <v>13345</v>
      </c>
      <c r="AI216" s="29"/>
      <c r="AJ216" s="33" t="n">
        <f aca="false">IF($W216,AH216/$W216*100,0)</f>
        <v>1.99689654295235</v>
      </c>
      <c r="AK216" s="29"/>
      <c r="AL216" s="30" t="n">
        <v>71658</v>
      </c>
      <c r="AM216" s="29"/>
      <c r="AN216" s="123" t="n">
        <v>94</v>
      </c>
      <c r="AO216" s="29"/>
      <c r="AP216" s="125" t="n">
        <v>28462</v>
      </c>
      <c r="AQ216" s="29"/>
      <c r="AR216" s="125" t="n">
        <f aca="false">IF(E216,AP216,0)</f>
        <v>28462</v>
      </c>
      <c r="AS216" s="29"/>
      <c r="AT216" s="125" t="n">
        <f aca="false">IF(K216,AP216,0)</f>
        <v>0</v>
      </c>
      <c r="AU216" s="29"/>
      <c r="AV216" s="125" t="n">
        <f aca="false">IF(Q216,AP216,0)</f>
        <v>28462</v>
      </c>
    </row>
    <row r="217" customFormat="false" ht="8.25" hidden="false" customHeight="true" outlineLevel="0" collapsed="false">
      <c r="A217" s="130" t="n">
        <v>95</v>
      </c>
      <c r="B217" s="124"/>
      <c r="C217" s="123" t="s">
        <v>229</v>
      </c>
      <c r="D217" s="124"/>
      <c r="E217" s="38" t="n">
        <v>2358395</v>
      </c>
      <c r="F217" s="124"/>
      <c r="G217" s="33" t="n">
        <f aca="false">(E217/$AP217)</f>
        <v>34.3864547641613</v>
      </c>
      <c r="H217" s="124"/>
      <c r="I217" s="33" t="n">
        <f aca="false">IF(G$219,G217/G$219*100,0)</f>
        <v>61.0208790940509</v>
      </c>
      <c r="J217" s="29"/>
      <c r="K217" s="38" t="n">
        <v>88213</v>
      </c>
      <c r="L217" s="124"/>
      <c r="M217" s="33" t="n">
        <f aca="false">(K217/$AP217)</f>
        <v>1.28618502588029</v>
      </c>
      <c r="N217" s="124"/>
      <c r="O217" s="33" t="n">
        <f aca="false">IF(M$219,M217/M$219*100,0)</f>
        <v>53.9142862026776</v>
      </c>
      <c r="P217" s="29"/>
      <c r="Q217" s="38" t="n">
        <v>2895791</v>
      </c>
      <c r="R217" s="124"/>
      <c r="S217" s="33" t="n">
        <f aca="false">(Q217/$AP217)</f>
        <v>42.2219289932201</v>
      </c>
      <c r="T217" s="124"/>
      <c r="U217" s="33" t="n">
        <f aca="false">IF(S$219,S217/S$219*100,0)</f>
        <v>137.213837161659</v>
      </c>
      <c r="V217" s="29"/>
      <c r="W217" s="38" t="n">
        <f aca="false">(E217+K217+Q217)</f>
        <v>5342399</v>
      </c>
      <c r="X217" s="29"/>
      <c r="Y217" s="29"/>
      <c r="Z217" s="38" t="n">
        <v>190518</v>
      </c>
      <c r="AA217" s="29"/>
      <c r="AB217" s="33" t="n">
        <f aca="false">IF($W217,Z217/$W217*100,0)</f>
        <v>3.56615071244211</v>
      </c>
      <c r="AC217" s="29"/>
      <c r="AD217" s="38" t="n">
        <v>0</v>
      </c>
      <c r="AE217" s="29"/>
      <c r="AF217" s="33" t="n">
        <f aca="false">IF($W217,AD217/$W217*100,0)</f>
        <v>0</v>
      </c>
      <c r="AG217" s="29"/>
      <c r="AH217" s="38" t="n">
        <v>6632</v>
      </c>
      <c r="AI217" s="29"/>
      <c r="AJ217" s="33" t="n">
        <f aca="false">IF($W217,AH217/$W217*100,0)</f>
        <v>0.124138986998163</v>
      </c>
      <c r="AK217" s="29"/>
      <c r="AL217" s="38" t="n">
        <v>593022</v>
      </c>
      <c r="AM217" s="29"/>
      <c r="AN217" s="130" t="n">
        <v>95</v>
      </c>
      <c r="AO217" s="29"/>
      <c r="AP217" s="131" t="n">
        <v>68585</v>
      </c>
      <c r="AQ217" s="29"/>
      <c r="AR217" s="131" t="n">
        <f aca="false">IF(E217,AP217,0)</f>
        <v>68585</v>
      </c>
      <c r="AS217" s="29"/>
      <c r="AT217" s="131" t="n">
        <f aca="false">IF(K217,AP217,0)</f>
        <v>68585</v>
      </c>
      <c r="AU217" s="29"/>
      <c r="AV217" s="131" t="n">
        <f aca="false">IF(Q217,AP217,0)</f>
        <v>68585</v>
      </c>
    </row>
    <row r="218" customFormat="false" ht="8.25" hidden="false" customHeight="true" outlineLevel="0" collapsed="false">
      <c r="A218" s="124"/>
      <c r="B218" s="124"/>
      <c r="C218" s="123"/>
      <c r="D218" s="124"/>
      <c r="E218" s="124"/>
      <c r="F218" s="124"/>
      <c r="G218" s="127"/>
      <c r="H218" s="127"/>
      <c r="I218" s="127"/>
      <c r="J218" s="29"/>
      <c r="K218" s="124"/>
      <c r="L218" s="124"/>
      <c r="M218" s="127"/>
      <c r="N218" s="127"/>
      <c r="O218" s="127"/>
      <c r="P218" s="29"/>
      <c r="Q218" s="124"/>
      <c r="R218" s="124"/>
      <c r="S218" s="127"/>
      <c r="T218" s="127"/>
      <c r="U218" s="127"/>
      <c r="V218" s="29"/>
      <c r="W218" s="123"/>
      <c r="X218" s="29"/>
      <c r="Y218" s="29"/>
      <c r="Z218" s="124"/>
      <c r="AA218" s="29"/>
      <c r="AB218" s="127"/>
      <c r="AC218" s="29"/>
      <c r="AD218" s="124"/>
      <c r="AE218" s="29"/>
      <c r="AF218" s="127"/>
      <c r="AG218" s="29"/>
      <c r="AH218" s="124"/>
      <c r="AI218" s="29"/>
      <c r="AJ218" s="127"/>
      <c r="AK218" s="29"/>
      <c r="AL218" s="124"/>
      <c r="AM218" s="29"/>
      <c r="AN218" s="124"/>
      <c r="AO218" s="29"/>
      <c r="AP218" s="125"/>
      <c r="AQ218" s="29"/>
      <c r="AR218" s="29"/>
      <c r="AS218" s="29"/>
      <c r="AT218" s="29"/>
      <c r="AU218" s="29"/>
      <c r="AV218" s="29"/>
    </row>
    <row r="219" customFormat="false" ht="8.25" hidden="false" customHeight="true" outlineLevel="0" collapsed="false">
      <c r="A219" s="130" t="n">
        <f aca="false">A217</f>
        <v>95</v>
      </c>
      <c r="B219" s="124"/>
      <c r="C219" s="132" t="s">
        <v>75</v>
      </c>
      <c r="D219" s="124"/>
      <c r="E219" s="40" t="n">
        <f aca="false">SUM(E89:E217)</f>
        <v>329201043</v>
      </c>
      <c r="F219" s="124"/>
      <c r="G219" s="32" t="n">
        <f aca="false">(E219/$AP219)</f>
        <v>56.3519491601583</v>
      </c>
      <c r="H219" s="127"/>
      <c r="I219" s="33" t="n">
        <f aca="false">IF(G$219,G219/G$219*100,0)</f>
        <v>100</v>
      </c>
      <c r="J219" s="29"/>
      <c r="K219" s="40" t="n">
        <f aca="false">SUM(K89:K217)</f>
        <v>13936440</v>
      </c>
      <c r="L219" s="124"/>
      <c r="M219" s="32" t="n">
        <f aca="false">(K219/$AP219)</f>
        <v>2.38561078420884</v>
      </c>
      <c r="N219" s="127"/>
      <c r="O219" s="33" t="n">
        <f aca="false">IF(M$219,M219/M$219*100,0)</f>
        <v>100</v>
      </c>
      <c r="P219" s="29"/>
      <c r="Q219" s="40" t="n">
        <f aca="false">SUM(Q89:Q217)</f>
        <v>179759736</v>
      </c>
      <c r="R219" s="124"/>
      <c r="S219" s="32" t="n">
        <f aca="false">(Q219/$AP219)</f>
        <v>30.7708973574409</v>
      </c>
      <c r="T219" s="127"/>
      <c r="U219" s="33" t="n">
        <f aca="false">IF(S$219,S219/S$219*100,0)</f>
        <v>100</v>
      </c>
      <c r="V219" s="29"/>
      <c r="W219" s="40" t="n">
        <f aca="false">SUM(W89:W217)</f>
        <v>522897219</v>
      </c>
      <c r="X219" s="29"/>
      <c r="Y219" s="29"/>
      <c r="Z219" s="40" t="n">
        <f aca="false">SUM(Z89:Z217)</f>
        <v>10770886</v>
      </c>
      <c r="AA219" s="29"/>
      <c r="AB219" s="33" t="n">
        <f aca="false">IF($W219,Z219/$W219*100,0)</f>
        <v>2.05984763518125</v>
      </c>
      <c r="AC219" s="29"/>
      <c r="AD219" s="40" t="n">
        <f aca="false">SUM(AD89:AD217)</f>
        <v>2551741</v>
      </c>
      <c r="AE219" s="29"/>
      <c r="AF219" s="33" t="n">
        <f aca="false">IF($W219,AD219/$W219*100,0)</f>
        <v>0.488000491737173</v>
      </c>
      <c r="AG219" s="29"/>
      <c r="AH219" s="40" t="n">
        <f aca="false">SUM(AH89:AH217)</f>
        <v>109551</v>
      </c>
      <c r="AI219" s="29"/>
      <c r="AJ219" s="33" t="n">
        <f aca="false">IF($W219,AH219/$W219*100,0)</f>
        <v>0.0209507712069128</v>
      </c>
      <c r="AK219" s="29"/>
      <c r="AL219" s="40" t="n">
        <f aca="false">SUM(AL89:AL217)</f>
        <v>128367081</v>
      </c>
      <c r="AM219" s="29"/>
      <c r="AN219" s="130" t="n">
        <f aca="false">AN217</f>
        <v>95</v>
      </c>
      <c r="AO219" s="29"/>
      <c r="AP219" s="131" t="n">
        <f aca="false">SUM(AP89:AP217)</f>
        <v>5841875</v>
      </c>
      <c r="AQ219" s="29"/>
      <c r="AR219" s="131" t="n">
        <f aca="false">SUM(AR89:AR217)</f>
        <v>5806052</v>
      </c>
      <c r="AS219" s="29"/>
      <c r="AT219" s="131" t="n">
        <f aca="false">SUM(AT89:AT217)</f>
        <v>4247546</v>
      </c>
      <c r="AU219" s="29"/>
      <c r="AV219" s="131" t="n">
        <f aca="false">SUM(AV89:AV217)</f>
        <v>5829510</v>
      </c>
    </row>
    <row r="220" customFormat="false" ht="8.25" hidden="false" customHeight="true" outlineLevel="0" collapsed="false">
      <c r="A220" s="124"/>
      <c r="B220" s="124"/>
      <c r="C220" s="123"/>
      <c r="D220" s="124"/>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row>
    <row r="221" customFormat="false" ht="8.25" hidden="false" customHeight="true" outlineLevel="0" collapsed="false">
      <c r="A221" s="124"/>
      <c r="B221" s="124"/>
      <c r="C221" s="123"/>
      <c r="D221" s="124"/>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row>
    <row r="222" customFormat="false" ht="8.25" hidden="false" customHeight="true" outlineLevel="0" collapsed="false">
      <c r="A222" s="124"/>
      <c r="B222" s="124"/>
      <c r="C222" s="123"/>
      <c r="D222" s="124"/>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row>
    <row r="223" customFormat="false" ht="8.25" hidden="false" customHeight="true" outlineLevel="0" collapsed="false">
      <c r="A223" s="124"/>
      <c r="B223" s="124"/>
      <c r="C223" s="123"/>
      <c r="D223" s="124"/>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row>
    <row r="224" customFormat="false" ht="8.25" hidden="false" customHeight="true" outlineLevel="0" collapsed="false">
      <c r="A224" s="124"/>
      <c r="B224" s="124"/>
      <c r="C224" s="123"/>
      <c r="D224" s="124"/>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row>
    <row r="225" customFormat="false" ht="1.5" hidden="false" customHeight="true" outlineLevel="0" collapsed="false">
      <c r="A225" s="124"/>
      <c r="B225" s="124"/>
      <c r="C225" s="123"/>
      <c r="D225" s="124"/>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row>
    <row r="226" customFormat="false" ht="8.25" hidden="false" customHeight="true" outlineLevel="0" collapsed="false">
      <c r="A226" s="124"/>
      <c r="B226" s="124"/>
      <c r="C226" s="123"/>
      <c r="D226" s="124"/>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row>
    <row r="227" s="20" customFormat="true" ht="10.5" hidden="false" customHeight="true" outlineLevel="0" collapsed="false">
      <c r="A227" s="121" t="s">
        <v>421</v>
      </c>
      <c r="B227" s="121"/>
      <c r="C227" s="121"/>
      <c r="D227" s="121"/>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34" t="s">
        <v>422</v>
      </c>
      <c r="AP227" s="15"/>
      <c r="AQ227" s="15"/>
      <c r="AR227" s="15"/>
      <c r="AS227" s="15"/>
      <c r="AT227" s="15"/>
      <c r="AU227" s="15"/>
      <c r="AV227" s="15"/>
    </row>
    <row r="228" s="20" customFormat="true" ht="10.5" hidden="false" customHeight="true" outlineLevel="0" collapsed="false">
      <c r="A228" s="121"/>
      <c r="B228" s="15"/>
      <c r="C228" s="15"/>
      <c r="D228" s="15"/>
      <c r="E228" s="15"/>
      <c r="F228" s="15"/>
      <c r="G228" s="15"/>
      <c r="H228" s="15"/>
      <c r="I228" s="15"/>
      <c r="J228" s="15"/>
      <c r="K228" s="15"/>
      <c r="L228" s="15"/>
      <c r="M228" s="15"/>
      <c r="N228" s="15"/>
      <c r="O228" s="15"/>
      <c r="P228" s="15"/>
      <c r="Q228" s="15"/>
      <c r="R228" s="15"/>
      <c r="S228" s="121"/>
      <c r="T228" s="15"/>
      <c r="U228" s="15"/>
      <c r="V228" s="15"/>
      <c r="W228" s="18" t="s">
        <v>52</v>
      </c>
      <c r="X228" s="15"/>
      <c r="Y228" s="121"/>
      <c r="Z228" s="23" t="s">
        <v>53</v>
      </c>
      <c r="AA228" s="15"/>
      <c r="AB228" s="15"/>
      <c r="AC228" s="15"/>
      <c r="AD228" s="15"/>
      <c r="AE228" s="15"/>
      <c r="AF228" s="15"/>
      <c r="AG228" s="15"/>
      <c r="AH228" s="15"/>
      <c r="AI228" s="15"/>
      <c r="AJ228" s="15"/>
      <c r="AK228" s="15"/>
      <c r="AL228" s="121"/>
      <c r="AM228" s="15"/>
      <c r="AN228" s="18" t="s">
        <v>400</v>
      </c>
      <c r="AO228" s="15"/>
      <c r="AP228" s="15"/>
      <c r="AQ228" s="15"/>
      <c r="AR228" s="15"/>
      <c r="AS228" s="15"/>
      <c r="AT228" s="15"/>
      <c r="AU228" s="15"/>
      <c r="AV228" s="15"/>
    </row>
    <row r="229" s="20" customFormat="true" ht="10.5" hidden="false" customHeight="true" outlineLevel="0" collapsed="false">
      <c r="A229" s="136"/>
      <c r="B229" s="15"/>
      <c r="C229" s="15"/>
      <c r="D229" s="15"/>
      <c r="E229" s="15"/>
      <c r="F229" s="15"/>
      <c r="G229" s="15"/>
      <c r="H229" s="15"/>
      <c r="I229" s="15"/>
      <c r="J229" s="15"/>
      <c r="K229" s="15"/>
      <c r="L229" s="15"/>
      <c r="M229" s="15"/>
      <c r="N229" s="15"/>
      <c r="O229" s="15"/>
      <c r="P229" s="15"/>
      <c r="Q229" s="15"/>
      <c r="R229" s="15"/>
      <c r="S229" s="121"/>
      <c r="T229" s="15"/>
      <c r="U229" s="15"/>
      <c r="V229" s="15"/>
      <c r="W229" s="18" t="s">
        <v>401</v>
      </c>
      <c r="X229" s="15"/>
      <c r="Y229" s="121"/>
      <c r="Z229" s="23" t="s">
        <v>402</v>
      </c>
      <c r="AA229" s="15"/>
      <c r="AB229" s="15"/>
      <c r="AC229" s="15"/>
      <c r="AD229" s="15"/>
      <c r="AE229" s="15"/>
      <c r="AF229" s="15"/>
      <c r="AG229" s="15"/>
      <c r="AH229" s="15"/>
      <c r="AI229" s="15"/>
      <c r="AJ229" s="15"/>
      <c r="AK229" s="15"/>
      <c r="AL229" s="121"/>
      <c r="AM229" s="15"/>
      <c r="AN229" s="18" t="s">
        <v>230</v>
      </c>
      <c r="AO229" s="15"/>
      <c r="AP229" s="15"/>
      <c r="AQ229" s="15"/>
      <c r="AR229" s="15"/>
      <c r="AS229" s="15"/>
      <c r="AT229" s="15"/>
      <c r="AU229" s="15"/>
      <c r="AV229" s="15"/>
    </row>
    <row r="230" s="20" customFormat="true" ht="10.5" hidden="false" customHeight="true" outlineLevel="0" collapsed="false">
      <c r="A230" s="137"/>
      <c r="B230" s="15"/>
      <c r="C230" s="15"/>
      <c r="D230" s="15"/>
      <c r="E230" s="15"/>
      <c r="F230" s="15"/>
      <c r="G230" s="15"/>
      <c r="H230" s="15"/>
      <c r="I230" s="15"/>
      <c r="J230" s="15"/>
      <c r="K230" s="15"/>
      <c r="L230" s="15"/>
      <c r="M230" s="15"/>
      <c r="N230" s="15"/>
      <c r="O230" s="15"/>
      <c r="P230" s="15"/>
      <c r="Q230" s="15"/>
      <c r="R230" s="15"/>
      <c r="S230" s="121"/>
      <c r="T230" s="15"/>
      <c r="U230" s="15"/>
      <c r="V230" s="15"/>
      <c r="W230" s="18" t="s">
        <v>58</v>
      </c>
      <c r="X230" s="15"/>
      <c r="Y230" s="121"/>
      <c r="Z230" s="23" t="s">
        <v>59</v>
      </c>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row>
    <row r="231" customFormat="false" ht="9" hidden="false" customHeight="true" outlineLevel="0" collapsed="false">
      <c r="A231" s="123"/>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24" t="s">
        <v>403</v>
      </c>
      <c r="AA231" s="24"/>
      <c r="AB231" s="24"/>
      <c r="AC231" s="24"/>
      <c r="AD231" s="24"/>
      <c r="AE231" s="24"/>
      <c r="AF231" s="24"/>
      <c r="AG231" s="24"/>
      <c r="AH231" s="24"/>
      <c r="AI231" s="24"/>
      <c r="AJ231" s="24"/>
      <c r="AK231" s="24"/>
      <c r="AL231" s="24"/>
      <c r="AM231" s="17"/>
      <c r="AN231" s="17"/>
      <c r="AO231" s="17"/>
      <c r="AP231" s="17"/>
      <c r="AQ231" s="17"/>
      <c r="AR231" s="17"/>
      <c r="AS231" s="17"/>
      <c r="AT231" s="17"/>
      <c r="AU231" s="17"/>
      <c r="AV231" s="17"/>
    </row>
    <row r="232" customFormat="false" ht="9" hidden="false" customHeight="true" outlineLevel="0" collapsed="false">
      <c r="A232" s="123"/>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row>
    <row r="233" customFormat="false" ht="9" hidden="false" customHeight="true" outlineLevel="0" collapsed="false">
      <c r="A233" s="123"/>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24" t="s">
        <v>404</v>
      </c>
      <c r="AE233" s="24"/>
      <c r="AF233" s="24"/>
      <c r="AG233" s="24"/>
      <c r="AH233" s="24"/>
      <c r="AI233" s="24"/>
      <c r="AJ233" s="24"/>
      <c r="AK233" s="17"/>
      <c r="AL233" s="17"/>
      <c r="AM233" s="17"/>
      <c r="AN233" s="17"/>
      <c r="AO233" s="17"/>
      <c r="AP233" s="17"/>
      <c r="AQ233" s="17"/>
      <c r="AR233" s="17"/>
      <c r="AS233" s="17"/>
      <c r="AT233" s="17"/>
      <c r="AU233" s="17"/>
      <c r="AV233" s="17"/>
    </row>
    <row r="234" customFormat="false" ht="9" hidden="false" customHeight="true" outlineLevel="0" collapsed="false">
      <c r="A234" s="123"/>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row>
    <row r="235" customFormat="false" ht="9" hidden="false" customHeight="true" outlineLevel="0" collapsed="false">
      <c r="A235" s="123"/>
      <c r="B235" s="17"/>
      <c r="C235" s="17"/>
      <c r="D235" s="17"/>
      <c r="E235" s="24" t="s">
        <v>405</v>
      </c>
      <c r="F235" s="24"/>
      <c r="G235" s="24"/>
      <c r="H235" s="24"/>
      <c r="I235" s="24"/>
      <c r="J235" s="17"/>
      <c r="K235" s="24" t="s">
        <v>406</v>
      </c>
      <c r="L235" s="24"/>
      <c r="M235" s="24"/>
      <c r="N235" s="24"/>
      <c r="O235" s="24"/>
      <c r="P235" s="17"/>
      <c r="Q235" s="24" t="s">
        <v>407</v>
      </c>
      <c r="R235" s="24"/>
      <c r="S235" s="24"/>
      <c r="T235" s="24"/>
      <c r="U235" s="24"/>
      <c r="V235" s="17"/>
      <c r="W235" s="17"/>
      <c r="X235" s="17"/>
      <c r="Y235" s="17"/>
      <c r="Z235" s="24" t="s">
        <v>408</v>
      </c>
      <c r="AA235" s="24"/>
      <c r="AB235" s="24"/>
      <c r="AC235" s="17"/>
      <c r="AD235" s="24" t="s">
        <v>69</v>
      </c>
      <c r="AE235" s="24"/>
      <c r="AF235" s="24"/>
      <c r="AG235" s="17"/>
      <c r="AH235" s="24" t="s">
        <v>70</v>
      </c>
      <c r="AI235" s="24"/>
      <c r="AJ235" s="24"/>
      <c r="AK235" s="17"/>
      <c r="AL235" s="17"/>
      <c r="AM235" s="17"/>
      <c r="AN235" s="17"/>
      <c r="AO235" s="17"/>
      <c r="AP235" s="17"/>
      <c r="AQ235" s="17"/>
      <c r="AR235" s="17"/>
      <c r="AS235" s="17"/>
      <c r="AT235" s="17"/>
      <c r="AU235" s="17"/>
      <c r="AV235" s="17"/>
    </row>
    <row r="236" customFormat="false" ht="8.25" hidden="false" customHeight="tru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row>
    <row r="237" customFormat="false" ht="9" hidden="false" customHeight="true" outlineLevel="0" collapsed="false">
      <c r="A237" s="17"/>
      <c r="B237" s="17"/>
      <c r="C237" s="17"/>
      <c r="D237" s="17"/>
      <c r="E237" s="17"/>
      <c r="F237" s="17"/>
      <c r="G237" s="17"/>
      <c r="H237" s="17"/>
      <c r="I237" s="27" t="s">
        <v>74</v>
      </c>
      <c r="J237" s="17"/>
      <c r="K237" s="17"/>
      <c r="L237" s="17"/>
      <c r="M237" s="17"/>
      <c r="N237" s="17"/>
      <c r="O237" s="27" t="s">
        <v>74</v>
      </c>
      <c r="P237" s="17"/>
      <c r="Q237" s="17"/>
      <c r="R237" s="17"/>
      <c r="S237" s="17"/>
      <c r="T237" s="17"/>
      <c r="U237" s="27" t="s">
        <v>74</v>
      </c>
      <c r="V237" s="17"/>
      <c r="W237" s="17"/>
      <c r="X237" s="17"/>
      <c r="Y237" s="17"/>
      <c r="Z237" s="17"/>
      <c r="AA237" s="17"/>
      <c r="AB237" s="27" t="s">
        <v>285</v>
      </c>
      <c r="AC237" s="17"/>
      <c r="AD237" s="17"/>
      <c r="AE237" s="17"/>
      <c r="AF237" s="27" t="s">
        <v>285</v>
      </c>
      <c r="AG237" s="17"/>
      <c r="AH237" s="17"/>
      <c r="AI237" s="17"/>
      <c r="AJ237" s="27" t="s">
        <v>285</v>
      </c>
      <c r="AK237" s="17"/>
      <c r="AL237" s="27" t="s">
        <v>409</v>
      </c>
      <c r="AM237" s="17"/>
      <c r="AN237" s="17"/>
      <c r="AO237" s="17"/>
      <c r="AP237" s="17"/>
      <c r="AQ237" s="17"/>
      <c r="AR237" s="25" t="s">
        <v>410</v>
      </c>
      <c r="AS237" s="17"/>
      <c r="AT237" s="25" t="s">
        <v>411</v>
      </c>
      <c r="AU237" s="26"/>
      <c r="AV237" s="25" t="s">
        <v>277</v>
      </c>
    </row>
    <row r="238" customFormat="false" ht="9" hidden="false" customHeight="true" outlineLevel="0" collapsed="false">
      <c r="A238" s="122" t="s">
        <v>81</v>
      </c>
      <c r="B238" s="17"/>
      <c r="C238" s="24" t="s">
        <v>83</v>
      </c>
      <c r="D238" s="17"/>
      <c r="E238" s="24" t="s">
        <v>84</v>
      </c>
      <c r="F238" s="17"/>
      <c r="G238" s="24" t="s">
        <v>412</v>
      </c>
      <c r="H238" s="17"/>
      <c r="I238" s="24" t="s">
        <v>90</v>
      </c>
      <c r="J238" s="17"/>
      <c r="K238" s="24" t="s">
        <v>84</v>
      </c>
      <c r="L238" s="17"/>
      <c r="M238" s="24" t="s">
        <v>412</v>
      </c>
      <c r="N238" s="17"/>
      <c r="O238" s="24" t="s">
        <v>90</v>
      </c>
      <c r="P238" s="17"/>
      <c r="Q238" s="24" t="s">
        <v>84</v>
      </c>
      <c r="R238" s="17"/>
      <c r="S238" s="24" t="s">
        <v>412</v>
      </c>
      <c r="T238" s="17"/>
      <c r="U238" s="24" t="s">
        <v>90</v>
      </c>
      <c r="V238" s="17"/>
      <c r="W238" s="24" t="s">
        <v>75</v>
      </c>
      <c r="X238" s="17"/>
      <c r="Y238" s="17"/>
      <c r="Z238" s="24" t="s">
        <v>84</v>
      </c>
      <c r="AA238" s="17"/>
      <c r="AB238" s="24" t="s">
        <v>383</v>
      </c>
      <c r="AC238" s="17"/>
      <c r="AD238" s="24" t="s">
        <v>84</v>
      </c>
      <c r="AE238" s="17"/>
      <c r="AF238" s="24" t="s">
        <v>383</v>
      </c>
      <c r="AG238" s="17"/>
      <c r="AH238" s="24" t="s">
        <v>84</v>
      </c>
      <c r="AI238" s="17"/>
      <c r="AJ238" s="24" t="s">
        <v>383</v>
      </c>
      <c r="AK238" s="17"/>
      <c r="AL238" s="24" t="s">
        <v>413</v>
      </c>
      <c r="AM238" s="17"/>
      <c r="AN238" s="122" t="s">
        <v>81</v>
      </c>
      <c r="AO238" s="17"/>
      <c r="AP238" s="17"/>
      <c r="AQ238" s="17"/>
      <c r="AR238" s="24" t="s">
        <v>414</v>
      </c>
      <c r="AS238" s="17"/>
      <c r="AT238" s="24" t="s">
        <v>415</v>
      </c>
      <c r="AU238" s="17"/>
      <c r="AV238" s="24" t="s">
        <v>416</v>
      </c>
    </row>
    <row r="239" customFormat="false" ht="8.25" hidden="false" customHeight="true" outlineLevel="0" collapsed="false">
      <c r="A239" s="123"/>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23"/>
      <c r="AO239" s="17"/>
      <c r="AP239" s="17"/>
      <c r="AQ239" s="17"/>
      <c r="AR239" s="17"/>
      <c r="AS239" s="17"/>
      <c r="AT239" s="17"/>
      <c r="AU239" s="17"/>
      <c r="AV239" s="17"/>
    </row>
    <row r="240" customFormat="false" ht="8.25" hidden="false" customHeight="true" outlineLevel="0" collapsed="false">
      <c r="A240" s="123"/>
      <c r="B240" s="123" t="s">
        <v>231</v>
      </c>
      <c r="C240" s="123"/>
      <c r="D240" s="123"/>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23"/>
      <c r="AO240" s="17"/>
      <c r="AP240" s="17"/>
      <c r="AQ240" s="17"/>
      <c r="AR240" s="17"/>
      <c r="AS240" s="17"/>
      <c r="AT240" s="17"/>
      <c r="AU240" s="17"/>
      <c r="AV240" s="17"/>
    </row>
    <row r="241" customFormat="false" ht="8.25" hidden="false" customHeight="true" outlineLevel="0" collapsed="false">
      <c r="A241" s="17" t="n">
        <v>1</v>
      </c>
      <c r="B241" s="27"/>
      <c r="C241" s="17" t="s">
        <v>232</v>
      </c>
      <c r="D241" s="124"/>
      <c r="E241" s="31" t="n">
        <v>2570459</v>
      </c>
      <c r="F241" s="124"/>
      <c r="G241" s="32" t="n">
        <f aca="false">(E241/$AP241)</f>
        <v>313.815040898547</v>
      </c>
      <c r="H241" s="124"/>
      <c r="I241" s="33" t="n">
        <f aca="false">IF(G$287,G241/G$287*100,0)</f>
        <v>252.881542086037</v>
      </c>
      <c r="J241" s="29"/>
      <c r="K241" s="31" t="n">
        <v>638666</v>
      </c>
      <c r="L241" s="124"/>
      <c r="M241" s="32" t="n">
        <f aca="false">(K241/$AP241)</f>
        <v>77.9716762300085</v>
      </c>
      <c r="N241" s="124"/>
      <c r="O241" s="33" t="n">
        <f aca="false">IF(M$287,M241/M$287*100,0)</f>
        <v>315.694939450832</v>
      </c>
      <c r="P241" s="29"/>
      <c r="Q241" s="31" t="n">
        <v>0</v>
      </c>
      <c r="R241" s="124"/>
      <c r="S241" s="32" t="n">
        <f aca="false">(Q241/$AP241)</f>
        <v>0</v>
      </c>
      <c r="T241" s="124"/>
      <c r="U241" s="33" t="n">
        <f aca="false">IF(S$287,S241/S$287*100,0)</f>
        <v>0</v>
      </c>
      <c r="V241" s="29"/>
      <c r="W241" s="31" t="n">
        <f aca="false">(E241+K241+Q241)</f>
        <v>3209125</v>
      </c>
      <c r="X241" s="29"/>
      <c r="Y241" s="29"/>
      <c r="Z241" s="31" t="n">
        <v>82975</v>
      </c>
      <c r="AA241" s="29"/>
      <c r="AB241" s="33" t="n">
        <f aca="false">IF($W241,Z241/$W241*100,0)</f>
        <v>2.58559576208468</v>
      </c>
      <c r="AC241" s="29"/>
      <c r="AD241" s="31" t="n">
        <v>8000</v>
      </c>
      <c r="AE241" s="29"/>
      <c r="AF241" s="33" t="n">
        <f aca="false">IF($W241,AD241/$W241*100,0)</f>
        <v>0.249289136446851</v>
      </c>
      <c r="AG241" s="29"/>
      <c r="AH241" s="31" t="n">
        <v>0</v>
      </c>
      <c r="AI241" s="29"/>
      <c r="AJ241" s="33" t="n">
        <f aca="false">IF($W241,AH241/$W241*100,0)</f>
        <v>0</v>
      </c>
      <c r="AK241" s="29"/>
      <c r="AL241" s="31" t="n">
        <v>438853</v>
      </c>
      <c r="AM241" s="29"/>
      <c r="AN241" s="123" t="n">
        <v>1</v>
      </c>
      <c r="AO241" s="29"/>
      <c r="AP241" s="125" t="n">
        <v>8191</v>
      </c>
      <c r="AQ241" s="29"/>
      <c r="AR241" s="125" t="n">
        <f aca="false">IF(E241,AP241,0)</f>
        <v>8191</v>
      </c>
      <c r="AS241" s="29"/>
      <c r="AT241" s="125" t="n">
        <f aca="false">IF(K241,AP241,0)</f>
        <v>8191</v>
      </c>
      <c r="AU241" s="29"/>
      <c r="AV241" s="125" t="n">
        <f aca="false">IF(Q241,AP241,0)</f>
        <v>0</v>
      </c>
    </row>
    <row r="242" customFormat="false" ht="8.25" hidden="false" customHeight="true" outlineLevel="0" collapsed="false">
      <c r="A242" s="17" t="n">
        <v>2</v>
      </c>
      <c r="B242" s="27"/>
      <c r="C242" s="17" t="s">
        <v>233</v>
      </c>
      <c r="D242" s="124"/>
      <c r="E242" s="30" t="n">
        <v>189329</v>
      </c>
      <c r="F242" s="124"/>
      <c r="G242" s="33" t="n">
        <f aca="false">(E242/$AP242)</f>
        <v>26.2047058823529</v>
      </c>
      <c r="H242" s="124"/>
      <c r="I242" s="33" t="n">
        <f aca="false">IF(G$287,G242/G$287*100,0)</f>
        <v>21.1165354422346</v>
      </c>
      <c r="J242" s="29"/>
      <c r="K242" s="30" t="n">
        <v>0</v>
      </c>
      <c r="L242" s="124"/>
      <c r="M242" s="33" t="n">
        <f aca="false">(K242/$AP242)</f>
        <v>0</v>
      </c>
      <c r="N242" s="124"/>
      <c r="O242" s="33" t="n">
        <f aca="false">IF(M$287,M242/M$287*100,0)</f>
        <v>0</v>
      </c>
      <c r="P242" s="29"/>
      <c r="Q242" s="30" t="n">
        <v>0</v>
      </c>
      <c r="R242" s="124"/>
      <c r="S242" s="33" t="n">
        <f aca="false">(Q242/$AP242)</f>
        <v>0</v>
      </c>
      <c r="T242" s="124"/>
      <c r="U242" s="33" t="n">
        <f aca="false">IF(S$287,S242/S$287*100,0)</f>
        <v>0</v>
      </c>
      <c r="V242" s="29"/>
      <c r="W242" s="30" t="n">
        <f aca="false">(E242+K242+Q242)</f>
        <v>189329</v>
      </c>
      <c r="X242" s="29"/>
      <c r="Y242" s="29"/>
      <c r="Z242" s="30" t="n">
        <v>5000</v>
      </c>
      <c r="AA242" s="29"/>
      <c r="AB242" s="33" t="n">
        <f aca="false">IF($W242,Z242/$W242*100,0)</f>
        <v>2.64090551368253</v>
      </c>
      <c r="AC242" s="29"/>
      <c r="AD242" s="30" t="n">
        <v>0</v>
      </c>
      <c r="AE242" s="29"/>
      <c r="AF242" s="33" t="n">
        <f aca="false">IF($W242,AD242/$W242*100,0)</f>
        <v>0</v>
      </c>
      <c r="AG242" s="29"/>
      <c r="AH242" s="30" t="n">
        <v>0</v>
      </c>
      <c r="AI242" s="29"/>
      <c r="AJ242" s="33" t="n">
        <f aca="false">IF($W242,AH242/$W242*100,0)</f>
        <v>0</v>
      </c>
      <c r="AK242" s="29"/>
      <c r="AL242" s="30" t="n">
        <v>71010</v>
      </c>
      <c r="AM242" s="29"/>
      <c r="AN242" s="123" t="n">
        <v>2</v>
      </c>
      <c r="AO242" s="29"/>
      <c r="AP242" s="125" t="n">
        <v>7225</v>
      </c>
      <c r="AQ242" s="29"/>
      <c r="AR242" s="125" t="n">
        <f aca="false">IF(E242,AP242,0)</f>
        <v>7225</v>
      </c>
      <c r="AS242" s="29"/>
      <c r="AT242" s="125" t="n">
        <f aca="false">IF(K242,AP242,0)</f>
        <v>0</v>
      </c>
      <c r="AU242" s="29"/>
      <c r="AV242" s="125" t="n">
        <f aca="false">IF(Q242,AP242,0)</f>
        <v>0</v>
      </c>
    </row>
    <row r="243" customFormat="false" ht="8.25" hidden="false" customHeight="true" outlineLevel="0" collapsed="false">
      <c r="A243" s="17" t="n">
        <v>3</v>
      </c>
      <c r="B243" s="27"/>
      <c r="C243" s="13" t="s">
        <v>147</v>
      </c>
      <c r="D243" s="124"/>
      <c r="E243" s="30" t="n">
        <v>28448</v>
      </c>
      <c r="F243" s="124"/>
      <c r="G243" s="33" t="n">
        <f aca="false">(E243/$AP243)</f>
        <v>4.60920285158782</v>
      </c>
      <c r="H243" s="124"/>
      <c r="I243" s="33" t="n">
        <f aca="false">IF(G$287,G243/G$287*100,0)</f>
        <v>3.71423345917223</v>
      </c>
      <c r="J243" s="29"/>
      <c r="K243" s="30" t="n">
        <v>107826</v>
      </c>
      <c r="L243" s="124"/>
      <c r="M243" s="33" t="n">
        <f aca="false">(K243/$AP243)</f>
        <v>17.4701879455606</v>
      </c>
      <c r="N243" s="124"/>
      <c r="O243" s="33" t="n">
        <f aca="false">IF(M$287,M243/M$287*100,0)</f>
        <v>70.7340176886665</v>
      </c>
      <c r="P243" s="29"/>
      <c r="Q243" s="30" t="n">
        <v>0</v>
      </c>
      <c r="R243" s="124"/>
      <c r="S243" s="33" t="n">
        <f aca="false">(Q243/$AP243)</f>
        <v>0</v>
      </c>
      <c r="T243" s="124"/>
      <c r="U243" s="33" t="n">
        <f aca="false">IF(S$287,S243/S$287*100,0)</f>
        <v>0</v>
      </c>
      <c r="V243" s="29"/>
      <c r="W243" s="30" t="n">
        <f aca="false">(E243+K243+Q243)</f>
        <v>136274</v>
      </c>
      <c r="X243" s="29"/>
      <c r="Y243" s="29"/>
      <c r="Z243" s="30" t="n">
        <v>0</v>
      </c>
      <c r="AA243" s="29"/>
      <c r="AB243" s="33" t="n">
        <f aca="false">IF($W243,Z243/$W243*100,0)</f>
        <v>0</v>
      </c>
      <c r="AC243" s="29"/>
      <c r="AD243" s="30" t="n">
        <v>0</v>
      </c>
      <c r="AE243" s="29"/>
      <c r="AF243" s="33" t="n">
        <f aca="false">IF($W243,AD243/$W243*100,0)</f>
        <v>0</v>
      </c>
      <c r="AG243" s="29"/>
      <c r="AH243" s="30" t="n">
        <v>0</v>
      </c>
      <c r="AI243" s="29"/>
      <c r="AJ243" s="33" t="n">
        <f aca="false">IF($W243,AH243/$W243*100,0)</f>
        <v>0</v>
      </c>
      <c r="AK243" s="29"/>
      <c r="AL243" s="30" t="n">
        <v>105749</v>
      </c>
      <c r="AM243" s="29"/>
      <c r="AN243" s="123" t="n">
        <v>3</v>
      </c>
      <c r="AO243" s="29"/>
      <c r="AP243" s="125" t="n">
        <v>6172</v>
      </c>
      <c r="AQ243" s="29"/>
      <c r="AR243" s="125" t="n">
        <f aca="false">IF(E243,AP243,0)</f>
        <v>6172</v>
      </c>
      <c r="AS243" s="29"/>
      <c r="AT243" s="125" t="n">
        <f aca="false">IF(K243,AP243,0)</f>
        <v>6172</v>
      </c>
      <c r="AU243" s="29"/>
      <c r="AV243" s="125" t="n">
        <f aca="false">IF(Q243,AP243,0)</f>
        <v>0</v>
      </c>
    </row>
    <row r="244" customFormat="false" ht="8.25" hidden="false" customHeight="true" outlineLevel="0" collapsed="false">
      <c r="A244" s="17" t="n">
        <v>4</v>
      </c>
      <c r="B244" s="27"/>
      <c r="C244" s="13" t="s">
        <v>234</v>
      </c>
      <c r="D244" s="124"/>
      <c r="E244" s="30" t="n">
        <v>13757</v>
      </c>
      <c r="F244" s="124"/>
      <c r="G244" s="33" t="n">
        <f aca="false">(E244/$AP244)</f>
        <v>3.28721624850657</v>
      </c>
      <c r="H244" s="124"/>
      <c r="I244" s="33" t="n">
        <f aca="false">IF(G$287,G244/G$287*100,0)</f>
        <v>2.64893713096869</v>
      </c>
      <c r="J244" s="29"/>
      <c r="K244" s="30" t="n">
        <v>0</v>
      </c>
      <c r="L244" s="124"/>
      <c r="M244" s="33" t="n">
        <f aca="false">(K244/$AP244)</f>
        <v>0</v>
      </c>
      <c r="N244" s="124"/>
      <c r="O244" s="33" t="n">
        <f aca="false">IF(M$287,M244/M$287*100,0)</f>
        <v>0</v>
      </c>
      <c r="P244" s="29"/>
      <c r="Q244" s="30" t="n">
        <v>0</v>
      </c>
      <c r="R244" s="124"/>
      <c r="S244" s="33" t="n">
        <f aca="false">(Q244/$AP244)</f>
        <v>0</v>
      </c>
      <c r="T244" s="124"/>
      <c r="U244" s="33" t="n">
        <f aca="false">IF(S$287,S244/S$287*100,0)</f>
        <v>0</v>
      </c>
      <c r="V244" s="29"/>
      <c r="W244" s="30" t="n">
        <f aca="false">(E244+K244+Q244)</f>
        <v>13757</v>
      </c>
      <c r="X244" s="29"/>
      <c r="Y244" s="29"/>
      <c r="Z244" s="30" t="n">
        <v>5000</v>
      </c>
      <c r="AA244" s="29"/>
      <c r="AB244" s="33" t="n">
        <f aca="false">IF($W244,Z244/$W244*100,0)</f>
        <v>36.3451333866395</v>
      </c>
      <c r="AC244" s="29"/>
      <c r="AD244" s="30" t="n">
        <v>0</v>
      </c>
      <c r="AE244" s="29"/>
      <c r="AF244" s="33" t="n">
        <f aca="false">IF($W244,AD244/$W244*100,0)</f>
        <v>0</v>
      </c>
      <c r="AG244" s="29"/>
      <c r="AH244" s="30" t="n">
        <v>0</v>
      </c>
      <c r="AI244" s="29"/>
      <c r="AJ244" s="33" t="n">
        <f aca="false">IF($W244,AH244/$W244*100,0)</f>
        <v>0</v>
      </c>
      <c r="AK244" s="29"/>
      <c r="AL244" s="30" t="n">
        <v>0</v>
      </c>
      <c r="AM244" s="29"/>
      <c r="AN244" s="123" t="n">
        <v>4</v>
      </c>
      <c r="AO244" s="29"/>
      <c r="AP244" s="125" t="n">
        <v>4185</v>
      </c>
      <c r="AQ244" s="29"/>
      <c r="AR244" s="125" t="n">
        <f aca="false">IF(E244,AP244,0)</f>
        <v>4185</v>
      </c>
      <c r="AS244" s="29"/>
      <c r="AT244" s="125" t="n">
        <f aca="false">IF(K244,AP244,0)</f>
        <v>0</v>
      </c>
      <c r="AU244" s="29"/>
      <c r="AV244" s="125" t="n">
        <f aca="false">IF(Q244,AP244,0)</f>
        <v>0</v>
      </c>
    </row>
    <row r="245" customFormat="false" ht="8.25" hidden="false" customHeight="true" outlineLevel="0" collapsed="false">
      <c r="A245" s="17" t="n">
        <v>5</v>
      </c>
      <c r="B245" s="27"/>
      <c r="C245" s="17" t="s">
        <v>235</v>
      </c>
      <c r="D245" s="124"/>
      <c r="E245" s="30" t="n">
        <v>1515432</v>
      </c>
      <c r="F245" s="124"/>
      <c r="G245" s="33" t="n">
        <f aca="false">(E245/$AP245)</f>
        <v>269.938012112576</v>
      </c>
      <c r="H245" s="124"/>
      <c r="I245" s="33" t="n">
        <f aca="false">IF(G$287,G245/G$287*100,0)</f>
        <v>217.524120498533</v>
      </c>
      <c r="J245" s="29"/>
      <c r="K245" s="30" t="n">
        <v>30000</v>
      </c>
      <c r="L245" s="124"/>
      <c r="M245" s="33" t="n">
        <f aca="false">(K245/$AP245)</f>
        <v>5.34378339864624</v>
      </c>
      <c r="N245" s="124"/>
      <c r="O245" s="33" t="n">
        <f aca="false">IF(M$287,M245/M$287*100,0)</f>
        <v>21.6361306828584</v>
      </c>
      <c r="P245" s="29"/>
      <c r="Q245" s="30" t="n">
        <v>3521</v>
      </c>
      <c r="R245" s="124"/>
      <c r="S245" s="33" t="n">
        <f aca="false">(Q245/$AP245)</f>
        <v>0.627182044887781</v>
      </c>
      <c r="T245" s="124"/>
      <c r="U245" s="33" t="n">
        <f aca="false">IF(S$287,S245/S$287*100,0)</f>
        <v>10.1555039440027</v>
      </c>
      <c r="V245" s="29"/>
      <c r="W245" s="30" t="n">
        <f aca="false">(E245+K245+Q245)</f>
        <v>1548953</v>
      </c>
      <c r="X245" s="29"/>
      <c r="Y245" s="29"/>
      <c r="Z245" s="30" t="n">
        <v>5638</v>
      </c>
      <c r="AA245" s="29"/>
      <c r="AB245" s="33" t="n">
        <f aca="false">IF($W245,Z245/$W245*100,0)</f>
        <v>0.363987803374279</v>
      </c>
      <c r="AC245" s="29"/>
      <c r="AD245" s="30" t="n">
        <v>0</v>
      </c>
      <c r="AE245" s="29"/>
      <c r="AF245" s="33" t="n">
        <f aca="false">IF($W245,AD245/$W245*100,0)</f>
        <v>0</v>
      </c>
      <c r="AG245" s="29"/>
      <c r="AH245" s="30" t="n">
        <v>137225</v>
      </c>
      <c r="AI245" s="29"/>
      <c r="AJ245" s="33" t="n">
        <f aca="false">IF($W245,AH245/$W245*100,0)</f>
        <v>8.85921005995663</v>
      </c>
      <c r="AK245" s="29"/>
      <c r="AL245" s="30" t="n">
        <v>88984</v>
      </c>
      <c r="AM245" s="29"/>
      <c r="AN245" s="123" t="n">
        <v>5</v>
      </c>
      <c r="AO245" s="29"/>
      <c r="AP245" s="125" t="n">
        <v>5614</v>
      </c>
      <c r="AQ245" s="29"/>
      <c r="AR245" s="125" t="n">
        <f aca="false">IF(E245,AP245,0)</f>
        <v>5614</v>
      </c>
      <c r="AS245" s="29"/>
      <c r="AT245" s="125" t="n">
        <f aca="false">IF(K245,AP245,0)</f>
        <v>5614</v>
      </c>
      <c r="AU245" s="29"/>
      <c r="AV245" s="125" t="n">
        <f aca="false">IF(Q245,AP245,0)</f>
        <v>5614</v>
      </c>
    </row>
    <row r="246" customFormat="false" ht="8.25" hidden="false" customHeight="true" outlineLevel="0" collapsed="false">
      <c r="A246" s="46"/>
      <c r="B246" s="17"/>
      <c r="C246" s="17"/>
      <c r="D246" s="124"/>
      <c r="E246" s="124"/>
      <c r="F246" s="124"/>
      <c r="G246" s="127"/>
      <c r="H246" s="124"/>
      <c r="I246" s="127"/>
      <c r="J246" s="29"/>
      <c r="K246" s="124"/>
      <c r="L246" s="124"/>
      <c r="M246" s="127"/>
      <c r="N246" s="124"/>
      <c r="O246" s="127"/>
      <c r="P246" s="29"/>
      <c r="Q246" s="124"/>
      <c r="R246" s="124"/>
      <c r="S246" s="127"/>
      <c r="T246" s="124"/>
      <c r="U246" s="127"/>
      <c r="V246" s="29"/>
      <c r="W246" s="123"/>
      <c r="X246" s="29"/>
      <c r="Y246" s="29"/>
      <c r="Z246" s="124"/>
      <c r="AA246" s="29"/>
      <c r="AB246" s="127"/>
      <c r="AC246" s="29"/>
      <c r="AD246" s="124"/>
      <c r="AE246" s="29"/>
      <c r="AF246" s="127"/>
      <c r="AG246" s="29"/>
      <c r="AH246" s="124"/>
      <c r="AI246" s="29"/>
      <c r="AJ246" s="127"/>
      <c r="AK246" s="29"/>
      <c r="AL246" s="124"/>
      <c r="AM246" s="29"/>
      <c r="AN246" s="126"/>
      <c r="AO246" s="29"/>
      <c r="AP246" s="29"/>
      <c r="AQ246" s="29"/>
      <c r="AR246" s="29"/>
      <c r="AS246" s="29"/>
      <c r="AT246" s="29"/>
      <c r="AU246" s="29"/>
      <c r="AV246" s="29"/>
    </row>
    <row r="247" customFormat="false" ht="8.25" hidden="false" customHeight="true" outlineLevel="0" collapsed="false">
      <c r="A247" s="17" t="n">
        <v>6</v>
      </c>
      <c r="B247" s="27"/>
      <c r="C247" s="17" t="s">
        <v>236</v>
      </c>
      <c r="D247" s="124"/>
      <c r="E247" s="30" t="n">
        <v>2948509</v>
      </c>
      <c r="F247" s="124"/>
      <c r="G247" s="33" t="n">
        <f aca="false">(E247/$AP247)</f>
        <v>69.1813467855467</v>
      </c>
      <c r="H247" s="124"/>
      <c r="I247" s="33" t="n">
        <f aca="false">IF(G$287,G247/G$287*100,0)</f>
        <v>55.7483975548954</v>
      </c>
      <c r="J247" s="29"/>
      <c r="K247" s="30" t="n">
        <v>0</v>
      </c>
      <c r="L247" s="124"/>
      <c r="M247" s="33" t="n">
        <f aca="false">(K247/$AP247)</f>
        <v>0</v>
      </c>
      <c r="N247" s="124"/>
      <c r="O247" s="33" t="n">
        <f aca="false">IF(M$287,M247/M$287*100,0)</f>
        <v>0</v>
      </c>
      <c r="P247" s="29"/>
      <c r="Q247" s="30" t="n">
        <v>3436</v>
      </c>
      <c r="R247" s="124"/>
      <c r="S247" s="33" t="n">
        <f aca="false">(Q247/$AP247)</f>
        <v>0.0806194274988268</v>
      </c>
      <c r="T247" s="124"/>
      <c r="U247" s="33" t="n">
        <f aca="false">IF(S$287,S247/S$287*100,0)</f>
        <v>1.30541191445311</v>
      </c>
      <c r="V247" s="29"/>
      <c r="W247" s="30" t="n">
        <f aca="false">(E247+K247+Q247)</f>
        <v>2951945</v>
      </c>
      <c r="X247" s="29"/>
      <c r="Y247" s="29"/>
      <c r="Z247" s="30" t="n">
        <v>2187</v>
      </c>
      <c r="AA247" s="29"/>
      <c r="AB247" s="33" t="n">
        <f aca="false">IF($W247,Z247/$W247*100,0)</f>
        <v>0.074086746196152</v>
      </c>
      <c r="AC247" s="29"/>
      <c r="AD247" s="30" t="n">
        <v>0</v>
      </c>
      <c r="AE247" s="29"/>
      <c r="AF247" s="33" t="n">
        <f aca="false">IF($W247,AD247/$W247*100,0)</f>
        <v>0</v>
      </c>
      <c r="AG247" s="29"/>
      <c r="AH247" s="30" t="n">
        <v>0</v>
      </c>
      <c r="AI247" s="29"/>
      <c r="AJ247" s="33" t="n">
        <f aca="false">IF($W247,AH247/$W247*100,0)</f>
        <v>0</v>
      </c>
      <c r="AK247" s="29"/>
      <c r="AL247" s="30" t="n">
        <v>632746</v>
      </c>
      <c r="AM247" s="29"/>
      <c r="AN247" s="123" t="n">
        <v>6</v>
      </c>
      <c r="AO247" s="29"/>
      <c r="AP247" s="125" t="n">
        <v>42620</v>
      </c>
      <c r="AQ247" s="29"/>
      <c r="AR247" s="125" t="n">
        <f aca="false">IF(E247,AP247,0)</f>
        <v>42620</v>
      </c>
      <c r="AS247" s="29"/>
      <c r="AT247" s="125" t="n">
        <f aca="false">IF(K247,AP247,0)</f>
        <v>0</v>
      </c>
      <c r="AU247" s="29"/>
      <c r="AV247" s="125" t="n">
        <f aca="false">IF(Q247,AP247,0)</f>
        <v>42620</v>
      </c>
    </row>
    <row r="248" customFormat="false" ht="8.25" hidden="false" customHeight="true" outlineLevel="0" collapsed="false">
      <c r="A248" s="17" t="n">
        <v>7</v>
      </c>
      <c r="B248" s="27"/>
      <c r="C248" s="17" t="s">
        <v>237</v>
      </c>
      <c r="D248" s="124"/>
      <c r="E248" s="30" t="n">
        <v>0</v>
      </c>
      <c r="F248" s="124"/>
      <c r="G248" s="33" t="n">
        <f aca="false">(E248/$AP248)</f>
        <v>0</v>
      </c>
      <c r="H248" s="124"/>
      <c r="I248" s="33" t="n">
        <f aca="false">IF(G$287,G248/G$287*100,0)</f>
        <v>0</v>
      </c>
      <c r="J248" s="29"/>
      <c r="K248" s="30" t="n">
        <v>6954</v>
      </c>
      <c r="L248" s="124"/>
      <c r="M248" s="33" t="n">
        <f aca="false">(K248/$AP248)</f>
        <v>1.92046396023198</v>
      </c>
      <c r="N248" s="124"/>
      <c r="O248" s="33" t="n">
        <f aca="false">IF(M$287,M248/M$287*100,0)</f>
        <v>7.77565371115625</v>
      </c>
      <c r="P248" s="29"/>
      <c r="Q248" s="30" t="n">
        <v>9526</v>
      </c>
      <c r="R248" s="124"/>
      <c r="S248" s="33" t="n">
        <f aca="false">(Q248/$AP248)</f>
        <v>2.63076498204916</v>
      </c>
      <c r="T248" s="124"/>
      <c r="U248" s="33" t="n">
        <f aca="false">IF(S$287,S248/S$287*100,0)</f>
        <v>42.5980692028973</v>
      </c>
      <c r="V248" s="29"/>
      <c r="W248" s="30" t="n">
        <f aca="false">(E248+K248+Q248)</f>
        <v>16480</v>
      </c>
      <c r="X248" s="29"/>
      <c r="Y248" s="29"/>
      <c r="Z248" s="30" t="n">
        <v>0</v>
      </c>
      <c r="AA248" s="29"/>
      <c r="AB248" s="33" t="n">
        <f aca="false">IF($W248,Z248/$W248*100,0)</f>
        <v>0</v>
      </c>
      <c r="AC248" s="29"/>
      <c r="AD248" s="30" t="n">
        <v>0</v>
      </c>
      <c r="AE248" s="29"/>
      <c r="AF248" s="33" t="n">
        <f aca="false">IF($W248,AD248/$W248*100,0)</f>
        <v>0</v>
      </c>
      <c r="AG248" s="29"/>
      <c r="AH248" s="30" t="n">
        <v>0</v>
      </c>
      <c r="AI248" s="29"/>
      <c r="AJ248" s="33" t="n">
        <f aca="false">IF($W248,AH248/$W248*100,0)</f>
        <v>0</v>
      </c>
      <c r="AK248" s="29"/>
      <c r="AL248" s="30" t="n">
        <v>0</v>
      </c>
      <c r="AM248" s="29"/>
      <c r="AN248" s="123" t="n">
        <v>7</v>
      </c>
      <c r="AO248" s="29"/>
      <c r="AP248" s="125" t="n">
        <v>3621</v>
      </c>
      <c r="AQ248" s="29"/>
      <c r="AR248" s="125" t="n">
        <f aca="false">IF(E248,AP248,0)</f>
        <v>0</v>
      </c>
      <c r="AS248" s="29"/>
      <c r="AT248" s="125" t="n">
        <f aca="false">IF(K248,AP248,0)</f>
        <v>3621</v>
      </c>
      <c r="AU248" s="29"/>
      <c r="AV248" s="125" t="n">
        <f aca="false">IF(Q248,AP248,0)</f>
        <v>3621</v>
      </c>
    </row>
    <row r="249" customFormat="false" ht="8.25" hidden="false" customHeight="true" outlineLevel="0" collapsed="false">
      <c r="A249" s="17" t="n">
        <v>8</v>
      </c>
      <c r="B249" s="27"/>
      <c r="C249" s="17" t="s">
        <v>238</v>
      </c>
      <c r="D249" s="124"/>
      <c r="E249" s="30" t="n">
        <v>403774</v>
      </c>
      <c r="F249" s="124"/>
      <c r="G249" s="33" t="n">
        <f aca="false">(E249/$AP249)</f>
        <v>74.1686260102866</v>
      </c>
      <c r="H249" s="124"/>
      <c r="I249" s="33" t="n">
        <f aca="false">IF(G$287,G249/G$287*100,0)</f>
        <v>59.7672962589049</v>
      </c>
      <c r="J249" s="29"/>
      <c r="K249" s="30" t="n">
        <v>86935</v>
      </c>
      <c r="L249" s="124"/>
      <c r="M249" s="33" t="n">
        <f aca="false">(K249/$AP249)</f>
        <v>15.9689566495224</v>
      </c>
      <c r="N249" s="124"/>
      <c r="O249" s="33" t="n">
        <f aca="false">IF(M$287,M249/M$287*100,0)</f>
        <v>64.6557704837915</v>
      </c>
      <c r="P249" s="29"/>
      <c r="Q249" s="30" t="n">
        <v>0</v>
      </c>
      <c r="R249" s="124"/>
      <c r="S249" s="33" t="n">
        <f aca="false">(Q249/$AP249)</f>
        <v>0</v>
      </c>
      <c r="T249" s="124"/>
      <c r="U249" s="33" t="n">
        <f aca="false">IF(S$287,S249/S$287*100,0)</f>
        <v>0</v>
      </c>
      <c r="V249" s="29"/>
      <c r="W249" s="30" t="n">
        <f aca="false">(E249+K249+Q249)</f>
        <v>490709</v>
      </c>
      <c r="X249" s="29"/>
      <c r="Y249" s="29"/>
      <c r="Z249" s="30" t="n">
        <v>0</v>
      </c>
      <c r="AA249" s="29"/>
      <c r="AB249" s="33" t="n">
        <f aca="false">IF($W249,Z249/$W249*100,0)</f>
        <v>0</v>
      </c>
      <c r="AC249" s="29"/>
      <c r="AD249" s="30" t="n">
        <v>0</v>
      </c>
      <c r="AE249" s="29"/>
      <c r="AF249" s="33" t="n">
        <f aca="false">IF($W249,AD249/$W249*100,0)</f>
        <v>0</v>
      </c>
      <c r="AG249" s="29"/>
      <c r="AH249" s="30" t="n">
        <v>0</v>
      </c>
      <c r="AI249" s="29"/>
      <c r="AJ249" s="33" t="n">
        <f aca="false">IF($W249,AH249/$W249*100,0)</f>
        <v>0</v>
      </c>
      <c r="AK249" s="29"/>
      <c r="AL249" s="30" t="n">
        <v>78708</v>
      </c>
      <c r="AM249" s="29"/>
      <c r="AN249" s="123" t="n">
        <v>8</v>
      </c>
      <c r="AO249" s="29"/>
      <c r="AP249" s="125" t="n">
        <v>5444</v>
      </c>
      <c r="AQ249" s="29"/>
      <c r="AR249" s="125" t="n">
        <f aca="false">IF(E249,AP249,0)</f>
        <v>5444</v>
      </c>
      <c r="AS249" s="29"/>
      <c r="AT249" s="125" t="n">
        <f aca="false">IF(K249,AP249,0)</f>
        <v>5444</v>
      </c>
      <c r="AU249" s="29"/>
      <c r="AV249" s="125" t="n">
        <f aca="false">IF(Q249,AP249,0)</f>
        <v>0</v>
      </c>
    </row>
    <row r="250" customFormat="false" ht="8.25" hidden="false" customHeight="true" outlineLevel="0" collapsed="false">
      <c r="A250" s="17" t="n">
        <v>9</v>
      </c>
      <c r="B250" s="27"/>
      <c r="C250" s="17" t="s">
        <v>239</v>
      </c>
      <c r="D250" s="124"/>
      <c r="E250" s="30" t="n">
        <v>734914</v>
      </c>
      <c r="F250" s="124"/>
      <c r="G250" s="33" t="n">
        <f aca="false">(E250/$AP250)</f>
        <v>130.211552090716</v>
      </c>
      <c r="H250" s="124"/>
      <c r="I250" s="33" t="n">
        <f aca="false">IF(G$287,G250/G$287*100,0)</f>
        <v>104.928361610181</v>
      </c>
      <c r="J250" s="29"/>
      <c r="K250" s="30" t="n">
        <v>0</v>
      </c>
      <c r="L250" s="124"/>
      <c r="M250" s="33" t="n">
        <f aca="false">(K250/$AP250)</f>
        <v>0</v>
      </c>
      <c r="N250" s="124"/>
      <c r="O250" s="33" t="n">
        <f aca="false">IF(M$287,M250/M$287*100,0)</f>
        <v>0</v>
      </c>
      <c r="P250" s="29"/>
      <c r="Q250" s="30" t="n">
        <v>0</v>
      </c>
      <c r="R250" s="124"/>
      <c r="S250" s="33" t="n">
        <f aca="false">(Q250/$AP250)</f>
        <v>0</v>
      </c>
      <c r="T250" s="124"/>
      <c r="U250" s="33" t="n">
        <f aca="false">IF(S$287,S250/S$287*100,0)</f>
        <v>0</v>
      </c>
      <c r="V250" s="29"/>
      <c r="W250" s="30" t="n">
        <f aca="false">(E250+K250+Q250)</f>
        <v>734914</v>
      </c>
      <c r="X250" s="29"/>
      <c r="Y250" s="29"/>
      <c r="Z250" s="30" t="n">
        <v>0</v>
      </c>
      <c r="AA250" s="29"/>
      <c r="AB250" s="33" t="n">
        <f aca="false">IF($W250,Z250/$W250*100,0)</f>
        <v>0</v>
      </c>
      <c r="AC250" s="29"/>
      <c r="AD250" s="30" t="n">
        <v>0</v>
      </c>
      <c r="AE250" s="29"/>
      <c r="AF250" s="33" t="n">
        <f aca="false">IF($W250,AD250/$W250*100,0)</f>
        <v>0</v>
      </c>
      <c r="AG250" s="29"/>
      <c r="AH250" s="30" t="n">
        <v>0</v>
      </c>
      <c r="AI250" s="29"/>
      <c r="AJ250" s="33" t="n">
        <f aca="false">IF($W250,AH250/$W250*100,0)</f>
        <v>0</v>
      </c>
      <c r="AK250" s="29"/>
      <c r="AL250" s="30" t="n">
        <v>114967</v>
      </c>
      <c r="AM250" s="29"/>
      <c r="AN250" s="123" t="n">
        <v>9</v>
      </c>
      <c r="AO250" s="29"/>
      <c r="AP250" s="125" t="n">
        <v>5644</v>
      </c>
      <c r="AQ250" s="29"/>
      <c r="AR250" s="125" t="n">
        <f aca="false">IF(E250,AP250,0)</f>
        <v>5644</v>
      </c>
      <c r="AS250" s="29"/>
      <c r="AT250" s="125" t="n">
        <f aca="false">IF(K250,AP250,0)</f>
        <v>0</v>
      </c>
      <c r="AU250" s="29"/>
      <c r="AV250" s="125" t="n">
        <f aca="false">IF(Q250,AP250,0)</f>
        <v>0</v>
      </c>
    </row>
    <row r="251" customFormat="false" ht="8.25" hidden="false" customHeight="true" outlineLevel="0" collapsed="false">
      <c r="A251" s="17" t="n">
        <v>10</v>
      </c>
      <c r="B251" s="27"/>
      <c r="C251" s="17" t="s">
        <v>240</v>
      </c>
      <c r="D251" s="124"/>
      <c r="E251" s="30" t="n">
        <v>151881</v>
      </c>
      <c r="F251" s="124"/>
      <c r="G251" s="33" t="n">
        <f aca="false">(E251/$AP251)</f>
        <v>41.1490111081008</v>
      </c>
      <c r="H251" s="124"/>
      <c r="I251" s="33" t="n">
        <f aca="false">IF(G$287,G251/G$287*100,0)</f>
        <v>33.1591033831169</v>
      </c>
      <c r="J251" s="29"/>
      <c r="K251" s="30" t="n">
        <v>2000</v>
      </c>
      <c r="L251" s="124"/>
      <c r="M251" s="33" t="n">
        <f aca="false">(K251/$AP251)</f>
        <v>0.541858574911948</v>
      </c>
      <c r="N251" s="124"/>
      <c r="O251" s="33" t="n">
        <f aca="false">IF(M$287,M251/M$287*100,0)</f>
        <v>2.19389935254343</v>
      </c>
      <c r="P251" s="29"/>
      <c r="Q251" s="30" t="n">
        <v>2000</v>
      </c>
      <c r="R251" s="124"/>
      <c r="S251" s="33" t="n">
        <f aca="false">(Q251/$AP251)</f>
        <v>0.541858574911948</v>
      </c>
      <c r="T251" s="124"/>
      <c r="U251" s="33" t="n">
        <f aca="false">IF(S$287,S251/S$287*100,0)</f>
        <v>8.77392288166437</v>
      </c>
      <c r="V251" s="29"/>
      <c r="W251" s="30" t="n">
        <f aca="false">(E251+K251+Q251)</f>
        <v>155881</v>
      </c>
      <c r="X251" s="29"/>
      <c r="Y251" s="29"/>
      <c r="Z251" s="30" t="n">
        <v>0</v>
      </c>
      <c r="AA251" s="29"/>
      <c r="AB251" s="33" t="n">
        <f aca="false">IF($W251,Z251/$W251*100,0)</f>
        <v>0</v>
      </c>
      <c r="AC251" s="29"/>
      <c r="AD251" s="30" t="n">
        <v>0</v>
      </c>
      <c r="AE251" s="29"/>
      <c r="AF251" s="33" t="n">
        <f aca="false">IF($W251,AD251/$W251*100,0)</f>
        <v>0</v>
      </c>
      <c r="AG251" s="29"/>
      <c r="AH251" s="30" t="n">
        <v>0</v>
      </c>
      <c r="AI251" s="29"/>
      <c r="AJ251" s="33" t="n">
        <f aca="false">IF($W251,AH251/$W251*100,0)</f>
        <v>0</v>
      </c>
      <c r="AK251" s="29"/>
      <c r="AL251" s="30" t="n">
        <v>62089</v>
      </c>
      <c r="AM251" s="29"/>
      <c r="AN251" s="123" t="n">
        <v>10</v>
      </c>
      <c r="AO251" s="29"/>
      <c r="AP251" s="125" t="n">
        <v>3691</v>
      </c>
      <c r="AQ251" s="29"/>
      <c r="AR251" s="125" t="n">
        <f aca="false">IF(E251,AP251,0)</f>
        <v>3691</v>
      </c>
      <c r="AS251" s="29"/>
      <c r="AT251" s="125" t="n">
        <f aca="false">IF(K251,AP251,0)</f>
        <v>3691</v>
      </c>
      <c r="AU251" s="29"/>
      <c r="AV251" s="125" t="n">
        <f aca="false">IF(Q251,AP251,0)</f>
        <v>3691</v>
      </c>
    </row>
    <row r="252" customFormat="false" ht="8.25" hidden="false" customHeight="true" outlineLevel="0" collapsed="false">
      <c r="A252" s="46"/>
      <c r="B252" s="17"/>
      <c r="C252" s="17"/>
      <c r="D252" s="124"/>
      <c r="E252" s="124"/>
      <c r="F252" s="124"/>
      <c r="G252" s="127"/>
      <c r="H252" s="124"/>
      <c r="I252" s="127"/>
      <c r="J252" s="29"/>
      <c r="K252" s="124"/>
      <c r="L252" s="124"/>
      <c r="M252" s="127"/>
      <c r="N252" s="124"/>
      <c r="O252" s="127"/>
      <c r="P252" s="29"/>
      <c r="Q252" s="124"/>
      <c r="R252" s="124"/>
      <c r="S252" s="127"/>
      <c r="T252" s="124"/>
      <c r="U252" s="127"/>
      <c r="V252" s="29"/>
      <c r="W252" s="123"/>
      <c r="X252" s="29"/>
      <c r="Y252" s="29"/>
      <c r="Z252" s="124"/>
      <c r="AA252" s="29"/>
      <c r="AB252" s="127"/>
      <c r="AC252" s="29"/>
      <c r="AD252" s="124"/>
      <c r="AE252" s="29"/>
      <c r="AF252" s="127"/>
      <c r="AG252" s="29"/>
      <c r="AH252" s="124"/>
      <c r="AI252" s="29"/>
      <c r="AJ252" s="127"/>
      <c r="AK252" s="29"/>
      <c r="AL252" s="124"/>
      <c r="AM252" s="29"/>
      <c r="AN252" s="126"/>
      <c r="AO252" s="29"/>
      <c r="AP252" s="29"/>
      <c r="AQ252" s="29"/>
      <c r="AR252" s="29"/>
      <c r="AS252" s="29"/>
      <c r="AT252" s="29"/>
      <c r="AU252" s="29"/>
      <c r="AV252" s="29"/>
    </row>
    <row r="253" customFormat="false" ht="8.25" hidden="false" customHeight="true" outlineLevel="0" collapsed="false">
      <c r="A253" s="17" t="n">
        <v>11</v>
      </c>
      <c r="B253" s="27"/>
      <c r="C253" s="17" t="s">
        <v>241</v>
      </c>
      <c r="D253" s="124"/>
      <c r="E253" s="30" t="n">
        <v>4456939</v>
      </c>
      <c r="F253" s="124"/>
      <c r="G253" s="33" t="n">
        <f aca="false">(E253/$AP253)</f>
        <v>211.821633952759</v>
      </c>
      <c r="H253" s="124"/>
      <c r="I253" s="33" t="n">
        <f aca="false">IF(G$287,G253/G$287*100,0)</f>
        <v>170.692205471678</v>
      </c>
      <c r="J253" s="29"/>
      <c r="K253" s="30" t="n">
        <v>0</v>
      </c>
      <c r="L253" s="124"/>
      <c r="M253" s="33" t="n">
        <f aca="false">(K253/$AP253)</f>
        <v>0</v>
      </c>
      <c r="N253" s="124"/>
      <c r="O253" s="33" t="n">
        <f aca="false">IF(M$287,M253/M$287*100,0)</f>
        <v>0</v>
      </c>
      <c r="P253" s="29"/>
      <c r="Q253" s="30" t="n">
        <v>18859</v>
      </c>
      <c r="R253" s="124"/>
      <c r="S253" s="33" t="n">
        <f aca="false">(Q253/$AP253)</f>
        <v>0.896297704481726</v>
      </c>
      <c r="T253" s="124"/>
      <c r="U253" s="33" t="n">
        <f aca="false">IF(S$287,S253/S$287*100,0)</f>
        <v>14.513098624329</v>
      </c>
      <c r="V253" s="29"/>
      <c r="W253" s="30" t="n">
        <f aca="false">(E253+K253+Q253)</f>
        <v>4475798</v>
      </c>
      <c r="X253" s="29"/>
      <c r="Y253" s="29"/>
      <c r="Z253" s="30" t="n">
        <v>2237</v>
      </c>
      <c r="AA253" s="29"/>
      <c r="AB253" s="33" t="n">
        <f aca="false">IF($W253,Z253/$W253*100,0)</f>
        <v>0.0499799141963064</v>
      </c>
      <c r="AC253" s="29"/>
      <c r="AD253" s="30" t="n">
        <v>0</v>
      </c>
      <c r="AE253" s="29"/>
      <c r="AF253" s="33" t="n">
        <f aca="false">IF($W253,AD253/$W253*100,0)</f>
        <v>0</v>
      </c>
      <c r="AG253" s="29"/>
      <c r="AH253" s="30" t="n">
        <v>0</v>
      </c>
      <c r="AI253" s="29"/>
      <c r="AJ253" s="33" t="n">
        <f aca="false">IF($W253,AH253/$W253*100,0)</f>
        <v>0</v>
      </c>
      <c r="AK253" s="29"/>
      <c r="AL253" s="30" t="n">
        <v>1180255</v>
      </c>
      <c r="AM253" s="29"/>
      <c r="AN253" s="123" t="n">
        <v>11</v>
      </c>
      <c r="AO253" s="29"/>
      <c r="AP253" s="125" t="n">
        <v>21041</v>
      </c>
      <c r="AQ253" s="29"/>
      <c r="AR253" s="125" t="n">
        <f aca="false">IF(E253,AP253,0)</f>
        <v>21041</v>
      </c>
      <c r="AS253" s="29"/>
      <c r="AT253" s="125" t="n">
        <f aca="false">IF(K253,AP253,0)</f>
        <v>0</v>
      </c>
      <c r="AU253" s="29"/>
      <c r="AV253" s="125" t="n">
        <f aca="false">IF(Q253,AP253,0)</f>
        <v>21041</v>
      </c>
    </row>
    <row r="254" customFormat="false" ht="8.25" hidden="false" customHeight="true" outlineLevel="0" collapsed="false">
      <c r="A254" s="17" t="n">
        <v>12</v>
      </c>
      <c r="B254" s="27"/>
      <c r="C254" s="13" t="s">
        <v>242</v>
      </c>
      <c r="D254" s="124"/>
      <c r="E254" s="30" t="n">
        <v>190159</v>
      </c>
      <c r="F254" s="124"/>
      <c r="G254" s="33" t="n">
        <f aca="false">(E254/$AP254)</f>
        <v>48.9595777548919</v>
      </c>
      <c r="H254" s="124"/>
      <c r="I254" s="33" t="n">
        <f aca="false">IF(G$287,G254/G$287*100,0)</f>
        <v>39.4530914996548</v>
      </c>
      <c r="J254" s="29"/>
      <c r="K254" s="30" t="n">
        <v>24500</v>
      </c>
      <c r="L254" s="124"/>
      <c r="M254" s="33" t="n">
        <f aca="false">(K254/$AP254)</f>
        <v>6.30792996910402</v>
      </c>
      <c r="N254" s="124"/>
      <c r="O254" s="33" t="n">
        <f aca="false">IF(M$287,M254/M$287*100,0)</f>
        <v>25.5398070933092</v>
      </c>
      <c r="P254" s="29"/>
      <c r="Q254" s="30" t="n">
        <v>194439</v>
      </c>
      <c r="R254" s="124"/>
      <c r="S254" s="33" t="n">
        <f aca="false">(Q254/$AP254)</f>
        <v>50.0615345005149</v>
      </c>
      <c r="T254" s="124"/>
      <c r="U254" s="33" t="n">
        <f aca="false">IF(S$287,S254/S$287*100,0)</f>
        <v>810.610117440098</v>
      </c>
      <c r="V254" s="29"/>
      <c r="W254" s="30" t="n">
        <f aca="false">(E254+K254+Q254)</f>
        <v>409098</v>
      </c>
      <c r="X254" s="29"/>
      <c r="Y254" s="29"/>
      <c r="Z254" s="30" t="n">
        <v>42787</v>
      </c>
      <c r="AA254" s="29"/>
      <c r="AB254" s="33" t="n">
        <f aca="false">IF($W254,Z254/$W254*100,0)</f>
        <v>10.458863157483</v>
      </c>
      <c r="AC254" s="29"/>
      <c r="AD254" s="30" t="n">
        <v>0</v>
      </c>
      <c r="AE254" s="29"/>
      <c r="AF254" s="33" t="n">
        <f aca="false">IF($W254,AD254/$W254*100,0)</f>
        <v>0</v>
      </c>
      <c r="AG254" s="29"/>
      <c r="AH254" s="30" t="n">
        <v>0</v>
      </c>
      <c r="AI254" s="29"/>
      <c r="AJ254" s="33" t="n">
        <f aca="false">IF($W254,AH254/$W254*100,0)</f>
        <v>0</v>
      </c>
      <c r="AK254" s="29"/>
      <c r="AL254" s="30" t="n">
        <v>5651</v>
      </c>
      <c r="AM254" s="29"/>
      <c r="AN254" s="123" t="n">
        <v>12</v>
      </c>
      <c r="AO254" s="29"/>
      <c r="AP254" s="125" t="n">
        <v>3884</v>
      </c>
      <c r="AQ254" s="29"/>
      <c r="AR254" s="125" t="n">
        <f aca="false">IF(E254,AP254,0)</f>
        <v>3884</v>
      </c>
      <c r="AS254" s="29"/>
      <c r="AT254" s="125" t="n">
        <f aca="false">IF(K254,AP254,0)</f>
        <v>3884</v>
      </c>
      <c r="AU254" s="29"/>
      <c r="AV254" s="125" t="n">
        <f aca="false">IF(Q254,AP254,0)</f>
        <v>3884</v>
      </c>
    </row>
    <row r="255" customFormat="false" ht="8.25" hidden="false" customHeight="true" outlineLevel="0" collapsed="false">
      <c r="A255" s="17" t="n">
        <v>13</v>
      </c>
      <c r="B255" s="27"/>
      <c r="C255" s="17" t="s">
        <v>243</v>
      </c>
      <c r="D255" s="124"/>
      <c r="E255" s="30" t="n">
        <v>18800</v>
      </c>
      <c r="F255" s="124"/>
      <c r="G255" s="33" t="n">
        <f aca="false">(E255/$AP255)</f>
        <v>5.30773574251835</v>
      </c>
      <c r="H255" s="124"/>
      <c r="I255" s="33" t="n">
        <f aca="false">IF(G$287,G255/G$287*100,0)</f>
        <v>4.2771321467257</v>
      </c>
      <c r="J255" s="29"/>
      <c r="K255" s="30" t="n">
        <v>5000</v>
      </c>
      <c r="L255" s="124"/>
      <c r="M255" s="33" t="n">
        <f aca="false">(K255/$AP255)</f>
        <v>1.41163184641446</v>
      </c>
      <c r="N255" s="124"/>
      <c r="O255" s="33" t="n">
        <f aca="false">IF(M$287,M255/M$287*100,0)</f>
        <v>5.7154732568025</v>
      </c>
      <c r="P255" s="29"/>
      <c r="Q255" s="30" t="n">
        <v>0</v>
      </c>
      <c r="R255" s="124"/>
      <c r="S255" s="33" t="n">
        <f aca="false">(Q255/$AP255)</f>
        <v>0</v>
      </c>
      <c r="T255" s="124"/>
      <c r="U255" s="33" t="n">
        <f aca="false">IF(S$287,S255/S$287*100,0)</f>
        <v>0</v>
      </c>
      <c r="V255" s="29"/>
      <c r="W255" s="30" t="n">
        <f aca="false">(E255+K255+Q255)</f>
        <v>23800</v>
      </c>
      <c r="X255" s="29"/>
      <c r="Y255" s="29"/>
      <c r="Z255" s="30" t="n">
        <v>0</v>
      </c>
      <c r="AA255" s="29"/>
      <c r="AB255" s="33" t="n">
        <f aca="false">IF($W255,Z255/$W255*100,0)</f>
        <v>0</v>
      </c>
      <c r="AC255" s="29"/>
      <c r="AD255" s="30" t="n">
        <v>0</v>
      </c>
      <c r="AE255" s="29"/>
      <c r="AF255" s="33" t="n">
        <f aca="false">IF($W255,AD255/$W255*100,0)</f>
        <v>0</v>
      </c>
      <c r="AG255" s="29"/>
      <c r="AH255" s="30" t="n">
        <v>0</v>
      </c>
      <c r="AI255" s="29"/>
      <c r="AJ255" s="33" t="n">
        <f aca="false">IF($W255,AH255/$W255*100,0)</f>
        <v>0</v>
      </c>
      <c r="AK255" s="29"/>
      <c r="AL255" s="30" t="n">
        <v>0</v>
      </c>
      <c r="AM255" s="29"/>
      <c r="AN255" s="123" t="n">
        <v>13</v>
      </c>
      <c r="AO255" s="29"/>
      <c r="AP255" s="125" t="n">
        <v>3542</v>
      </c>
      <c r="AQ255" s="29"/>
      <c r="AR255" s="125" t="n">
        <f aca="false">IF(E255,AP255,0)</f>
        <v>3542</v>
      </c>
      <c r="AS255" s="29"/>
      <c r="AT255" s="125" t="n">
        <f aca="false">IF(K255,AP255,0)</f>
        <v>3542</v>
      </c>
      <c r="AU255" s="29"/>
      <c r="AV255" s="125" t="n">
        <f aca="false">IF(Q255,AP255,0)</f>
        <v>0</v>
      </c>
    </row>
    <row r="256" customFormat="false" ht="8.25" hidden="false" customHeight="true" outlineLevel="0" collapsed="false">
      <c r="A256" s="17" t="n">
        <v>14</v>
      </c>
      <c r="B256" s="27"/>
      <c r="C256" s="17" t="s">
        <v>161</v>
      </c>
      <c r="D256" s="124"/>
      <c r="E256" s="30" t="n">
        <v>641783</v>
      </c>
      <c r="F256" s="124"/>
      <c r="G256" s="33" t="n">
        <f aca="false">(E256/$AP256)</f>
        <v>39.1832834727395</v>
      </c>
      <c r="H256" s="124"/>
      <c r="I256" s="33" t="n">
        <f aca="false">IF(G$287,G256/G$287*100,0)</f>
        <v>31.575061285173</v>
      </c>
      <c r="J256" s="29"/>
      <c r="K256" s="30" t="n">
        <v>0</v>
      </c>
      <c r="L256" s="124"/>
      <c r="M256" s="33" t="n">
        <f aca="false">(K256/$AP256)</f>
        <v>0</v>
      </c>
      <c r="N256" s="124"/>
      <c r="O256" s="33" t="n">
        <f aca="false">IF(M$287,M256/M$287*100,0)</f>
        <v>0</v>
      </c>
      <c r="P256" s="29"/>
      <c r="Q256" s="30" t="n">
        <v>0</v>
      </c>
      <c r="R256" s="124"/>
      <c r="S256" s="33" t="n">
        <f aca="false">(Q256/$AP256)</f>
        <v>0</v>
      </c>
      <c r="T256" s="124"/>
      <c r="U256" s="33" t="n">
        <f aca="false">IF(S$287,S256/S$287*100,0)</f>
        <v>0</v>
      </c>
      <c r="V256" s="29"/>
      <c r="W256" s="30" t="n">
        <f aca="false">(E256+K256+Q256)</f>
        <v>641783</v>
      </c>
      <c r="X256" s="29"/>
      <c r="Y256" s="29"/>
      <c r="Z256" s="30" t="n">
        <v>0</v>
      </c>
      <c r="AA256" s="29"/>
      <c r="AB256" s="33" t="n">
        <f aca="false">IF($W256,Z256/$W256*100,0)</f>
        <v>0</v>
      </c>
      <c r="AC256" s="29"/>
      <c r="AD256" s="30" t="n">
        <v>0</v>
      </c>
      <c r="AE256" s="29"/>
      <c r="AF256" s="33" t="n">
        <f aca="false">IF($W256,AD256/$W256*100,0)</f>
        <v>0</v>
      </c>
      <c r="AG256" s="29"/>
      <c r="AH256" s="30" t="n">
        <v>0</v>
      </c>
      <c r="AI256" s="29"/>
      <c r="AJ256" s="33" t="n">
        <f aca="false">IF($W256,AH256/$W256*100,0)</f>
        <v>0</v>
      </c>
      <c r="AK256" s="29"/>
      <c r="AL256" s="30" t="n">
        <v>114065</v>
      </c>
      <c r="AM256" s="29"/>
      <c r="AN256" s="123" t="n">
        <v>14</v>
      </c>
      <c r="AO256" s="29"/>
      <c r="AP256" s="125" t="n">
        <v>16379</v>
      </c>
      <c r="AQ256" s="29"/>
      <c r="AR256" s="125" t="n">
        <f aca="false">IF(E256,AP256,0)</f>
        <v>16379</v>
      </c>
      <c r="AS256" s="29"/>
      <c r="AT256" s="125" t="n">
        <f aca="false">IF(K256,AP256,0)</f>
        <v>0</v>
      </c>
      <c r="AU256" s="29"/>
      <c r="AV256" s="125" t="n">
        <f aca="false">IF(Q256,AP256,0)</f>
        <v>0</v>
      </c>
    </row>
    <row r="257" customFormat="false" ht="8.25" hidden="false" customHeight="true" outlineLevel="0" collapsed="false">
      <c r="A257" s="17" t="n">
        <v>15</v>
      </c>
      <c r="B257" s="27"/>
      <c r="C257" s="17" t="s">
        <v>244</v>
      </c>
      <c r="D257" s="124"/>
      <c r="E257" s="30" t="n">
        <v>0</v>
      </c>
      <c r="F257" s="124"/>
      <c r="G257" s="33" t="n">
        <f aca="false">(E257/$AP257)</f>
        <v>0</v>
      </c>
      <c r="H257" s="124"/>
      <c r="I257" s="33" t="n">
        <f aca="false">IF(G$287,G257/G$287*100,0)</f>
        <v>0</v>
      </c>
      <c r="J257" s="29"/>
      <c r="K257" s="30" t="n">
        <v>0</v>
      </c>
      <c r="L257" s="124"/>
      <c r="M257" s="33" t="n">
        <f aca="false">(K257/$AP257)</f>
        <v>0</v>
      </c>
      <c r="N257" s="124"/>
      <c r="O257" s="33" t="n">
        <f aca="false">IF(M$287,M257/M$287*100,0)</f>
        <v>0</v>
      </c>
      <c r="P257" s="29"/>
      <c r="Q257" s="30" t="n">
        <v>0</v>
      </c>
      <c r="R257" s="124"/>
      <c r="S257" s="33" t="n">
        <f aca="false">(Q257/$AP257)</f>
        <v>0</v>
      </c>
      <c r="T257" s="124"/>
      <c r="U257" s="33" t="n">
        <f aca="false">IF(S$287,S257/S$287*100,0)</f>
        <v>0</v>
      </c>
      <c r="V257" s="29"/>
      <c r="W257" s="30" t="n">
        <f aca="false">(E257+K257+Q257)</f>
        <v>0</v>
      </c>
      <c r="X257" s="29"/>
      <c r="Y257" s="29"/>
      <c r="Z257" s="30" t="n">
        <v>0</v>
      </c>
      <c r="AA257" s="29"/>
      <c r="AB257" s="33" t="n">
        <f aca="false">IF($W257,Z257/$W257*100,0)</f>
        <v>0</v>
      </c>
      <c r="AC257" s="29"/>
      <c r="AD257" s="30" t="n">
        <v>0</v>
      </c>
      <c r="AE257" s="29"/>
      <c r="AF257" s="33" t="n">
        <f aca="false">IF($W257,AD257/$W257*100,0)</f>
        <v>0</v>
      </c>
      <c r="AG257" s="29"/>
      <c r="AH257" s="30" t="n">
        <v>0</v>
      </c>
      <c r="AI257" s="29"/>
      <c r="AJ257" s="33" t="n">
        <f aca="false">IF($W257,AH257/$W257*100,0)</f>
        <v>0</v>
      </c>
      <c r="AK257" s="29"/>
      <c r="AL257" s="30" t="n">
        <v>0</v>
      </c>
      <c r="AM257" s="29"/>
      <c r="AN257" s="123" t="n">
        <v>15</v>
      </c>
      <c r="AO257" s="29"/>
      <c r="AP257" s="125" t="n">
        <v>4961</v>
      </c>
      <c r="AQ257" s="29"/>
      <c r="AR257" s="125" t="n">
        <f aca="false">IF(E257,AP257,0)</f>
        <v>0</v>
      </c>
      <c r="AS257" s="29"/>
      <c r="AT257" s="125" t="n">
        <f aca="false">IF(K257,AP257,0)</f>
        <v>0</v>
      </c>
      <c r="AU257" s="29"/>
      <c r="AV257" s="125" t="n">
        <f aca="false">IF(Q257,AP257,0)</f>
        <v>0</v>
      </c>
    </row>
    <row r="258" customFormat="false" ht="8.25" hidden="false" customHeight="true" outlineLevel="0" collapsed="false">
      <c r="A258" s="46"/>
      <c r="B258" s="17"/>
      <c r="C258" s="17"/>
      <c r="D258" s="124"/>
      <c r="E258" s="124"/>
      <c r="F258" s="124"/>
      <c r="G258" s="127"/>
      <c r="H258" s="124"/>
      <c r="I258" s="127"/>
      <c r="J258" s="29"/>
      <c r="K258" s="124"/>
      <c r="L258" s="124"/>
      <c r="M258" s="127"/>
      <c r="N258" s="124"/>
      <c r="O258" s="127"/>
      <c r="P258" s="29"/>
      <c r="Q258" s="124"/>
      <c r="R258" s="124"/>
      <c r="S258" s="127"/>
      <c r="T258" s="124"/>
      <c r="U258" s="127"/>
      <c r="V258" s="29"/>
      <c r="W258" s="123"/>
      <c r="X258" s="29"/>
      <c r="Y258" s="29"/>
      <c r="Z258" s="124"/>
      <c r="AA258" s="29"/>
      <c r="AB258" s="127"/>
      <c r="AC258" s="29"/>
      <c r="AD258" s="124"/>
      <c r="AE258" s="29"/>
      <c r="AF258" s="127"/>
      <c r="AG258" s="29"/>
      <c r="AH258" s="124"/>
      <c r="AI258" s="29"/>
      <c r="AJ258" s="127"/>
      <c r="AK258" s="29"/>
      <c r="AL258" s="124"/>
      <c r="AM258" s="29"/>
      <c r="AN258" s="126"/>
      <c r="AO258" s="29"/>
      <c r="AP258" s="29"/>
      <c r="AQ258" s="29"/>
      <c r="AR258" s="29"/>
      <c r="AS258" s="29"/>
      <c r="AT258" s="29"/>
      <c r="AU258" s="29"/>
      <c r="AV258" s="29"/>
    </row>
    <row r="259" customFormat="false" ht="8.25" hidden="false" customHeight="true" outlineLevel="0" collapsed="false">
      <c r="A259" s="17" t="n">
        <v>16</v>
      </c>
      <c r="B259" s="27"/>
      <c r="C259" s="17" t="s">
        <v>245</v>
      </c>
      <c r="D259" s="124"/>
      <c r="E259" s="30" t="n">
        <v>623862</v>
      </c>
      <c r="F259" s="124"/>
      <c r="G259" s="33" t="n">
        <f aca="false">(E259/$AP259)</f>
        <v>75.932570593963</v>
      </c>
      <c r="H259" s="124"/>
      <c r="I259" s="33" t="n">
        <f aca="false">IF(G$287,G259/G$287*100,0)</f>
        <v>61.1887355410922</v>
      </c>
      <c r="J259" s="29"/>
      <c r="K259" s="30" t="n">
        <v>2812</v>
      </c>
      <c r="L259" s="124"/>
      <c r="M259" s="33" t="n">
        <f aca="false">(K259/$AP259)</f>
        <v>0.342259006815969</v>
      </c>
      <c r="N259" s="124"/>
      <c r="O259" s="33" t="n">
        <f aca="false">IF(M$287,M259/M$287*100,0)</f>
        <v>1.38575238673251</v>
      </c>
      <c r="P259" s="29"/>
      <c r="Q259" s="30" t="n">
        <v>131722</v>
      </c>
      <c r="R259" s="124"/>
      <c r="S259" s="33" t="n">
        <f aca="false">(Q259/$AP259)</f>
        <v>16.0323758519961</v>
      </c>
      <c r="T259" s="124"/>
      <c r="U259" s="33" t="n">
        <f aca="false">IF(S$287,S259/S$287*100,0)</f>
        <v>259.600633538244</v>
      </c>
      <c r="V259" s="29"/>
      <c r="W259" s="30" t="n">
        <f aca="false">(E259+K259+Q259)</f>
        <v>758396</v>
      </c>
      <c r="X259" s="29"/>
      <c r="Y259" s="29"/>
      <c r="Z259" s="30" t="n">
        <v>55181</v>
      </c>
      <c r="AA259" s="29"/>
      <c r="AB259" s="33" t="n">
        <f aca="false">IF($W259,Z259/$W259*100,0)</f>
        <v>7.27601411399849</v>
      </c>
      <c r="AC259" s="29"/>
      <c r="AD259" s="30" t="n">
        <v>0</v>
      </c>
      <c r="AE259" s="29"/>
      <c r="AF259" s="33" t="n">
        <f aca="false">IF($W259,AD259/$W259*100,0)</f>
        <v>0</v>
      </c>
      <c r="AG259" s="29"/>
      <c r="AH259" s="30" t="n">
        <v>0</v>
      </c>
      <c r="AI259" s="29"/>
      <c r="AJ259" s="33" t="n">
        <f aca="false">IF($W259,AH259/$W259*100,0)</f>
        <v>0</v>
      </c>
      <c r="AK259" s="29"/>
      <c r="AL259" s="30" t="n">
        <v>173712</v>
      </c>
      <c r="AM259" s="29"/>
      <c r="AN259" s="123" t="n">
        <v>16</v>
      </c>
      <c r="AO259" s="29"/>
      <c r="AP259" s="125" t="n">
        <v>8216</v>
      </c>
      <c r="AQ259" s="29"/>
      <c r="AR259" s="125" t="n">
        <f aca="false">IF(E259,AP259,0)</f>
        <v>8216</v>
      </c>
      <c r="AS259" s="29"/>
      <c r="AT259" s="125" t="n">
        <f aca="false">IF(K259,AP259,0)</f>
        <v>8216</v>
      </c>
      <c r="AU259" s="29"/>
      <c r="AV259" s="125" t="n">
        <f aca="false">IF(Q259,AP259,0)</f>
        <v>8216</v>
      </c>
    </row>
    <row r="260" customFormat="false" ht="8.25" hidden="false" customHeight="true" outlineLevel="0" collapsed="false">
      <c r="A260" s="17" t="n">
        <v>17</v>
      </c>
      <c r="B260" s="27"/>
      <c r="C260" s="17" t="s">
        <v>246</v>
      </c>
      <c r="D260" s="124"/>
      <c r="E260" s="30" t="n">
        <v>0</v>
      </c>
      <c r="F260" s="124"/>
      <c r="G260" s="33" t="n">
        <f aca="false">(E260/$AP260)</f>
        <v>0</v>
      </c>
      <c r="H260" s="124"/>
      <c r="I260" s="33" t="n">
        <f aca="false">IF(G$287,G260/G$287*100,0)</f>
        <v>0</v>
      </c>
      <c r="J260" s="29"/>
      <c r="K260" s="30" t="n">
        <v>0</v>
      </c>
      <c r="L260" s="124"/>
      <c r="M260" s="33" t="n">
        <f aca="false">(K260/$AP260)</f>
        <v>0</v>
      </c>
      <c r="N260" s="124"/>
      <c r="O260" s="33" t="n">
        <f aca="false">IF(M$287,M260/M$287*100,0)</f>
        <v>0</v>
      </c>
      <c r="P260" s="29"/>
      <c r="Q260" s="30" t="n">
        <v>0</v>
      </c>
      <c r="R260" s="124"/>
      <c r="S260" s="33" t="n">
        <f aca="false">(Q260/$AP260)</f>
        <v>0</v>
      </c>
      <c r="T260" s="124"/>
      <c r="U260" s="33" t="n">
        <f aca="false">IF(S$287,S260/S$287*100,0)</f>
        <v>0</v>
      </c>
      <c r="V260" s="29"/>
      <c r="W260" s="30" t="n">
        <f aca="false">(E260+K260+Q260)</f>
        <v>0</v>
      </c>
      <c r="X260" s="29"/>
      <c r="Y260" s="29"/>
      <c r="Z260" s="30" t="n">
        <v>5000</v>
      </c>
      <c r="AA260" s="29"/>
      <c r="AB260" s="33" t="n">
        <f aca="false">IF($W260,Z260/$W260*100,0)</f>
        <v>0</v>
      </c>
      <c r="AC260" s="29"/>
      <c r="AD260" s="30" t="n">
        <v>0</v>
      </c>
      <c r="AE260" s="29"/>
      <c r="AF260" s="33" t="n">
        <f aca="false">IF($W260,AD260/$W260*100,0)</f>
        <v>0</v>
      </c>
      <c r="AG260" s="29"/>
      <c r="AH260" s="30" t="n">
        <v>0</v>
      </c>
      <c r="AI260" s="29"/>
      <c r="AJ260" s="33" t="n">
        <f aca="false">IF($W260,AH260/$W260*100,0)</f>
        <v>0</v>
      </c>
      <c r="AK260" s="29"/>
      <c r="AL260" s="30" t="n">
        <v>0</v>
      </c>
      <c r="AM260" s="29"/>
      <c r="AN260" s="123" t="n">
        <v>17</v>
      </c>
      <c r="AO260" s="29"/>
      <c r="AP260" s="125" t="n">
        <v>14440</v>
      </c>
      <c r="AQ260" s="29"/>
      <c r="AR260" s="125" t="n">
        <f aca="false">IF(E260,AP260,0)</f>
        <v>0</v>
      </c>
      <c r="AS260" s="29"/>
      <c r="AT260" s="125" t="n">
        <f aca="false">IF(K260,AP260,0)</f>
        <v>0</v>
      </c>
      <c r="AU260" s="29"/>
      <c r="AV260" s="125" t="n">
        <f aca="false">IF(Q260,AP260,0)</f>
        <v>0</v>
      </c>
    </row>
    <row r="261" customFormat="false" ht="8.25" hidden="false" customHeight="true" outlineLevel="0" collapsed="false">
      <c r="A261" s="17" t="n">
        <v>18</v>
      </c>
      <c r="B261" s="27"/>
      <c r="C261" s="17" t="s">
        <v>247</v>
      </c>
      <c r="D261" s="124"/>
      <c r="E261" s="30" t="n">
        <v>7428471</v>
      </c>
      <c r="F261" s="124"/>
      <c r="G261" s="33" t="n">
        <f aca="false">(E261/$AP261)</f>
        <v>318.928001030397</v>
      </c>
      <c r="H261" s="124"/>
      <c r="I261" s="33" t="n">
        <f aca="false">IF(G$287,G261/G$287*100,0)</f>
        <v>257.001718222478</v>
      </c>
      <c r="J261" s="29"/>
      <c r="K261" s="30" t="n">
        <v>0</v>
      </c>
      <c r="L261" s="124"/>
      <c r="M261" s="33" t="n">
        <f aca="false">(K261/$AP261)</f>
        <v>0</v>
      </c>
      <c r="N261" s="124"/>
      <c r="O261" s="33" t="n">
        <f aca="false">IF(M$287,M261/M$287*100,0)</f>
        <v>0</v>
      </c>
      <c r="P261" s="29"/>
      <c r="Q261" s="30" t="n">
        <v>0</v>
      </c>
      <c r="R261" s="124"/>
      <c r="S261" s="33" t="n">
        <f aca="false">(Q261/$AP261)</f>
        <v>0</v>
      </c>
      <c r="T261" s="124"/>
      <c r="U261" s="33" t="n">
        <f aca="false">IF(S$287,S261/S$287*100,0)</f>
        <v>0</v>
      </c>
      <c r="V261" s="29"/>
      <c r="W261" s="30" t="n">
        <f aca="false">(E261+K261+Q261)</f>
        <v>7428471</v>
      </c>
      <c r="X261" s="29"/>
      <c r="Y261" s="29"/>
      <c r="Z261" s="30" t="n">
        <v>0</v>
      </c>
      <c r="AA261" s="29"/>
      <c r="AB261" s="33" t="n">
        <f aca="false">IF($W261,Z261/$W261*100,0)</f>
        <v>0</v>
      </c>
      <c r="AC261" s="29"/>
      <c r="AD261" s="30" t="n">
        <v>0</v>
      </c>
      <c r="AE261" s="29"/>
      <c r="AF261" s="33" t="n">
        <f aca="false">IF($W261,AD261/$W261*100,0)</f>
        <v>0</v>
      </c>
      <c r="AG261" s="29"/>
      <c r="AH261" s="30" t="n">
        <v>0</v>
      </c>
      <c r="AI261" s="29"/>
      <c r="AJ261" s="33" t="n">
        <f aca="false">IF($W261,AH261/$W261*100,0)</f>
        <v>0</v>
      </c>
      <c r="AK261" s="29"/>
      <c r="AL261" s="30" t="n">
        <v>4660812</v>
      </c>
      <c r="AM261" s="29"/>
      <c r="AN261" s="123" t="n">
        <v>18</v>
      </c>
      <c r="AO261" s="29"/>
      <c r="AP261" s="125" t="n">
        <v>23292</v>
      </c>
      <c r="AQ261" s="29"/>
      <c r="AR261" s="125" t="n">
        <f aca="false">IF(E261,AP261,0)</f>
        <v>23292</v>
      </c>
      <c r="AS261" s="29"/>
      <c r="AT261" s="125" t="n">
        <f aca="false">IF(K261,AP261,0)</f>
        <v>0</v>
      </c>
      <c r="AU261" s="29"/>
      <c r="AV261" s="125" t="n">
        <f aca="false">IF(Q261,AP261,0)</f>
        <v>0</v>
      </c>
    </row>
    <row r="262" customFormat="false" ht="8.25" hidden="false" customHeight="true" outlineLevel="0" collapsed="false">
      <c r="A262" s="17" t="n">
        <v>19</v>
      </c>
      <c r="B262" s="27"/>
      <c r="C262" s="17" t="s">
        <v>248</v>
      </c>
      <c r="D262" s="124"/>
      <c r="E262" s="30" t="n">
        <v>7826783</v>
      </c>
      <c r="F262" s="124"/>
      <c r="G262" s="33" t="n">
        <f aca="false">(E262/$AP262)</f>
        <v>183.658320818472</v>
      </c>
      <c r="H262" s="124"/>
      <c r="I262" s="33" t="n">
        <f aca="false">IF(G$287,G262/G$287*100,0)</f>
        <v>147.997365749343</v>
      </c>
      <c r="J262" s="29"/>
      <c r="K262" s="30" t="n">
        <v>0</v>
      </c>
      <c r="L262" s="124"/>
      <c r="M262" s="33" t="n">
        <f aca="false">(K262/$AP262)</f>
        <v>0</v>
      </c>
      <c r="N262" s="124"/>
      <c r="O262" s="33" t="n">
        <f aca="false">IF(M$287,M262/M$287*100,0)</f>
        <v>0</v>
      </c>
      <c r="P262" s="29"/>
      <c r="Q262" s="30" t="n">
        <v>517776</v>
      </c>
      <c r="R262" s="124"/>
      <c r="S262" s="33" t="n">
        <f aca="false">(Q262/$AP262)</f>
        <v>12.149802890933</v>
      </c>
      <c r="T262" s="124"/>
      <c r="U262" s="33" t="n">
        <f aca="false">IF(S$287,S262/S$287*100,0)</f>
        <v>196.732945694901</v>
      </c>
      <c r="V262" s="29"/>
      <c r="W262" s="30" t="n">
        <f aca="false">(E262+K262+Q262)</f>
        <v>8344559</v>
      </c>
      <c r="X262" s="29"/>
      <c r="Y262" s="29"/>
      <c r="Z262" s="30" t="n">
        <v>5000</v>
      </c>
      <c r="AA262" s="29"/>
      <c r="AB262" s="33" t="n">
        <f aca="false">IF($W262,Z262/$W262*100,0)</f>
        <v>0.0599192839310022</v>
      </c>
      <c r="AC262" s="29"/>
      <c r="AD262" s="30" t="n">
        <v>0</v>
      </c>
      <c r="AE262" s="29"/>
      <c r="AF262" s="33" t="n">
        <f aca="false">IF($W262,AD262/$W262*100,0)</f>
        <v>0</v>
      </c>
      <c r="AG262" s="29"/>
      <c r="AH262" s="30" t="n">
        <v>0</v>
      </c>
      <c r="AI262" s="29"/>
      <c r="AJ262" s="33" t="n">
        <f aca="false">IF($W262,AH262/$W262*100,0)</f>
        <v>0</v>
      </c>
      <c r="AK262" s="29"/>
      <c r="AL262" s="30" t="n">
        <v>4938988</v>
      </c>
      <c r="AM262" s="29"/>
      <c r="AN262" s="123" t="n">
        <v>19</v>
      </c>
      <c r="AO262" s="29"/>
      <c r="AP262" s="125" t="n">
        <v>42616</v>
      </c>
      <c r="AQ262" s="29"/>
      <c r="AR262" s="125" t="n">
        <f aca="false">IF(E262,AP262,0)</f>
        <v>42616</v>
      </c>
      <c r="AS262" s="29"/>
      <c r="AT262" s="125" t="n">
        <f aca="false">IF(K262,AP262,0)</f>
        <v>0</v>
      </c>
      <c r="AU262" s="29"/>
      <c r="AV262" s="125" t="n">
        <f aca="false">IF(Q262,AP262,0)</f>
        <v>42616</v>
      </c>
    </row>
    <row r="263" customFormat="false" ht="8.25" hidden="false" customHeight="true" outlineLevel="0" collapsed="false">
      <c r="A263" s="17" t="n">
        <v>20</v>
      </c>
      <c r="B263" s="27"/>
      <c r="C263" s="17" t="s">
        <v>249</v>
      </c>
      <c r="D263" s="124"/>
      <c r="E263" s="30" t="n">
        <v>888836</v>
      </c>
      <c r="F263" s="124"/>
      <c r="G263" s="33" t="n">
        <f aca="false">(E263/$AP263)</f>
        <v>181.580388151175</v>
      </c>
      <c r="H263" s="124"/>
      <c r="I263" s="33" t="n">
        <f aca="false">IF(G$287,G263/G$287*100,0)</f>
        <v>146.322905482071</v>
      </c>
      <c r="J263" s="29"/>
      <c r="K263" s="30" t="n">
        <v>0</v>
      </c>
      <c r="L263" s="124"/>
      <c r="M263" s="33" t="n">
        <f aca="false">(K263/$AP263)</f>
        <v>0</v>
      </c>
      <c r="N263" s="124"/>
      <c r="O263" s="33" t="n">
        <f aca="false">IF(M$287,M263/M$287*100,0)</f>
        <v>0</v>
      </c>
      <c r="P263" s="29"/>
      <c r="Q263" s="30" t="n">
        <v>0</v>
      </c>
      <c r="R263" s="124"/>
      <c r="S263" s="33" t="n">
        <f aca="false">(Q263/$AP263)</f>
        <v>0</v>
      </c>
      <c r="T263" s="124"/>
      <c r="U263" s="33" t="n">
        <f aca="false">IF(S$287,S263/S$287*100,0)</f>
        <v>0</v>
      </c>
      <c r="V263" s="29"/>
      <c r="W263" s="30" t="n">
        <f aca="false">(E263+K263+Q263)</f>
        <v>888836</v>
      </c>
      <c r="X263" s="29"/>
      <c r="Y263" s="29"/>
      <c r="Z263" s="30" t="n">
        <v>5000</v>
      </c>
      <c r="AA263" s="29"/>
      <c r="AB263" s="33" t="n">
        <f aca="false">IF($W263,Z263/$W263*100,0)</f>
        <v>0.562533470741509</v>
      </c>
      <c r="AC263" s="29"/>
      <c r="AD263" s="30" t="n">
        <v>1066</v>
      </c>
      <c r="AE263" s="29"/>
      <c r="AF263" s="33" t="n">
        <f aca="false">IF($W263,AD263/$W263*100,0)</f>
        <v>0.11993213596209</v>
      </c>
      <c r="AG263" s="29"/>
      <c r="AH263" s="30" t="n">
        <v>0</v>
      </c>
      <c r="AI263" s="29"/>
      <c r="AJ263" s="33" t="n">
        <f aca="false">IF($W263,AH263/$W263*100,0)</f>
        <v>0</v>
      </c>
      <c r="AK263" s="29"/>
      <c r="AL263" s="30" t="n">
        <v>59357</v>
      </c>
      <c r="AM263" s="29"/>
      <c r="AN263" s="123" t="n">
        <v>20</v>
      </c>
      <c r="AO263" s="29"/>
      <c r="AP263" s="125" t="n">
        <v>4895</v>
      </c>
      <c r="AQ263" s="29"/>
      <c r="AR263" s="125" t="n">
        <f aca="false">IF(E263,AP263,0)</f>
        <v>4895</v>
      </c>
      <c r="AS263" s="29"/>
      <c r="AT263" s="125" t="n">
        <f aca="false">IF(K263,AP263,0)</f>
        <v>0</v>
      </c>
      <c r="AU263" s="29"/>
      <c r="AV263" s="125" t="n">
        <f aca="false">IF(Q263,AP263,0)</f>
        <v>0</v>
      </c>
    </row>
    <row r="264" customFormat="false" ht="8.25" hidden="false" customHeight="true" outlineLevel="0" collapsed="false">
      <c r="A264" s="46"/>
      <c r="B264" s="17"/>
      <c r="C264" s="17"/>
      <c r="D264" s="124"/>
      <c r="E264" s="128"/>
      <c r="F264" s="124"/>
      <c r="G264" s="127"/>
      <c r="H264" s="124"/>
      <c r="I264" s="127"/>
      <c r="J264" s="29"/>
      <c r="K264" s="128"/>
      <c r="L264" s="124"/>
      <c r="M264" s="127"/>
      <c r="N264" s="124"/>
      <c r="O264" s="127"/>
      <c r="P264" s="29"/>
      <c r="Q264" s="128"/>
      <c r="R264" s="124"/>
      <c r="S264" s="127"/>
      <c r="T264" s="124"/>
      <c r="U264" s="127"/>
      <c r="V264" s="29"/>
      <c r="W264" s="129"/>
      <c r="X264" s="29"/>
      <c r="Y264" s="29"/>
      <c r="Z264" s="128"/>
      <c r="AA264" s="29"/>
      <c r="AB264" s="127"/>
      <c r="AC264" s="29"/>
      <c r="AD264" s="128"/>
      <c r="AE264" s="29"/>
      <c r="AF264" s="127"/>
      <c r="AG264" s="29"/>
      <c r="AH264" s="128"/>
      <c r="AI264" s="29"/>
      <c r="AJ264" s="127"/>
      <c r="AK264" s="29"/>
      <c r="AL264" s="128"/>
      <c r="AM264" s="29"/>
      <c r="AN264" s="126"/>
      <c r="AO264" s="29"/>
      <c r="AP264" s="29"/>
      <c r="AQ264" s="29"/>
      <c r="AR264" s="29"/>
      <c r="AS264" s="29"/>
      <c r="AT264" s="29"/>
      <c r="AU264" s="29"/>
      <c r="AV264" s="29"/>
    </row>
    <row r="265" customFormat="false" ht="8.25" hidden="false" customHeight="true" outlineLevel="0" collapsed="false">
      <c r="A265" s="17" t="n">
        <v>21</v>
      </c>
      <c r="B265" s="27"/>
      <c r="C265" s="17" t="s">
        <v>250</v>
      </c>
      <c r="D265" s="124"/>
      <c r="E265" s="30" t="n">
        <v>1132684</v>
      </c>
      <c r="F265" s="124"/>
      <c r="G265" s="33" t="n">
        <f aca="false">(E265/$AP265)</f>
        <v>189.792895442359</v>
      </c>
      <c r="H265" s="124"/>
      <c r="I265" s="33" t="n">
        <f aca="false">IF(G$287,G265/G$287*100,0)</f>
        <v>152.940789386682</v>
      </c>
      <c r="J265" s="29"/>
      <c r="K265" s="30" t="n">
        <v>412138</v>
      </c>
      <c r="L265" s="124"/>
      <c r="M265" s="33" t="n">
        <f aca="false">(K265/$AP265)</f>
        <v>69.0579758713137</v>
      </c>
      <c r="N265" s="124"/>
      <c r="O265" s="33" t="n">
        <f aca="false">IF(M$287,M265/M$287*100,0)</f>
        <v>279.60478170278</v>
      </c>
      <c r="P265" s="29"/>
      <c r="Q265" s="30" t="n">
        <v>0</v>
      </c>
      <c r="R265" s="124"/>
      <c r="S265" s="33" t="n">
        <f aca="false">(Q265/$AP265)</f>
        <v>0</v>
      </c>
      <c r="T265" s="124"/>
      <c r="U265" s="33" t="n">
        <f aca="false">IF(S$287,S265/S$287*100,0)</f>
        <v>0</v>
      </c>
      <c r="V265" s="29"/>
      <c r="W265" s="30" t="n">
        <f aca="false">(E265+K265+Q265)</f>
        <v>1544822</v>
      </c>
      <c r="X265" s="29"/>
      <c r="Y265" s="29"/>
      <c r="Z265" s="30" t="n">
        <v>5000</v>
      </c>
      <c r="AA265" s="29"/>
      <c r="AB265" s="33" t="n">
        <f aca="false">IF($W265,Z265/$W265*100,0)</f>
        <v>0.323661884670208</v>
      </c>
      <c r="AC265" s="29"/>
      <c r="AD265" s="30" t="n">
        <v>0</v>
      </c>
      <c r="AE265" s="29"/>
      <c r="AF265" s="33" t="n">
        <f aca="false">IF($W265,AD265/$W265*100,0)</f>
        <v>0</v>
      </c>
      <c r="AG265" s="29"/>
      <c r="AH265" s="30" t="n">
        <v>0</v>
      </c>
      <c r="AI265" s="29"/>
      <c r="AJ265" s="33" t="n">
        <f aca="false">IF($W265,AH265/$W265*100,0)</f>
        <v>0</v>
      </c>
      <c r="AK265" s="29"/>
      <c r="AL265" s="30" t="n">
        <v>595925</v>
      </c>
      <c r="AM265" s="29"/>
      <c r="AN265" s="123" t="n">
        <v>21</v>
      </c>
      <c r="AO265" s="29"/>
      <c r="AP265" s="125" t="n">
        <v>5968</v>
      </c>
      <c r="AQ265" s="29"/>
      <c r="AR265" s="125" t="n">
        <f aca="false">IF(E265,AP265,0)</f>
        <v>5968</v>
      </c>
      <c r="AS265" s="29"/>
      <c r="AT265" s="125" t="n">
        <f aca="false">IF(K265,AP265,0)</f>
        <v>5968</v>
      </c>
      <c r="AU265" s="29"/>
      <c r="AV265" s="125" t="n">
        <f aca="false">IF(Q265,AP265,0)</f>
        <v>0</v>
      </c>
    </row>
    <row r="266" customFormat="false" ht="8.25" hidden="false" customHeight="true" outlineLevel="0" collapsed="false">
      <c r="A266" s="17" t="n">
        <v>22</v>
      </c>
      <c r="B266" s="27"/>
      <c r="C266" s="13" t="s">
        <v>202</v>
      </c>
      <c r="D266" s="124"/>
      <c r="E266" s="30" t="n">
        <v>26623</v>
      </c>
      <c r="F266" s="124"/>
      <c r="G266" s="33" t="n">
        <f aca="false">(E266/$AP266)</f>
        <v>5.63927134081762</v>
      </c>
      <c r="H266" s="124"/>
      <c r="I266" s="33" t="n">
        <f aca="false">IF(G$287,G266/G$287*100,0)</f>
        <v>4.54429344375685</v>
      </c>
      <c r="J266" s="29"/>
      <c r="K266" s="30" t="n">
        <v>0</v>
      </c>
      <c r="L266" s="124"/>
      <c r="M266" s="33" t="n">
        <f aca="false">(K266/$AP266)</f>
        <v>0</v>
      </c>
      <c r="N266" s="124"/>
      <c r="O266" s="33" t="n">
        <f aca="false">IF(M$287,M266/M$287*100,0)</f>
        <v>0</v>
      </c>
      <c r="P266" s="29"/>
      <c r="Q266" s="30" t="n">
        <v>0</v>
      </c>
      <c r="R266" s="124"/>
      <c r="S266" s="33" t="n">
        <f aca="false">(Q266/$AP266)</f>
        <v>0</v>
      </c>
      <c r="T266" s="124"/>
      <c r="U266" s="33" t="n">
        <f aca="false">IF(S$287,S266/S$287*100,0)</f>
        <v>0</v>
      </c>
      <c r="V266" s="29"/>
      <c r="W266" s="30" t="n">
        <f aca="false">(E266+K266+Q266)</f>
        <v>26623</v>
      </c>
      <c r="X266" s="29"/>
      <c r="Y266" s="29"/>
      <c r="Z266" s="30" t="n">
        <v>0</v>
      </c>
      <c r="AA266" s="29"/>
      <c r="AB266" s="33" t="n">
        <f aca="false">IF($W266,Z266/$W266*100,0)</f>
        <v>0</v>
      </c>
      <c r="AC266" s="29"/>
      <c r="AD266" s="30" t="n">
        <v>0</v>
      </c>
      <c r="AE266" s="29"/>
      <c r="AF266" s="33" t="n">
        <f aca="false">IF($W266,AD266/$W266*100,0)</f>
        <v>0</v>
      </c>
      <c r="AG266" s="29"/>
      <c r="AH266" s="30" t="n">
        <v>0</v>
      </c>
      <c r="AI266" s="29"/>
      <c r="AJ266" s="33" t="n">
        <f aca="false">IF($W266,AH266/$W266*100,0)</f>
        <v>0</v>
      </c>
      <c r="AK266" s="29"/>
      <c r="AL266" s="30" t="n">
        <v>0</v>
      </c>
      <c r="AM266" s="29"/>
      <c r="AN266" s="123" t="n">
        <v>22</v>
      </c>
      <c r="AO266" s="29"/>
      <c r="AP266" s="125" t="n">
        <v>4721</v>
      </c>
      <c r="AQ266" s="29"/>
      <c r="AR266" s="125" t="n">
        <f aca="false">IF(E266,AP266,0)</f>
        <v>4721</v>
      </c>
      <c r="AS266" s="29"/>
      <c r="AT266" s="125" t="n">
        <f aca="false">IF(K266,AP266,0)</f>
        <v>0</v>
      </c>
      <c r="AU266" s="29"/>
      <c r="AV266" s="125" t="n">
        <f aca="false">IF(Q266,AP266,0)</f>
        <v>0</v>
      </c>
    </row>
    <row r="267" customFormat="false" ht="8.25" hidden="false" customHeight="true" outlineLevel="0" collapsed="false">
      <c r="A267" s="17" t="n">
        <v>23</v>
      </c>
      <c r="B267" s="27"/>
      <c r="C267" s="17" t="s">
        <v>210</v>
      </c>
      <c r="D267" s="124"/>
      <c r="E267" s="30" t="n">
        <v>654863</v>
      </c>
      <c r="F267" s="124"/>
      <c r="G267" s="33" t="n">
        <f aca="false">(E267/$AP267)</f>
        <v>72.0738498789346</v>
      </c>
      <c r="H267" s="124"/>
      <c r="I267" s="33" t="n">
        <f aca="false">IF(G$287,G267/G$287*100,0)</f>
        <v>58.0792630247281</v>
      </c>
      <c r="J267" s="29"/>
      <c r="K267" s="30" t="n">
        <v>47971</v>
      </c>
      <c r="L267" s="124"/>
      <c r="M267" s="33" t="n">
        <f aca="false">(K267/$AP267)</f>
        <v>5.27966101694915</v>
      </c>
      <c r="N267" s="124"/>
      <c r="O267" s="33" t="n">
        <f aca="false">IF(M$287,M267/M$287*100,0)</f>
        <v>21.3765093384667</v>
      </c>
      <c r="P267" s="29"/>
      <c r="Q267" s="30" t="n">
        <v>0</v>
      </c>
      <c r="R267" s="124"/>
      <c r="S267" s="33" t="n">
        <f aca="false">(Q267/$AP267)</f>
        <v>0</v>
      </c>
      <c r="T267" s="124"/>
      <c r="U267" s="33" t="n">
        <f aca="false">IF(S$287,S267/S$287*100,0)</f>
        <v>0</v>
      </c>
      <c r="V267" s="29"/>
      <c r="W267" s="30" t="n">
        <f aca="false">(E267+K267+Q267)</f>
        <v>702834</v>
      </c>
      <c r="X267" s="29"/>
      <c r="Y267" s="29"/>
      <c r="Z267" s="30" t="n">
        <v>0</v>
      </c>
      <c r="AA267" s="29"/>
      <c r="AB267" s="33" t="n">
        <f aca="false">IF($W267,Z267/$W267*100,0)</f>
        <v>0</v>
      </c>
      <c r="AC267" s="29"/>
      <c r="AD267" s="30" t="n">
        <v>5000</v>
      </c>
      <c r="AE267" s="29"/>
      <c r="AF267" s="33" t="n">
        <f aca="false">IF($W267,AD267/$W267*100,0)</f>
        <v>0.711405538149833</v>
      </c>
      <c r="AG267" s="29"/>
      <c r="AH267" s="30" t="n">
        <v>0</v>
      </c>
      <c r="AI267" s="29"/>
      <c r="AJ267" s="33" t="n">
        <f aca="false">IF($W267,AH267/$W267*100,0)</f>
        <v>0</v>
      </c>
      <c r="AK267" s="29"/>
      <c r="AL267" s="30" t="n">
        <v>51307</v>
      </c>
      <c r="AM267" s="29"/>
      <c r="AN267" s="123" t="n">
        <v>23</v>
      </c>
      <c r="AO267" s="29"/>
      <c r="AP267" s="125" t="n">
        <v>9086</v>
      </c>
      <c r="AQ267" s="29"/>
      <c r="AR267" s="125" t="n">
        <f aca="false">IF(E267,AP267,0)</f>
        <v>9086</v>
      </c>
      <c r="AS267" s="29"/>
      <c r="AT267" s="125" t="n">
        <f aca="false">IF(K267,AP267,0)</f>
        <v>9086</v>
      </c>
      <c r="AU267" s="29"/>
      <c r="AV267" s="125" t="n">
        <f aca="false">IF(Q267,AP267,0)</f>
        <v>0</v>
      </c>
    </row>
    <row r="268" customFormat="false" ht="8.25" hidden="false" customHeight="true" outlineLevel="0" collapsed="false">
      <c r="A268" s="17" t="n">
        <v>24</v>
      </c>
      <c r="B268" s="27"/>
      <c r="C268" s="44" t="s">
        <v>251</v>
      </c>
      <c r="D268" s="124"/>
      <c r="E268" s="30" t="n">
        <v>174316</v>
      </c>
      <c r="F268" s="124"/>
      <c r="G268" s="33" t="n">
        <f aca="false">(E268/$AP268)</f>
        <v>22.5593373883784</v>
      </c>
      <c r="H268" s="124"/>
      <c r="I268" s="33" t="n">
        <f aca="false">IF(G$287,G268/G$287*100,0)</f>
        <v>18.1789885241882</v>
      </c>
      <c r="J268" s="29"/>
      <c r="K268" s="30" t="n">
        <v>10251</v>
      </c>
      <c r="L268" s="124"/>
      <c r="M268" s="33" t="n">
        <f aca="false">(K268/$AP268)</f>
        <v>1.32664682282904</v>
      </c>
      <c r="N268" s="124"/>
      <c r="O268" s="33" t="n">
        <f aca="false">IF(M$287,M268/M$287*100,0)</f>
        <v>5.37138238724263</v>
      </c>
      <c r="P268" s="29"/>
      <c r="Q268" s="30" t="n">
        <v>0</v>
      </c>
      <c r="R268" s="124"/>
      <c r="S268" s="33" t="n">
        <f aca="false">(Q268/$AP268)</f>
        <v>0</v>
      </c>
      <c r="T268" s="124"/>
      <c r="U268" s="33" t="n">
        <f aca="false">IF(S$287,S268/S$287*100,0)</f>
        <v>0</v>
      </c>
      <c r="V268" s="29"/>
      <c r="W268" s="30" t="n">
        <f aca="false">(E268+K268+Q268)</f>
        <v>184567</v>
      </c>
      <c r="X268" s="29"/>
      <c r="Y268" s="29"/>
      <c r="Z268" s="30" t="n">
        <v>1500</v>
      </c>
      <c r="AA268" s="29"/>
      <c r="AB268" s="33" t="n">
        <f aca="false">IF($W268,Z268/$W268*100,0)</f>
        <v>0.812712998531698</v>
      </c>
      <c r="AC268" s="29"/>
      <c r="AD268" s="30" t="n">
        <v>0</v>
      </c>
      <c r="AE268" s="29"/>
      <c r="AF268" s="33" t="n">
        <f aca="false">IF($W268,AD268/$W268*100,0)</f>
        <v>0</v>
      </c>
      <c r="AG268" s="29"/>
      <c r="AH268" s="30" t="n">
        <v>0</v>
      </c>
      <c r="AI268" s="29"/>
      <c r="AJ268" s="33" t="n">
        <f aca="false">IF($W268,AH268/$W268*100,0)</f>
        <v>0</v>
      </c>
      <c r="AK268" s="29"/>
      <c r="AL268" s="30" t="n">
        <v>0</v>
      </c>
      <c r="AM268" s="29"/>
      <c r="AN268" s="123" t="n">
        <v>24</v>
      </c>
      <c r="AO268" s="29"/>
      <c r="AP268" s="125" t="n">
        <v>7727</v>
      </c>
      <c r="AQ268" s="29"/>
      <c r="AR268" s="125" t="n">
        <f aca="false">IF(E268,AP268,0)</f>
        <v>7727</v>
      </c>
      <c r="AS268" s="29"/>
      <c r="AT268" s="125" t="n">
        <f aca="false">IF(K268,AP268,0)</f>
        <v>7727</v>
      </c>
      <c r="AU268" s="29"/>
      <c r="AV268" s="125" t="n">
        <f aca="false">IF(Q268,AP268,0)</f>
        <v>0</v>
      </c>
    </row>
    <row r="269" customFormat="false" ht="8.25" hidden="false" customHeight="true" outlineLevel="0" collapsed="false">
      <c r="A269" s="17" t="n">
        <v>25</v>
      </c>
      <c r="B269" s="27"/>
      <c r="C269" s="17" t="s">
        <v>252</v>
      </c>
      <c r="D269" s="124"/>
      <c r="E269" s="30" t="n">
        <v>321307</v>
      </c>
      <c r="F269" s="124"/>
      <c r="G269" s="33" t="n">
        <f aca="false">(E269/$AP269)</f>
        <v>55.1789455607075</v>
      </c>
      <c r="H269" s="124"/>
      <c r="I269" s="33" t="n">
        <f aca="false">IF(G$287,G269/G$287*100,0)</f>
        <v>44.4648440180542</v>
      </c>
      <c r="J269" s="29"/>
      <c r="K269" s="30" t="n">
        <v>0</v>
      </c>
      <c r="L269" s="124"/>
      <c r="M269" s="33" t="n">
        <f aca="false">(K269/$AP269)</f>
        <v>0</v>
      </c>
      <c r="N269" s="124"/>
      <c r="O269" s="33" t="n">
        <f aca="false">IF(M$287,M269/M$287*100,0)</f>
        <v>0</v>
      </c>
      <c r="P269" s="29"/>
      <c r="Q269" s="30" t="n">
        <v>2082</v>
      </c>
      <c r="R269" s="124"/>
      <c r="S269" s="33" t="n">
        <f aca="false">(Q269/$AP269)</f>
        <v>0.357547655847501</v>
      </c>
      <c r="T269" s="124"/>
      <c r="U269" s="33" t="n">
        <f aca="false">IF(S$287,S269/S$287*100,0)</f>
        <v>5.78950985399765</v>
      </c>
      <c r="V269" s="29"/>
      <c r="W269" s="30" t="n">
        <f aca="false">(E269+K269+Q269)</f>
        <v>323389</v>
      </c>
      <c r="X269" s="29"/>
      <c r="Y269" s="29"/>
      <c r="Z269" s="30" t="n">
        <v>0</v>
      </c>
      <c r="AA269" s="29"/>
      <c r="AB269" s="33" t="n">
        <f aca="false">IF($W269,Z269/$W269*100,0)</f>
        <v>0</v>
      </c>
      <c r="AC269" s="29"/>
      <c r="AD269" s="30" t="n">
        <v>0</v>
      </c>
      <c r="AE269" s="29"/>
      <c r="AF269" s="33" t="n">
        <f aca="false">IF($W269,AD269/$W269*100,0)</f>
        <v>0</v>
      </c>
      <c r="AG269" s="29"/>
      <c r="AH269" s="30" t="n">
        <v>0</v>
      </c>
      <c r="AI269" s="29"/>
      <c r="AJ269" s="33" t="n">
        <f aca="false">IF($W269,AH269/$W269*100,0)</f>
        <v>0</v>
      </c>
      <c r="AK269" s="29"/>
      <c r="AL269" s="30" t="n">
        <v>51885</v>
      </c>
      <c r="AM269" s="29"/>
      <c r="AN269" s="123" t="n">
        <v>25</v>
      </c>
      <c r="AO269" s="29"/>
      <c r="AP269" s="125" t="n">
        <v>5823</v>
      </c>
      <c r="AQ269" s="29"/>
      <c r="AR269" s="125" t="n">
        <f aca="false">IF(E269,AP269,0)</f>
        <v>5823</v>
      </c>
      <c r="AS269" s="29"/>
      <c r="AT269" s="125" t="n">
        <f aca="false">IF(K269,AP269,0)</f>
        <v>0</v>
      </c>
      <c r="AU269" s="29"/>
      <c r="AV269" s="125" t="n">
        <f aca="false">IF(Q269,AP269,0)</f>
        <v>5823</v>
      </c>
    </row>
    <row r="270" customFormat="false" ht="8.25" hidden="false" customHeight="true" outlineLevel="0" collapsed="false">
      <c r="A270" s="46"/>
      <c r="B270" s="17"/>
      <c r="C270" s="17"/>
      <c r="D270" s="124"/>
      <c r="E270" s="124"/>
      <c r="F270" s="124"/>
      <c r="G270" s="127"/>
      <c r="H270" s="124"/>
      <c r="I270" s="127"/>
      <c r="J270" s="29"/>
      <c r="K270" s="124"/>
      <c r="L270" s="124"/>
      <c r="M270" s="127"/>
      <c r="N270" s="124"/>
      <c r="O270" s="127"/>
      <c r="P270" s="29"/>
      <c r="Q270" s="124"/>
      <c r="R270" s="124"/>
      <c r="S270" s="127"/>
      <c r="T270" s="124"/>
      <c r="U270" s="127"/>
      <c r="V270" s="29"/>
      <c r="W270" s="129"/>
      <c r="X270" s="29"/>
      <c r="Y270" s="29"/>
      <c r="Z270" s="124"/>
      <c r="AA270" s="29"/>
      <c r="AB270" s="127"/>
      <c r="AC270" s="29"/>
      <c r="AD270" s="124"/>
      <c r="AE270" s="29"/>
      <c r="AF270" s="127"/>
      <c r="AG270" s="29"/>
      <c r="AH270" s="124"/>
      <c r="AI270" s="29"/>
      <c r="AJ270" s="127"/>
      <c r="AK270" s="29"/>
      <c r="AL270" s="124"/>
      <c r="AM270" s="29"/>
      <c r="AN270" s="126"/>
      <c r="AO270" s="29"/>
      <c r="AP270" s="29"/>
      <c r="AQ270" s="29"/>
      <c r="AR270" s="29"/>
      <c r="AS270" s="29"/>
      <c r="AT270" s="29"/>
      <c r="AU270" s="29"/>
      <c r="AV270" s="29"/>
    </row>
    <row r="271" customFormat="false" ht="8.25" hidden="false" customHeight="true" outlineLevel="0" collapsed="false">
      <c r="A271" s="17" t="n">
        <v>26</v>
      </c>
      <c r="B271" s="27"/>
      <c r="C271" s="17" t="s">
        <v>253</v>
      </c>
      <c r="D271" s="124"/>
      <c r="E271" s="30" t="n">
        <v>1265614</v>
      </c>
      <c r="F271" s="124"/>
      <c r="G271" s="33" t="n">
        <f aca="false">(E271/$AP271)</f>
        <v>263.724525942905</v>
      </c>
      <c r="H271" s="124"/>
      <c r="I271" s="33" t="n">
        <f aca="false">IF(G$287,G271/G$287*100,0)</f>
        <v>212.517107578382</v>
      </c>
      <c r="J271" s="29"/>
      <c r="K271" s="30" t="n">
        <v>1260808</v>
      </c>
      <c r="L271" s="124"/>
      <c r="M271" s="33" t="n">
        <f aca="false">(K271/$AP271)</f>
        <v>262.723067305689</v>
      </c>
      <c r="N271" s="124"/>
      <c r="O271" s="33" t="n">
        <f aca="false">IF(M$287,M271/M$287*100,0)</f>
        <v>1063.72399357865</v>
      </c>
      <c r="P271" s="29"/>
      <c r="Q271" s="30" t="n">
        <v>0</v>
      </c>
      <c r="R271" s="124"/>
      <c r="S271" s="33" t="n">
        <f aca="false">(Q271/$AP271)</f>
        <v>0</v>
      </c>
      <c r="T271" s="124"/>
      <c r="U271" s="33" t="n">
        <f aca="false">IF(S$287,S271/S$287*100,0)</f>
        <v>0</v>
      </c>
      <c r="V271" s="29"/>
      <c r="W271" s="30" t="n">
        <f aca="false">(E271+K271+Q271)</f>
        <v>2526422</v>
      </c>
      <c r="X271" s="29"/>
      <c r="Y271" s="29"/>
      <c r="Z271" s="30" t="n">
        <v>1490</v>
      </c>
      <c r="AA271" s="29"/>
      <c r="AB271" s="33" t="n">
        <f aca="false">IF($W271,Z271/$W271*100,0)</f>
        <v>0.0589766871884428</v>
      </c>
      <c r="AC271" s="29"/>
      <c r="AD271" s="30" t="n">
        <v>0</v>
      </c>
      <c r="AE271" s="29"/>
      <c r="AF271" s="33" t="n">
        <f aca="false">IF($W271,AD271/$W271*100,0)</f>
        <v>0</v>
      </c>
      <c r="AG271" s="29"/>
      <c r="AH271" s="30" t="n">
        <v>0</v>
      </c>
      <c r="AI271" s="29"/>
      <c r="AJ271" s="33" t="n">
        <f aca="false">IF($W271,AH271/$W271*100,0)</f>
        <v>0</v>
      </c>
      <c r="AK271" s="29"/>
      <c r="AL271" s="30" t="n">
        <v>981176</v>
      </c>
      <c r="AM271" s="29"/>
      <c r="AN271" s="123" t="n">
        <v>26</v>
      </c>
      <c r="AO271" s="29"/>
      <c r="AP271" s="125" t="n">
        <v>4799</v>
      </c>
      <c r="AQ271" s="29"/>
      <c r="AR271" s="125" t="n">
        <f aca="false">IF(E271,AP271,0)</f>
        <v>4799</v>
      </c>
      <c r="AS271" s="29"/>
      <c r="AT271" s="125" t="n">
        <f aca="false">IF(K271,AP271,0)</f>
        <v>4799</v>
      </c>
      <c r="AU271" s="29"/>
      <c r="AV271" s="125" t="n">
        <f aca="false">IF(Q271,AP271,0)</f>
        <v>0</v>
      </c>
    </row>
    <row r="272" customFormat="false" ht="8.25" hidden="false" customHeight="true" outlineLevel="0" collapsed="false">
      <c r="A272" s="17" t="n">
        <v>27</v>
      </c>
      <c r="B272" s="27"/>
      <c r="C272" s="17" t="s">
        <v>254</v>
      </c>
      <c r="D272" s="124"/>
      <c r="E272" s="30" t="n">
        <v>1280676</v>
      </c>
      <c r="F272" s="124"/>
      <c r="G272" s="33" t="n">
        <f aca="false">(E272/$AP272)</f>
        <v>158.323154901718</v>
      </c>
      <c r="H272" s="124"/>
      <c r="I272" s="33" t="n">
        <f aca="false">IF(G$287,G272/G$287*100,0)</f>
        <v>127.58153160803</v>
      </c>
      <c r="J272" s="29"/>
      <c r="K272" s="30" t="n">
        <v>10000</v>
      </c>
      <c r="L272" s="124"/>
      <c r="M272" s="33" t="n">
        <f aca="false">(K272/$AP272)</f>
        <v>1.23624675485227</v>
      </c>
      <c r="N272" s="124"/>
      <c r="O272" s="33" t="n">
        <f aca="false">IF(M$287,M272/M$287*100,0)</f>
        <v>5.00536686255272</v>
      </c>
      <c r="P272" s="29"/>
      <c r="Q272" s="30" t="n">
        <v>1500</v>
      </c>
      <c r="R272" s="124"/>
      <c r="S272" s="33" t="n">
        <f aca="false">(Q272/$AP272)</f>
        <v>0.18543701322784</v>
      </c>
      <c r="T272" s="124"/>
      <c r="U272" s="33" t="n">
        <f aca="false">IF(S$287,S272/S$287*100,0)</f>
        <v>3.0026470536738</v>
      </c>
      <c r="V272" s="29"/>
      <c r="W272" s="30" t="n">
        <f aca="false">(E272+K272+Q272)</f>
        <v>1292176</v>
      </c>
      <c r="X272" s="29"/>
      <c r="Y272" s="29"/>
      <c r="Z272" s="30" t="n">
        <v>5030</v>
      </c>
      <c r="AA272" s="29"/>
      <c r="AB272" s="33" t="n">
        <f aca="false">IF($W272,Z272/$W272*100,0)</f>
        <v>0.389265858520821</v>
      </c>
      <c r="AC272" s="29"/>
      <c r="AD272" s="30" t="n">
        <v>0</v>
      </c>
      <c r="AE272" s="29"/>
      <c r="AF272" s="33" t="n">
        <f aca="false">IF($W272,AD272/$W272*100,0)</f>
        <v>0</v>
      </c>
      <c r="AG272" s="29"/>
      <c r="AH272" s="30" t="n">
        <v>0</v>
      </c>
      <c r="AI272" s="29"/>
      <c r="AJ272" s="33" t="n">
        <f aca="false">IF($W272,AH272/$W272*100,0)</f>
        <v>0</v>
      </c>
      <c r="AK272" s="29"/>
      <c r="AL272" s="30" t="n">
        <v>0</v>
      </c>
      <c r="AM272" s="29"/>
      <c r="AN272" s="123" t="n">
        <v>27</v>
      </c>
      <c r="AO272" s="29"/>
      <c r="AP272" s="125" t="n">
        <v>8089</v>
      </c>
      <c r="AQ272" s="29"/>
      <c r="AR272" s="125" t="n">
        <f aca="false">IF(E272,AP272,0)</f>
        <v>8089</v>
      </c>
      <c r="AS272" s="29"/>
      <c r="AT272" s="125" t="n">
        <f aca="false">IF(K272,AP272,0)</f>
        <v>8089</v>
      </c>
      <c r="AU272" s="29"/>
      <c r="AV272" s="125" t="n">
        <f aca="false">IF(Q272,AP272,0)</f>
        <v>8089</v>
      </c>
    </row>
    <row r="273" customFormat="false" ht="8.25" hidden="false" customHeight="true" outlineLevel="0" collapsed="false">
      <c r="A273" s="17" t="n">
        <v>28</v>
      </c>
      <c r="B273" s="27"/>
      <c r="C273" s="17" t="s">
        <v>255</v>
      </c>
      <c r="D273" s="124"/>
      <c r="E273" s="30" t="n">
        <v>250973</v>
      </c>
      <c r="F273" s="124"/>
      <c r="G273" s="33" t="n">
        <f aca="false">(E273/$AP273)</f>
        <v>30.8244902972243</v>
      </c>
      <c r="H273" s="124"/>
      <c r="I273" s="33" t="n">
        <f aca="false">IF(G$287,G273/G$287*100,0)</f>
        <v>24.8392958414577</v>
      </c>
      <c r="J273" s="29"/>
      <c r="K273" s="30" t="n">
        <v>61170</v>
      </c>
      <c r="L273" s="124"/>
      <c r="M273" s="33" t="n">
        <f aca="false">(K273/$AP273)</f>
        <v>7.51289609432572</v>
      </c>
      <c r="N273" s="124"/>
      <c r="O273" s="33" t="n">
        <f aca="false">IF(M$287,M273/M$287*100,0)</f>
        <v>30.4185236521276</v>
      </c>
      <c r="P273" s="29"/>
      <c r="Q273" s="30" t="n">
        <v>144392</v>
      </c>
      <c r="R273" s="124"/>
      <c r="S273" s="33" t="n">
        <f aca="false">(Q273/$AP273)</f>
        <v>17.7342176369442</v>
      </c>
      <c r="T273" s="124"/>
      <c r="U273" s="33" t="n">
        <f aca="false">IF(S$287,S273/S$287*100,0)</f>
        <v>287.157323178812</v>
      </c>
      <c r="V273" s="29"/>
      <c r="W273" s="30" t="n">
        <f aca="false">(E273+K273+Q273)</f>
        <v>456535</v>
      </c>
      <c r="X273" s="29"/>
      <c r="Y273" s="29"/>
      <c r="Z273" s="30" t="n">
        <v>29721</v>
      </c>
      <c r="AA273" s="29"/>
      <c r="AB273" s="33" t="n">
        <f aca="false">IF($W273,Z273/$W273*100,0)</f>
        <v>6.51012518207804</v>
      </c>
      <c r="AC273" s="29"/>
      <c r="AD273" s="30" t="n">
        <v>0</v>
      </c>
      <c r="AE273" s="29"/>
      <c r="AF273" s="33" t="n">
        <f aca="false">IF($W273,AD273/$W273*100,0)</f>
        <v>0</v>
      </c>
      <c r="AG273" s="29"/>
      <c r="AH273" s="30" t="n">
        <v>0</v>
      </c>
      <c r="AI273" s="29"/>
      <c r="AJ273" s="33" t="n">
        <f aca="false">IF($W273,AH273/$W273*100,0)</f>
        <v>0</v>
      </c>
      <c r="AK273" s="29"/>
      <c r="AL273" s="30" t="n">
        <v>24409</v>
      </c>
      <c r="AM273" s="29"/>
      <c r="AN273" s="123" t="n">
        <v>28</v>
      </c>
      <c r="AO273" s="29"/>
      <c r="AP273" s="125" t="n">
        <v>8142</v>
      </c>
      <c r="AQ273" s="29"/>
      <c r="AR273" s="125" t="n">
        <f aca="false">IF(E273,AP273,0)</f>
        <v>8142</v>
      </c>
      <c r="AS273" s="29"/>
      <c r="AT273" s="125" t="n">
        <f aca="false">IF(K273,AP273,0)</f>
        <v>8142</v>
      </c>
      <c r="AU273" s="29"/>
      <c r="AV273" s="125" t="n">
        <f aca="false">IF(Q273,AP273,0)</f>
        <v>8142</v>
      </c>
    </row>
    <row r="274" customFormat="false" ht="8.25" hidden="false" customHeight="true" outlineLevel="0" collapsed="false">
      <c r="A274" s="17" t="n">
        <v>29</v>
      </c>
      <c r="B274" s="27"/>
      <c r="C274" s="17" t="s">
        <v>256</v>
      </c>
      <c r="D274" s="124"/>
      <c r="E274" s="30" t="n">
        <v>388264</v>
      </c>
      <c r="F274" s="124"/>
      <c r="G274" s="33" t="n">
        <f aca="false">(E274/$AP274)</f>
        <v>83.4976344086022</v>
      </c>
      <c r="H274" s="124"/>
      <c r="I274" s="33" t="n">
        <f aca="false">IF(G$287,G274/G$287*100,0)</f>
        <v>67.2848901356825</v>
      </c>
      <c r="J274" s="29"/>
      <c r="K274" s="30" t="n">
        <v>0</v>
      </c>
      <c r="L274" s="124"/>
      <c r="M274" s="33" t="n">
        <f aca="false">(K274/$AP274)</f>
        <v>0</v>
      </c>
      <c r="N274" s="124"/>
      <c r="O274" s="33" t="n">
        <f aca="false">IF(M$287,M274/M$287*100,0)</f>
        <v>0</v>
      </c>
      <c r="P274" s="29"/>
      <c r="Q274" s="30" t="n">
        <v>22386</v>
      </c>
      <c r="R274" s="124"/>
      <c r="S274" s="33" t="n">
        <f aca="false">(Q274/$AP274)</f>
        <v>4.8141935483871</v>
      </c>
      <c r="T274" s="124"/>
      <c r="U274" s="33" t="n">
        <f aca="false">IF(S$287,S274/S$287*100,0)</f>
        <v>77.9527442890766</v>
      </c>
      <c r="V274" s="29"/>
      <c r="W274" s="30" t="n">
        <f aca="false">(E274+K274+Q274)</f>
        <v>410650</v>
      </c>
      <c r="X274" s="29"/>
      <c r="Y274" s="29"/>
      <c r="Z274" s="30" t="n">
        <v>5000</v>
      </c>
      <c r="AA274" s="29"/>
      <c r="AB274" s="33" t="n">
        <f aca="false">IF($W274,Z274/$W274*100,0)</f>
        <v>1.21758188238159</v>
      </c>
      <c r="AC274" s="29"/>
      <c r="AD274" s="30" t="n">
        <v>0</v>
      </c>
      <c r="AE274" s="29"/>
      <c r="AF274" s="33" t="n">
        <f aca="false">IF($W274,AD274/$W274*100,0)</f>
        <v>0</v>
      </c>
      <c r="AG274" s="29"/>
      <c r="AH274" s="30" t="n">
        <v>0</v>
      </c>
      <c r="AI274" s="29"/>
      <c r="AJ274" s="33" t="n">
        <f aca="false">IF($W274,AH274/$W274*100,0)</f>
        <v>0</v>
      </c>
      <c r="AK274" s="29"/>
      <c r="AL274" s="30" t="n">
        <v>0</v>
      </c>
      <c r="AM274" s="29"/>
      <c r="AN274" s="123" t="n">
        <v>29</v>
      </c>
      <c r="AO274" s="29"/>
      <c r="AP274" s="125" t="n">
        <v>4650</v>
      </c>
      <c r="AQ274" s="29"/>
      <c r="AR274" s="125" t="n">
        <f aca="false">IF(E274,AP274,0)</f>
        <v>4650</v>
      </c>
      <c r="AS274" s="29"/>
      <c r="AT274" s="125" t="n">
        <f aca="false">IF(K274,AP274,0)</f>
        <v>0</v>
      </c>
      <c r="AU274" s="29"/>
      <c r="AV274" s="125" t="n">
        <f aca="false">IF(Q274,AP274,0)</f>
        <v>4650</v>
      </c>
    </row>
    <row r="275" customFormat="false" ht="8.25" hidden="false" customHeight="true" outlineLevel="0" collapsed="false">
      <c r="A275" s="17" t="n">
        <v>30</v>
      </c>
      <c r="B275" s="27"/>
      <c r="C275" s="17" t="s">
        <v>257</v>
      </c>
      <c r="D275" s="124"/>
      <c r="E275" s="30" t="n">
        <v>172015</v>
      </c>
      <c r="F275" s="124"/>
      <c r="G275" s="33" t="n">
        <f aca="false">(E275/$AP275)</f>
        <v>26.885745545483</v>
      </c>
      <c r="H275" s="124"/>
      <c r="I275" s="33" t="n">
        <f aca="false">IF(G$287,G275/G$287*100,0)</f>
        <v>21.6653375638313</v>
      </c>
      <c r="J275" s="29"/>
      <c r="K275" s="30" t="n">
        <v>15000</v>
      </c>
      <c r="L275" s="124"/>
      <c r="M275" s="33" t="n">
        <f aca="false">(K275/$AP275)</f>
        <v>2.34448265082838</v>
      </c>
      <c r="N275" s="124"/>
      <c r="O275" s="33" t="n">
        <f aca="false">IF(M$287,M275/M$287*100,0)</f>
        <v>9.49243807858446</v>
      </c>
      <c r="P275" s="29"/>
      <c r="Q275" s="30" t="n">
        <v>17000</v>
      </c>
      <c r="R275" s="124"/>
      <c r="S275" s="33" t="n">
        <f aca="false">(Q275/$AP275)</f>
        <v>2.6570803376055</v>
      </c>
      <c r="T275" s="124"/>
      <c r="U275" s="33" t="n">
        <f aca="false">IF(S$287,S275/S$287*100,0)</f>
        <v>43.0241746683178</v>
      </c>
      <c r="V275" s="29"/>
      <c r="W275" s="30" t="n">
        <f aca="false">(E275+K275+Q275)</f>
        <v>204015</v>
      </c>
      <c r="X275" s="29"/>
      <c r="Y275" s="29"/>
      <c r="Z275" s="30" t="n">
        <v>0</v>
      </c>
      <c r="AA275" s="29"/>
      <c r="AB275" s="33" t="n">
        <f aca="false">IF($W275,Z275/$W275*100,0)</f>
        <v>0</v>
      </c>
      <c r="AC275" s="29"/>
      <c r="AD275" s="30" t="n">
        <v>0</v>
      </c>
      <c r="AE275" s="29"/>
      <c r="AF275" s="33" t="n">
        <f aca="false">IF($W275,AD275/$W275*100,0)</f>
        <v>0</v>
      </c>
      <c r="AG275" s="29"/>
      <c r="AH275" s="30" t="n">
        <v>0</v>
      </c>
      <c r="AI275" s="29"/>
      <c r="AJ275" s="33" t="n">
        <f aca="false">IF($W275,AH275/$W275*100,0)</f>
        <v>0</v>
      </c>
      <c r="AK275" s="29"/>
      <c r="AL275" s="30" t="n">
        <v>55907</v>
      </c>
      <c r="AM275" s="29"/>
      <c r="AN275" s="123" t="n">
        <v>30</v>
      </c>
      <c r="AO275" s="29"/>
      <c r="AP275" s="125" t="n">
        <v>6398</v>
      </c>
      <c r="AQ275" s="29"/>
      <c r="AR275" s="125" t="n">
        <f aca="false">IF(E275,AP275,0)</f>
        <v>6398</v>
      </c>
      <c r="AS275" s="29"/>
      <c r="AT275" s="125" t="n">
        <f aca="false">IF(K275,AP275,0)</f>
        <v>6398</v>
      </c>
      <c r="AU275" s="29"/>
      <c r="AV275" s="125" t="n">
        <f aca="false">IF(Q275,AP275,0)</f>
        <v>6398</v>
      </c>
    </row>
    <row r="276" customFormat="false" ht="8.25" hidden="false" customHeight="true" outlineLevel="0" collapsed="false">
      <c r="A276" s="46"/>
      <c r="B276" s="17"/>
      <c r="C276" s="17"/>
      <c r="D276" s="124"/>
      <c r="E276" s="128"/>
      <c r="F276" s="124"/>
      <c r="G276" s="127"/>
      <c r="H276" s="124"/>
      <c r="I276" s="127"/>
      <c r="J276" s="29"/>
      <c r="K276" s="128"/>
      <c r="L276" s="124"/>
      <c r="M276" s="127"/>
      <c r="N276" s="124"/>
      <c r="O276" s="127"/>
      <c r="P276" s="29"/>
      <c r="Q276" s="128"/>
      <c r="R276" s="124"/>
      <c r="S276" s="127"/>
      <c r="T276" s="124"/>
      <c r="U276" s="127"/>
      <c r="V276" s="29"/>
      <c r="W276" s="123"/>
      <c r="X276" s="29"/>
      <c r="Y276" s="29"/>
      <c r="Z276" s="128"/>
      <c r="AA276" s="29"/>
      <c r="AB276" s="127"/>
      <c r="AC276" s="29"/>
      <c r="AD276" s="128"/>
      <c r="AE276" s="29"/>
      <c r="AF276" s="127"/>
      <c r="AG276" s="29"/>
      <c r="AH276" s="128"/>
      <c r="AI276" s="29"/>
      <c r="AJ276" s="127"/>
      <c r="AK276" s="29"/>
      <c r="AL276" s="128"/>
      <c r="AM276" s="29"/>
      <c r="AN276" s="126"/>
      <c r="AO276" s="29"/>
      <c r="AP276" s="29"/>
      <c r="AQ276" s="29"/>
      <c r="AR276" s="29"/>
      <c r="AS276" s="29"/>
      <c r="AT276" s="29"/>
      <c r="AU276" s="29"/>
      <c r="AV276" s="29"/>
    </row>
    <row r="277" customFormat="false" ht="8.25" hidden="false" customHeight="true" outlineLevel="0" collapsed="false">
      <c r="A277" s="17" t="n">
        <v>31</v>
      </c>
      <c r="B277" s="27"/>
      <c r="C277" s="17" t="s">
        <v>223</v>
      </c>
      <c r="D277" s="124"/>
      <c r="E277" s="30" t="n">
        <v>470673</v>
      </c>
      <c r="F277" s="124"/>
      <c r="G277" s="33" t="n">
        <f aca="false">(E277/$AP277)</f>
        <v>101.723146747353</v>
      </c>
      <c r="H277" s="124"/>
      <c r="I277" s="33" t="n">
        <f aca="false">IF(G$287,G277/G$287*100,0)</f>
        <v>81.9715528664893</v>
      </c>
      <c r="J277" s="29"/>
      <c r="K277" s="30" t="n">
        <v>0</v>
      </c>
      <c r="L277" s="124"/>
      <c r="M277" s="33" t="n">
        <f aca="false">(K277/$AP277)</f>
        <v>0</v>
      </c>
      <c r="N277" s="124"/>
      <c r="O277" s="33" t="n">
        <f aca="false">IF(M$287,M277/M$287*100,0)</f>
        <v>0</v>
      </c>
      <c r="P277" s="29"/>
      <c r="Q277" s="30" t="n">
        <v>0</v>
      </c>
      <c r="R277" s="124"/>
      <c r="S277" s="33" t="n">
        <f aca="false">(Q277/$AP277)</f>
        <v>0</v>
      </c>
      <c r="T277" s="124"/>
      <c r="U277" s="33" t="n">
        <f aca="false">IF(S$287,S277/S$287*100,0)</f>
        <v>0</v>
      </c>
      <c r="V277" s="29"/>
      <c r="W277" s="30" t="n">
        <f aca="false">(E277+K277+Q277)</f>
        <v>470673</v>
      </c>
      <c r="X277" s="29"/>
      <c r="Y277" s="29"/>
      <c r="Z277" s="30" t="n">
        <v>0</v>
      </c>
      <c r="AA277" s="29"/>
      <c r="AB277" s="33" t="n">
        <f aca="false">IF($W277,Z277/$W277*100,0)</f>
        <v>0</v>
      </c>
      <c r="AC277" s="29"/>
      <c r="AD277" s="30" t="n">
        <v>0</v>
      </c>
      <c r="AE277" s="29"/>
      <c r="AF277" s="33" t="n">
        <f aca="false">IF($W277,AD277/$W277*100,0)</f>
        <v>0</v>
      </c>
      <c r="AG277" s="29"/>
      <c r="AH277" s="30" t="n">
        <v>0</v>
      </c>
      <c r="AI277" s="29"/>
      <c r="AJ277" s="33" t="n">
        <f aca="false">IF($W277,AH277/$W277*100,0)</f>
        <v>0</v>
      </c>
      <c r="AK277" s="29"/>
      <c r="AL277" s="30" t="n">
        <v>107884</v>
      </c>
      <c r="AM277" s="29"/>
      <c r="AN277" s="123" t="n">
        <v>31</v>
      </c>
      <c r="AO277" s="29"/>
      <c r="AP277" s="125" t="n">
        <v>4627</v>
      </c>
      <c r="AQ277" s="29"/>
      <c r="AR277" s="125" t="n">
        <f aca="false">IF(E277,AP277,0)</f>
        <v>4627</v>
      </c>
      <c r="AS277" s="29"/>
      <c r="AT277" s="125" t="n">
        <f aca="false">IF(K277,AP277,0)</f>
        <v>0</v>
      </c>
      <c r="AU277" s="29"/>
      <c r="AV277" s="125" t="n">
        <f aca="false">IF(Q277,AP277,0)</f>
        <v>0</v>
      </c>
    </row>
    <row r="278" customFormat="false" ht="8.25" hidden="false" customHeight="true" outlineLevel="0" collapsed="false">
      <c r="A278" s="17" t="n">
        <v>32</v>
      </c>
      <c r="B278" s="27"/>
      <c r="C278" s="17" t="s">
        <v>258</v>
      </c>
      <c r="D278" s="124"/>
      <c r="E278" s="30" t="n">
        <v>2787799</v>
      </c>
      <c r="F278" s="124"/>
      <c r="G278" s="33" t="n">
        <f aca="false">(E278/$AP278)</f>
        <v>177.713966979027</v>
      </c>
      <c r="H278" s="124"/>
      <c r="I278" s="33" t="n">
        <f aca="false">IF(G$287,G278/G$287*100,0)</f>
        <v>143.207227707139</v>
      </c>
      <c r="J278" s="29"/>
      <c r="K278" s="30" t="n">
        <v>44687</v>
      </c>
      <c r="L278" s="124"/>
      <c r="M278" s="33" t="n">
        <f aca="false">(K278/$AP278)</f>
        <v>2.84866449926691</v>
      </c>
      <c r="N278" s="124"/>
      <c r="O278" s="33" t="n">
        <f aca="false">IF(M$287,M278/M$287*100,0)</f>
        <v>11.5337903466245</v>
      </c>
      <c r="P278" s="29"/>
      <c r="Q278" s="30" t="n">
        <v>0</v>
      </c>
      <c r="R278" s="124"/>
      <c r="S278" s="33" t="n">
        <f aca="false">(Q278/$AP278)</f>
        <v>0</v>
      </c>
      <c r="T278" s="124"/>
      <c r="U278" s="33" t="n">
        <f aca="false">IF(S$287,S278/S$287*100,0)</f>
        <v>0</v>
      </c>
      <c r="V278" s="29"/>
      <c r="W278" s="30" t="n">
        <f aca="false">(E278+K278+Q278)</f>
        <v>2832486</v>
      </c>
      <c r="X278" s="29"/>
      <c r="Y278" s="29"/>
      <c r="Z278" s="30" t="n">
        <v>0</v>
      </c>
      <c r="AA278" s="29"/>
      <c r="AB278" s="33" t="n">
        <f aca="false">IF($W278,Z278/$W278*100,0)</f>
        <v>0</v>
      </c>
      <c r="AC278" s="29"/>
      <c r="AD278" s="30" t="n">
        <v>0</v>
      </c>
      <c r="AE278" s="29"/>
      <c r="AF278" s="33" t="n">
        <f aca="false">IF($W278,AD278/$W278*100,0)</f>
        <v>0</v>
      </c>
      <c r="AG278" s="29"/>
      <c r="AH278" s="30" t="n">
        <v>0</v>
      </c>
      <c r="AI278" s="29"/>
      <c r="AJ278" s="33" t="n">
        <f aca="false">IF($W278,AH278/$W278*100,0)</f>
        <v>0</v>
      </c>
      <c r="AK278" s="29"/>
      <c r="AL278" s="30" t="n">
        <v>501214</v>
      </c>
      <c r="AM278" s="29"/>
      <c r="AN278" s="123" t="n">
        <v>32</v>
      </c>
      <c r="AO278" s="29"/>
      <c r="AP278" s="125" t="n">
        <v>15687</v>
      </c>
      <c r="AQ278" s="29"/>
      <c r="AR278" s="125" t="n">
        <f aca="false">IF(E278,AP278,0)</f>
        <v>15687</v>
      </c>
      <c r="AS278" s="29"/>
      <c r="AT278" s="125" t="n">
        <f aca="false">IF(K278,AP278,0)</f>
        <v>15687</v>
      </c>
      <c r="AU278" s="29"/>
      <c r="AV278" s="125" t="n">
        <f aca="false">IF(Q278,AP278,0)</f>
        <v>0</v>
      </c>
    </row>
    <row r="279" customFormat="false" ht="8.25" hidden="false" customHeight="true" outlineLevel="0" collapsed="false">
      <c r="A279" s="17" t="n">
        <v>33</v>
      </c>
      <c r="B279" s="27"/>
      <c r="C279" s="17" t="s">
        <v>259</v>
      </c>
      <c r="D279" s="124"/>
      <c r="E279" s="30" t="n">
        <v>602496</v>
      </c>
      <c r="F279" s="124"/>
      <c r="G279" s="33" t="n">
        <f aca="false">(E279/$AP279)</f>
        <v>74.4005927389479</v>
      </c>
      <c r="H279" s="124"/>
      <c r="I279" s="33" t="n">
        <f aca="false">IF(G$287,G279/G$287*100,0)</f>
        <v>59.9542219839708</v>
      </c>
      <c r="J279" s="29"/>
      <c r="K279" s="30" t="n">
        <v>0</v>
      </c>
      <c r="L279" s="124"/>
      <c r="M279" s="33" t="n">
        <f aca="false">(K279/$AP279)</f>
        <v>0</v>
      </c>
      <c r="N279" s="124"/>
      <c r="O279" s="33" t="n">
        <f aca="false">IF(M$287,M279/M$287*100,0)</f>
        <v>0</v>
      </c>
      <c r="P279" s="29"/>
      <c r="Q279" s="30" t="n">
        <v>0</v>
      </c>
      <c r="R279" s="124"/>
      <c r="S279" s="33" t="n">
        <f aca="false">(Q279/$AP279)</f>
        <v>0</v>
      </c>
      <c r="T279" s="124"/>
      <c r="U279" s="33" t="n">
        <f aca="false">IF(S$287,S279/S$287*100,0)</f>
        <v>0</v>
      </c>
      <c r="V279" s="29"/>
      <c r="W279" s="30" t="n">
        <f aca="false">(E279+K279+Q279)</f>
        <v>602496</v>
      </c>
      <c r="X279" s="29"/>
      <c r="Y279" s="29"/>
      <c r="Z279" s="30" t="n">
        <v>0</v>
      </c>
      <c r="AA279" s="29"/>
      <c r="AB279" s="33" t="n">
        <f aca="false">IF($W279,Z279/$W279*100,0)</f>
        <v>0</v>
      </c>
      <c r="AC279" s="29"/>
      <c r="AD279" s="30" t="n">
        <v>0</v>
      </c>
      <c r="AE279" s="29"/>
      <c r="AF279" s="33" t="n">
        <f aca="false">IF($W279,AD279/$W279*100,0)</f>
        <v>0</v>
      </c>
      <c r="AG279" s="29"/>
      <c r="AH279" s="30" t="n">
        <v>0</v>
      </c>
      <c r="AI279" s="29"/>
      <c r="AJ279" s="33" t="n">
        <f aca="false">IF($W279,AH279/$W279*100,0)</f>
        <v>0</v>
      </c>
      <c r="AK279" s="29"/>
      <c r="AL279" s="30" t="n">
        <v>190231</v>
      </c>
      <c r="AM279" s="29"/>
      <c r="AN279" s="123" t="n">
        <v>33</v>
      </c>
      <c r="AO279" s="29"/>
      <c r="AP279" s="125" t="n">
        <v>8098</v>
      </c>
      <c r="AQ279" s="29"/>
      <c r="AR279" s="125" t="n">
        <f aca="false">IF(E279,AP279,0)</f>
        <v>8098</v>
      </c>
      <c r="AS279" s="29"/>
      <c r="AT279" s="125" t="n">
        <f aca="false">IF(K279,AP279,0)</f>
        <v>0</v>
      </c>
      <c r="AU279" s="29"/>
      <c r="AV279" s="125" t="n">
        <f aca="false">IF(Q279,AP279,0)</f>
        <v>0</v>
      </c>
    </row>
    <row r="280" customFormat="false" ht="8.25" hidden="false" customHeight="true" outlineLevel="0" collapsed="false">
      <c r="A280" s="17" t="n">
        <v>34</v>
      </c>
      <c r="B280" s="27"/>
      <c r="C280" s="17" t="s">
        <v>260</v>
      </c>
      <c r="D280" s="124"/>
      <c r="E280" s="30" t="n">
        <v>2109522</v>
      </c>
      <c r="F280" s="124"/>
      <c r="G280" s="33" t="n">
        <f aca="false">(E280/$AP280)</f>
        <v>219.490375611279</v>
      </c>
      <c r="H280" s="124"/>
      <c r="I280" s="33" t="n">
        <f aca="false">IF(G$287,G280/G$287*100,0)</f>
        <v>176.871906772524</v>
      </c>
      <c r="J280" s="29"/>
      <c r="K280" s="30" t="n">
        <v>73313</v>
      </c>
      <c r="L280" s="124"/>
      <c r="M280" s="33" t="n">
        <f aca="false">(K280/$AP280)</f>
        <v>7.62803038185413</v>
      </c>
      <c r="N280" s="124"/>
      <c r="O280" s="33" t="n">
        <f aca="false">IF(M$287,M280/M$287*100,0)</f>
        <v>30.8846841053513</v>
      </c>
      <c r="P280" s="29"/>
      <c r="Q280" s="30" t="n">
        <v>0</v>
      </c>
      <c r="R280" s="124"/>
      <c r="S280" s="33" t="n">
        <f aca="false">(Q280/$AP280)</f>
        <v>0</v>
      </c>
      <c r="T280" s="124"/>
      <c r="U280" s="33" t="n">
        <f aca="false">IF(S$287,S280/S$287*100,0)</f>
        <v>0</v>
      </c>
      <c r="V280" s="29"/>
      <c r="W280" s="30" t="n">
        <f aca="false">(E280+K280+Q280)</f>
        <v>2182835</v>
      </c>
      <c r="X280" s="29"/>
      <c r="Y280" s="29"/>
      <c r="Z280" s="30" t="n">
        <v>5000</v>
      </c>
      <c r="AA280" s="29"/>
      <c r="AB280" s="33" t="n">
        <f aca="false">IF($W280,Z280/$W280*100,0)</f>
        <v>0.229059915202019</v>
      </c>
      <c r="AC280" s="29"/>
      <c r="AD280" s="30" t="n">
        <v>0</v>
      </c>
      <c r="AE280" s="29"/>
      <c r="AF280" s="33" t="n">
        <f aca="false">IF($W280,AD280/$W280*100,0)</f>
        <v>0</v>
      </c>
      <c r="AG280" s="29"/>
      <c r="AH280" s="30" t="n">
        <v>0</v>
      </c>
      <c r="AI280" s="29"/>
      <c r="AJ280" s="33" t="n">
        <f aca="false">IF($W280,AH280/$W280*100,0)</f>
        <v>0</v>
      </c>
      <c r="AK280" s="29"/>
      <c r="AL280" s="30" t="n">
        <v>1187054</v>
      </c>
      <c r="AM280" s="29"/>
      <c r="AN280" s="123" t="n">
        <v>34</v>
      </c>
      <c r="AO280" s="29"/>
      <c r="AP280" s="125" t="n">
        <v>9611</v>
      </c>
      <c r="AQ280" s="29"/>
      <c r="AR280" s="125" t="n">
        <f aca="false">IF(E280,AP280,0)</f>
        <v>9611</v>
      </c>
      <c r="AS280" s="29"/>
      <c r="AT280" s="125" t="n">
        <f aca="false">IF(K280,AP280,0)</f>
        <v>9611</v>
      </c>
      <c r="AU280" s="29"/>
      <c r="AV280" s="125" t="n">
        <f aca="false">IF(Q280,AP280,0)</f>
        <v>0</v>
      </c>
    </row>
    <row r="281" customFormat="false" ht="8.25" hidden="false" customHeight="true" outlineLevel="0" collapsed="false">
      <c r="A281" s="17" t="n">
        <v>35</v>
      </c>
      <c r="B281" s="27"/>
      <c r="C281" s="17" t="s">
        <v>261</v>
      </c>
      <c r="D281" s="124"/>
      <c r="E281" s="30" t="n">
        <v>45806</v>
      </c>
      <c r="F281" s="124"/>
      <c r="G281" s="33" t="n">
        <f aca="false">(E281/$AP281)</f>
        <v>13.8554143980641</v>
      </c>
      <c r="H281" s="124"/>
      <c r="I281" s="33" t="n">
        <f aca="false">IF(G$287,G281/G$287*100,0)</f>
        <v>11.1651071573598</v>
      </c>
      <c r="J281" s="29"/>
      <c r="K281" s="30" t="n">
        <v>33032</v>
      </c>
      <c r="L281" s="124"/>
      <c r="M281" s="33" t="n">
        <f aca="false">(K281/$AP281)</f>
        <v>9.99153055051422</v>
      </c>
      <c r="N281" s="124"/>
      <c r="O281" s="33" t="n">
        <f aca="false">IF(M$287,M281/M$287*100,0)</f>
        <v>40.4541210947027</v>
      </c>
      <c r="P281" s="29"/>
      <c r="Q281" s="30" t="n">
        <v>23840</v>
      </c>
      <c r="R281" s="124"/>
      <c r="S281" s="33" t="n">
        <f aca="false">(Q281/$AP281)</f>
        <v>7.21113127646703</v>
      </c>
      <c r="T281" s="124"/>
      <c r="U281" s="33" t="n">
        <f aca="false">IF(S$287,S281/S$287*100,0)</f>
        <v>116.764618368476</v>
      </c>
      <c r="V281" s="29"/>
      <c r="W281" s="30" t="n">
        <f aca="false">(E281+K281+Q281)</f>
        <v>102678</v>
      </c>
      <c r="X281" s="29"/>
      <c r="Y281" s="29"/>
      <c r="Z281" s="30" t="n">
        <v>5000</v>
      </c>
      <c r="AA281" s="29"/>
      <c r="AB281" s="33" t="n">
        <f aca="false">IF($W281,Z281/$W281*100,0)</f>
        <v>4.86959231773116</v>
      </c>
      <c r="AC281" s="29"/>
      <c r="AD281" s="30" t="n">
        <v>0</v>
      </c>
      <c r="AE281" s="29"/>
      <c r="AF281" s="33" t="n">
        <f aca="false">IF($W281,AD281/$W281*100,0)</f>
        <v>0</v>
      </c>
      <c r="AG281" s="29"/>
      <c r="AH281" s="30" t="n">
        <v>0</v>
      </c>
      <c r="AI281" s="29"/>
      <c r="AJ281" s="33" t="n">
        <f aca="false">IF($W281,AH281/$W281*100,0)</f>
        <v>0</v>
      </c>
      <c r="AK281" s="29"/>
      <c r="AL281" s="30" t="n">
        <v>0</v>
      </c>
      <c r="AM281" s="29"/>
      <c r="AN281" s="123" t="n">
        <v>35</v>
      </c>
      <c r="AO281" s="29"/>
      <c r="AP281" s="125" t="n">
        <v>3306</v>
      </c>
      <c r="AQ281" s="29"/>
      <c r="AR281" s="125" t="n">
        <f aca="false">IF(E281,AP281,0)</f>
        <v>3306</v>
      </c>
      <c r="AS281" s="29"/>
      <c r="AT281" s="125" t="n">
        <f aca="false">IF(K281,AP281,0)</f>
        <v>3306</v>
      </c>
      <c r="AU281" s="29"/>
      <c r="AV281" s="125" t="n">
        <f aca="false">IF(Q281,AP281,0)</f>
        <v>3306</v>
      </c>
    </row>
    <row r="282" customFormat="false" ht="8.25" hidden="false" customHeight="true" outlineLevel="0" collapsed="false">
      <c r="A282" s="17"/>
      <c r="B282" s="27"/>
      <c r="C282" s="17"/>
      <c r="D282" s="124"/>
      <c r="E282" s="30"/>
      <c r="F282" s="124"/>
      <c r="G282" s="33"/>
      <c r="H282" s="124"/>
      <c r="I282" s="33"/>
      <c r="J282" s="29"/>
      <c r="K282" s="30"/>
      <c r="L282" s="124"/>
      <c r="M282" s="33"/>
      <c r="N282" s="124"/>
      <c r="O282" s="33"/>
      <c r="P282" s="29"/>
      <c r="Q282" s="30"/>
      <c r="R282" s="124"/>
      <c r="S282" s="33"/>
      <c r="T282" s="124"/>
      <c r="U282" s="33"/>
      <c r="V282" s="29"/>
      <c r="W282" s="30"/>
      <c r="X282" s="29"/>
      <c r="Y282" s="29"/>
      <c r="Z282" s="30"/>
      <c r="AA282" s="29"/>
      <c r="AB282" s="33"/>
      <c r="AC282" s="29"/>
      <c r="AD282" s="30"/>
      <c r="AE282" s="29"/>
      <c r="AF282" s="33"/>
      <c r="AG282" s="29"/>
      <c r="AH282" s="30"/>
      <c r="AI282" s="29"/>
      <c r="AJ282" s="33"/>
      <c r="AK282" s="29"/>
      <c r="AL282" s="30"/>
      <c r="AM282" s="29"/>
      <c r="AN282" s="123"/>
      <c r="AO282" s="29"/>
      <c r="AP282" s="125"/>
      <c r="AQ282" s="29"/>
      <c r="AR282" s="125"/>
      <c r="AS282" s="29"/>
      <c r="AT282" s="125"/>
      <c r="AU282" s="29"/>
      <c r="AV282" s="125"/>
    </row>
    <row r="283" customFormat="false" ht="8.25" hidden="false" customHeight="true" outlineLevel="0" collapsed="false">
      <c r="A283" s="17" t="n">
        <v>36</v>
      </c>
      <c r="B283" s="27"/>
      <c r="C283" s="17" t="s">
        <v>227</v>
      </c>
      <c r="D283" s="124"/>
      <c r="E283" s="30" t="n">
        <v>141936</v>
      </c>
      <c r="F283" s="124"/>
      <c r="G283" s="33" t="n">
        <f aca="false">(E283/$AP283)</f>
        <v>43.1941570298235</v>
      </c>
      <c r="H283" s="124"/>
      <c r="I283" s="33" t="n">
        <f aca="false">IF(G$287,G283/G$287*100,0)</f>
        <v>34.8071431105799</v>
      </c>
      <c r="J283" s="29"/>
      <c r="K283" s="30" t="n">
        <v>61233</v>
      </c>
      <c r="L283" s="124"/>
      <c r="M283" s="33" t="n">
        <f aca="false">(K283/$AP283)</f>
        <v>18.634510042605</v>
      </c>
      <c r="N283" s="124"/>
      <c r="O283" s="33" t="n">
        <f aca="false">IF(M$287,M283/M$287*100,0)</f>
        <v>75.4481730294264</v>
      </c>
      <c r="P283" s="29"/>
      <c r="Q283" s="30" t="n">
        <v>13147</v>
      </c>
      <c r="R283" s="124"/>
      <c r="S283" s="33" t="n">
        <f aca="false">(Q283/$AP283)</f>
        <v>4.00091296409008</v>
      </c>
      <c r="T283" s="124"/>
      <c r="U283" s="33" t="n">
        <f aca="false">IF(S$287,S283/S$287*100,0)</f>
        <v>64.7838816777642</v>
      </c>
      <c r="V283" s="29"/>
      <c r="W283" s="30" t="n">
        <f aca="false">(E283+K283+Q283)</f>
        <v>216316</v>
      </c>
      <c r="X283" s="29"/>
      <c r="Y283" s="29"/>
      <c r="Z283" s="30" t="n">
        <v>2384</v>
      </c>
      <c r="AA283" s="29"/>
      <c r="AB283" s="33" t="n">
        <f aca="false">IF($W283,Z283/$W283*100,0)</f>
        <v>1.1020913848259</v>
      </c>
      <c r="AC283" s="29"/>
      <c r="AD283" s="30" t="n">
        <v>5000</v>
      </c>
      <c r="AE283" s="29"/>
      <c r="AF283" s="33" t="n">
        <f aca="false">IF($W283,AD283/$W283*100,0)</f>
        <v>2.31143327354426</v>
      </c>
      <c r="AG283" s="29"/>
      <c r="AH283" s="30" t="n">
        <v>0</v>
      </c>
      <c r="AI283" s="29"/>
      <c r="AJ283" s="33" t="n">
        <f aca="false">IF($W283,AH283/$W283*100,0)</f>
        <v>0</v>
      </c>
      <c r="AK283" s="29"/>
      <c r="AL283" s="30" t="n">
        <v>48935</v>
      </c>
      <c r="AM283" s="29"/>
      <c r="AN283" s="123" t="n">
        <v>36</v>
      </c>
      <c r="AO283" s="29"/>
      <c r="AP283" s="125" t="n">
        <v>3286</v>
      </c>
      <c r="AQ283" s="29"/>
      <c r="AR283" s="125" t="n">
        <f aca="false">IF(E283,AP283,0)</f>
        <v>3286</v>
      </c>
      <c r="AS283" s="29"/>
      <c r="AT283" s="125" t="n">
        <f aca="false">IF(K283,AP283,0)</f>
        <v>3286</v>
      </c>
      <c r="AU283" s="29"/>
      <c r="AV283" s="125" t="n">
        <f aca="false">IF(Q283,AP283,0)</f>
        <v>3286</v>
      </c>
    </row>
    <row r="284" customFormat="false" ht="8.25" hidden="false" customHeight="true" outlineLevel="0" collapsed="false">
      <c r="A284" s="17" t="n">
        <v>37</v>
      </c>
      <c r="B284" s="27"/>
      <c r="C284" s="17" t="s">
        <v>262</v>
      </c>
      <c r="D284" s="124"/>
      <c r="E284" s="30" t="n">
        <v>233425</v>
      </c>
      <c r="F284" s="124"/>
      <c r="G284" s="33" t="n">
        <f aca="false">(E284/$AP284)</f>
        <v>45.7965469884246</v>
      </c>
      <c r="H284" s="124"/>
      <c r="I284" s="33" t="n">
        <f aca="false">IF(G$287,G284/G$287*100,0)</f>
        <v>36.9042267428874</v>
      </c>
      <c r="J284" s="29"/>
      <c r="K284" s="30" t="n">
        <v>0</v>
      </c>
      <c r="L284" s="124"/>
      <c r="M284" s="33" t="n">
        <f aca="false">(K284/$AP284)</f>
        <v>0</v>
      </c>
      <c r="N284" s="124"/>
      <c r="O284" s="33" t="n">
        <f aca="false">IF(M$287,M284/M$287*100,0)</f>
        <v>0</v>
      </c>
      <c r="P284" s="29"/>
      <c r="Q284" s="30" t="n">
        <v>0</v>
      </c>
      <c r="R284" s="124"/>
      <c r="S284" s="33" t="n">
        <f aca="false">(Q284/$AP284)</f>
        <v>0</v>
      </c>
      <c r="T284" s="124"/>
      <c r="U284" s="33" t="n">
        <f aca="false">IF(S$287,S284/S$287*100,0)</f>
        <v>0</v>
      </c>
      <c r="V284" s="29"/>
      <c r="W284" s="30" t="n">
        <f aca="false">(E284+K284+Q284)</f>
        <v>233425</v>
      </c>
      <c r="X284" s="29"/>
      <c r="Y284" s="29"/>
      <c r="Z284" s="30" t="n">
        <v>0</v>
      </c>
      <c r="AA284" s="29"/>
      <c r="AB284" s="33" t="n">
        <f aca="false">IF($W284,Z284/$W284*100,0)</f>
        <v>0</v>
      </c>
      <c r="AC284" s="29"/>
      <c r="AD284" s="30" t="n">
        <v>0</v>
      </c>
      <c r="AE284" s="29"/>
      <c r="AF284" s="33" t="n">
        <f aca="false">IF($W284,AD284/$W284*100,0)</f>
        <v>0</v>
      </c>
      <c r="AG284" s="29"/>
      <c r="AH284" s="30" t="n">
        <v>0</v>
      </c>
      <c r="AI284" s="29"/>
      <c r="AJ284" s="33" t="n">
        <f aca="false">IF($W284,AH284/$W284*100,0)</f>
        <v>0</v>
      </c>
      <c r="AK284" s="29"/>
      <c r="AL284" s="30" t="n">
        <v>89978</v>
      </c>
      <c r="AM284" s="29"/>
      <c r="AN284" s="123" t="n">
        <v>37</v>
      </c>
      <c r="AO284" s="29"/>
      <c r="AP284" s="125" t="n">
        <v>5097</v>
      </c>
      <c r="AQ284" s="29"/>
      <c r="AR284" s="125" t="n">
        <f aca="false">IF(E284,AP284,0)</f>
        <v>5097</v>
      </c>
      <c r="AS284" s="29"/>
      <c r="AT284" s="125" t="n">
        <f aca="false">IF(K284,AP284,0)</f>
        <v>0</v>
      </c>
      <c r="AU284" s="29"/>
      <c r="AV284" s="125" t="n">
        <f aca="false">IF(Q284,AP284,0)</f>
        <v>0</v>
      </c>
    </row>
    <row r="285" customFormat="false" ht="8.25" hidden="false" customHeight="true" outlineLevel="0" collapsed="false">
      <c r="A285" s="28" t="n">
        <v>38</v>
      </c>
      <c r="B285" s="27"/>
      <c r="C285" s="13" t="s">
        <v>263</v>
      </c>
      <c r="D285" s="124"/>
      <c r="E285" s="38" t="n">
        <v>1859093</v>
      </c>
      <c r="F285" s="124"/>
      <c r="G285" s="33" t="n">
        <f aca="false">(E285/$AP285)</f>
        <v>226.414931189867</v>
      </c>
      <c r="H285" s="127"/>
      <c r="I285" s="33" t="n">
        <f aca="false">IF(G$287,G285/G$287*100,0)</f>
        <v>182.451920681227</v>
      </c>
      <c r="J285" s="29"/>
      <c r="K285" s="38" t="n">
        <v>491005</v>
      </c>
      <c r="L285" s="124"/>
      <c r="M285" s="33" t="n">
        <f aca="false">(K285/$AP285)</f>
        <v>59.7984411155767</v>
      </c>
      <c r="N285" s="127"/>
      <c r="O285" s="33" t="n">
        <f aca="false">IF(M$287,M285/M$287*100,0)</f>
        <v>242.114395380545</v>
      </c>
      <c r="P285" s="29"/>
      <c r="Q285" s="38" t="n">
        <v>1124</v>
      </c>
      <c r="R285" s="124"/>
      <c r="S285" s="33" t="n">
        <f aca="false">(Q285/$AP285)</f>
        <v>0.136889538424065</v>
      </c>
      <c r="T285" s="127"/>
      <c r="U285" s="33" t="n">
        <f aca="false">IF(S$287,S285/S$287*100,0)</f>
        <v>2.21655300672238</v>
      </c>
      <c r="V285" s="29"/>
      <c r="W285" s="38" t="n">
        <f aca="false">(E285+K285+Q285)</f>
        <v>2351222</v>
      </c>
      <c r="X285" s="29"/>
      <c r="Y285" s="29"/>
      <c r="Z285" s="38" t="n">
        <v>5940</v>
      </c>
      <c r="AA285" s="29"/>
      <c r="AB285" s="33" t="n">
        <f aca="false">IF($W285,Z285/$W285*100,0)</f>
        <v>0.252634587461329</v>
      </c>
      <c r="AC285" s="29"/>
      <c r="AD285" s="38" t="n">
        <v>0</v>
      </c>
      <c r="AE285" s="29"/>
      <c r="AF285" s="33" t="n">
        <f aca="false">IF($W285,AD285/$W285*100,0)</f>
        <v>0</v>
      </c>
      <c r="AG285" s="29"/>
      <c r="AH285" s="38" t="n">
        <v>153</v>
      </c>
      <c r="AI285" s="29"/>
      <c r="AJ285" s="33" t="n">
        <f aca="false">IF($W285,AH285/$W285*100,0)</f>
        <v>0.00650725452551907</v>
      </c>
      <c r="AK285" s="29"/>
      <c r="AL285" s="38" t="n">
        <v>872057</v>
      </c>
      <c r="AM285" s="29"/>
      <c r="AN285" s="130" t="n">
        <v>38</v>
      </c>
      <c r="AO285" s="29"/>
      <c r="AP285" s="131" t="n">
        <v>8211</v>
      </c>
      <c r="AQ285" s="29"/>
      <c r="AR285" s="131" t="n">
        <f aca="false">IF(E285,AP285,0)</f>
        <v>8211</v>
      </c>
      <c r="AS285" s="29"/>
      <c r="AT285" s="131" t="n">
        <f aca="false">IF(K285,AP285,0)</f>
        <v>8211</v>
      </c>
      <c r="AU285" s="29"/>
      <c r="AV285" s="131" t="n">
        <f aca="false">IF(Q285,AP285,0)</f>
        <v>8211</v>
      </c>
    </row>
    <row r="286" customFormat="false" ht="8.25" hidden="false" customHeight="true" outlineLevel="0" collapsed="false">
      <c r="A286" s="124"/>
      <c r="B286" s="124"/>
      <c r="C286" s="123"/>
      <c r="D286" s="124"/>
      <c r="E286" s="124"/>
      <c r="F286" s="124"/>
      <c r="G286" s="127"/>
      <c r="H286" s="127"/>
      <c r="I286" s="127"/>
      <c r="J286" s="29"/>
      <c r="K286" s="124"/>
      <c r="L286" s="124"/>
      <c r="M286" s="127"/>
      <c r="N286" s="127"/>
      <c r="O286" s="127"/>
      <c r="P286" s="29"/>
      <c r="Q286" s="124"/>
      <c r="R286" s="124"/>
      <c r="S286" s="127"/>
      <c r="T286" s="127"/>
      <c r="U286" s="127"/>
      <c r="V286" s="29"/>
      <c r="W286" s="123"/>
      <c r="X286" s="29"/>
      <c r="Y286" s="29"/>
      <c r="Z286" s="124"/>
      <c r="AA286" s="29"/>
      <c r="AB286" s="127"/>
      <c r="AC286" s="29"/>
      <c r="AD286" s="124"/>
      <c r="AE286" s="29"/>
      <c r="AF286" s="127"/>
      <c r="AG286" s="29"/>
      <c r="AH286" s="124"/>
      <c r="AI286" s="29"/>
      <c r="AJ286" s="127"/>
      <c r="AK286" s="29"/>
      <c r="AL286" s="124"/>
      <c r="AM286" s="29"/>
      <c r="AN286" s="124"/>
      <c r="AO286" s="29"/>
      <c r="AP286" s="125"/>
      <c r="AQ286" s="29"/>
      <c r="AR286" s="125"/>
      <c r="AS286" s="29"/>
      <c r="AT286" s="125"/>
      <c r="AU286" s="29"/>
      <c r="AV286" s="125"/>
    </row>
    <row r="287" customFormat="false" ht="8.25" hidden="false" customHeight="true" outlineLevel="0" collapsed="false">
      <c r="A287" s="130" t="n">
        <f aca="false">A285</f>
        <v>38</v>
      </c>
      <c r="B287" s="124"/>
      <c r="C287" s="132" t="s">
        <v>75</v>
      </c>
      <c r="D287" s="124"/>
      <c r="E287" s="40" t="n">
        <f aca="false">SUM(E241:E285)</f>
        <v>44550221</v>
      </c>
      <c r="F287" s="124"/>
      <c r="G287" s="32" t="n">
        <f aca="false">IF(AR287=0,0,IF(ISNONTEXT(H$287),E287/$AP287,E287/AR287))</f>
        <v>124.095668790164</v>
      </c>
      <c r="H287" s="127"/>
      <c r="I287" s="33" t="n">
        <f aca="false">IF(G$287,G287/G$287*100,0)</f>
        <v>100</v>
      </c>
      <c r="J287" s="29"/>
      <c r="K287" s="40" t="n">
        <f aca="false">SUM(K241:K285)</f>
        <v>3425301</v>
      </c>
      <c r="L287" s="124"/>
      <c r="M287" s="32" t="n">
        <f aca="false">IF(AT287=0,0,IF(ISNONTEXT(N$287),K287/$AP287,K287/AT287))</f>
        <v>24.6984244871471</v>
      </c>
      <c r="N287" s="138" t="s">
        <v>391</v>
      </c>
      <c r="O287" s="33" t="n">
        <f aca="false">IF(M$287,M287/M$287*100,0)</f>
        <v>100</v>
      </c>
      <c r="P287" s="29"/>
      <c r="Q287" s="40" t="n">
        <f aca="false">SUM(Q241:Q285)</f>
        <v>1106750</v>
      </c>
      <c r="R287" s="124"/>
      <c r="S287" s="32" t="n">
        <f aca="false">IF(AV287=0,0,IF(ISNONTEXT(T$287),Q287/$AP287,Q287/AV287))</f>
        <v>6.17578456318914</v>
      </c>
      <c r="T287" s="138" t="s">
        <v>391</v>
      </c>
      <c r="U287" s="33" t="n">
        <f aca="false">IF(S$287,S287/S$287*100,0)</f>
        <v>100</v>
      </c>
      <c r="V287" s="29"/>
      <c r="W287" s="40" t="n">
        <f aca="false">SUM(W241:W285)</f>
        <v>49082272</v>
      </c>
      <c r="X287" s="29"/>
      <c r="Y287" s="29"/>
      <c r="Z287" s="40" t="n">
        <f aca="false">SUM(Z241:Z285)</f>
        <v>282070</v>
      </c>
      <c r="AA287" s="29"/>
      <c r="AB287" s="33" t="n">
        <f aca="false">IF($W287,Z287/$W287*100,0)</f>
        <v>0.574688148095508</v>
      </c>
      <c r="AC287" s="29"/>
      <c r="AD287" s="40" t="n">
        <f aca="false">SUM(AD241:AD285)</f>
        <v>19066</v>
      </c>
      <c r="AE287" s="29"/>
      <c r="AF287" s="33" t="n">
        <f aca="false">IF($W287,AD287/$W287*100,0)</f>
        <v>0.0388449825631544</v>
      </c>
      <c r="AG287" s="29"/>
      <c r="AH287" s="40" t="n">
        <f aca="false">SUM(AH241:AH285)</f>
        <v>137378</v>
      </c>
      <c r="AI287" s="29"/>
      <c r="AJ287" s="33" t="n">
        <f aca="false">IF($W287,AH287/$W287*100,0)</f>
        <v>0.279893318711897</v>
      </c>
      <c r="AK287" s="29"/>
      <c r="AL287" s="40" t="n">
        <f aca="false">SUM(AL241:AL285)</f>
        <v>17483908</v>
      </c>
      <c r="AM287" s="29"/>
      <c r="AN287" s="130" t="n">
        <f aca="false">AN285</f>
        <v>38</v>
      </c>
      <c r="AO287" s="29"/>
      <c r="AP287" s="131" t="n">
        <f aca="false">SUM(AP241:AP285)</f>
        <v>358999</v>
      </c>
      <c r="AQ287" s="29"/>
      <c r="AR287" s="131" t="n">
        <f aca="false">SUM(AR241:AR285)</f>
        <v>335977</v>
      </c>
      <c r="AS287" s="29"/>
      <c r="AT287" s="131" t="n">
        <f aca="false">SUM(AT241:AT285)</f>
        <v>138685</v>
      </c>
      <c r="AU287" s="29"/>
      <c r="AV287" s="131" t="n">
        <f aca="false">SUM(AV241:AV285)</f>
        <v>179208</v>
      </c>
    </row>
    <row r="288" customFormat="false" ht="8.25" hidden="false" customHeight="true" outlineLevel="0" collapsed="false">
      <c r="A288" s="124"/>
      <c r="B288" s="29"/>
      <c r="C288" s="17"/>
      <c r="D288" s="29"/>
      <c r="E288" s="29"/>
      <c r="F288" s="29"/>
      <c r="G288" s="29"/>
      <c r="H288" s="29"/>
      <c r="I288" s="29"/>
      <c r="J288" s="29"/>
      <c r="K288" s="29"/>
      <c r="L288" s="29"/>
      <c r="M288" s="29"/>
      <c r="N288" s="29"/>
      <c r="O288" s="29"/>
      <c r="P288" s="29"/>
      <c r="Q288" s="29"/>
      <c r="R288" s="29"/>
      <c r="S288" s="29"/>
      <c r="T288" s="29"/>
      <c r="U288" s="29"/>
      <c r="V288" s="29"/>
      <c r="W288" s="17"/>
      <c r="X288" s="29"/>
      <c r="Y288" s="29"/>
      <c r="Z288" s="29"/>
      <c r="AA288" s="29"/>
      <c r="AB288" s="29"/>
      <c r="AC288" s="29"/>
      <c r="AD288" s="29"/>
      <c r="AE288" s="29"/>
      <c r="AF288" s="29"/>
      <c r="AG288" s="29"/>
      <c r="AH288" s="29"/>
      <c r="AI288" s="29"/>
      <c r="AJ288" s="29"/>
      <c r="AK288" s="29"/>
      <c r="AL288" s="29"/>
      <c r="AM288" s="29"/>
      <c r="AN288" s="124"/>
      <c r="AO288" s="29"/>
      <c r="AP288" s="29"/>
      <c r="AQ288" s="29"/>
      <c r="AR288" s="29"/>
      <c r="AS288" s="29"/>
      <c r="AT288" s="29"/>
      <c r="AU288" s="29"/>
      <c r="AV288" s="29"/>
    </row>
    <row r="289" customFormat="false" ht="12" hidden="false" customHeight="false" outlineLevel="0" collapsed="false">
      <c r="A289" s="139" t="n">
        <f aca="false">(A60+A219+A287)</f>
        <v>171</v>
      </c>
      <c r="B289" s="124"/>
      <c r="C289" s="132" t="s">
        <v>264</v>
      </c>
      <c r="D289" s="124"/>
      <c r="E289" s="49" t="n">
        <f aca="false">(E60+E219+E287)</f>
        <v>636292456</v>
      </c>
      <c r="F289" s="124"/>
      <c r="G289" s="32" t="n">
        <f aca="false">(E289/$AP289)</f>
        <v>72.5466260972337</v>
      </c>
      <c r="H289" s="127"/>
      <c r="I289" s="33"/>
      <c r="J289" s="29"/>
      <c r="K289" s="49" t="n">
        <f aca="false">(K60+K219+K287)</f>
        <v>76510352</v>
      </c>
      <c r="L289" s="124"/>
      <c r="M289" s="32" t="n">
        <f aca="false">(K289/$AP289)</f>
        <v>8.7232967274277</v>
      </c>
      <c r="N289" s="127"/>
      <c r="O289" s="33"/>
      <c r="P289" s="29"/>
      <c r="Q289" s="49" t="n">
        <f aca="false">(Q60+Q219+Q287)</f>
        <v>271748549</v>
      </c>
      <c r="R289" s="124"/>
      <c r="S289" s="32" t="n">
        <f aca="false">(Q289/$AP289)</f>
        <v>30.9833005104319</v>
      </c>
      <c r="T289" s="127"/>
      <c r="U289" s="33"/>
      <c r="V289" s="29"/>
      <c r="W289" s="49" t="n">
        <f aca="false">(W60+W219+W287)</f>
        <v>984551357</v>
      </c>
      <c r="X289" s="29"/>
      <c r="Y289" s="29"/>
      <c r="Z289" s="49" t="n">
        <f aca="false">(Z60+Z219+Z287)</f>
        <v>16269089</v>
      </c>
      <c r="AA289" s="29"/>
      <c r="AB289" s="33" t="n">
        <f aca="false">IF($W289,Z289/$W289*100,0)</f>
        <v>1.6524368063006</v>
      </c>
      <c r="AC289" s="29"/>
      <c r="AD289" s="49" t="n">
        <f aca="false">(AD60+AD219+AD287)</f>
        <v>4089985</v>
      </c>
      <c r="AE289" s="29"/>
      <c r="AF289" s="33" t="n">
        <f aca="false">IF($W289,AD289/$W289*100,0)</f>
        <v>0.415416115261116</v>
      </c>
      <c r="AG289" s="29"/>
      <c r="AH289" s="49" t="n">
        <f aca="false">(AH60+AH219+AH287)</f>
        <v>1083357</v>
      </c>
      <c r="AI289" s="29"/>
      <c r="AJ289" s="33" t="n">
        <f aca="false">IF($W289,AH289/$W289*100,0)</f>
        <v>0.110035600712701</v>
      </c>
      <c r="AK289" s="29"/>
      <c r="AL289" s="49" t="n">
        <f aca="false">(AL60+AL219+AL287)</f>
        <v>219587029</v>
      </c>
      <c r="AM289" s="29"/>
      <c r="AN289" s="139" t="n">
        <f aca="false">(AN60+AN219+AN287)</f>
        <v>171</v>
      </c>
      <c r="AO289" s="29"/>
      <c r="AP289" s="140" t="n">
        <f aca="false">(AP60+AP219+AP287)</f>
        <v>8770807</v>
      </c>
      <c r="AQ289" s="29"/>
      <c r="AR289" s="140" t="n">
        <f aca="false">(AR60+AR219+AR287)</f>
        <v>8711962</v>
      </c>
      <c r="AS289" s="29"/>
      <c r="AT289" s="140" t="n">
        <f aca="false">(AT60+AT219+AT287)</f>
        <v>6503247</v>
      </c>
      <c r="AU289" s="29"/>
      <c r="AV289" s="140" t="n">
        <f aca="false">(AV60+AV219+AV287)</f>
        <v>8578651</v>
      </c>
    </row>
    <row r="290" customFormat="false" ht="8.25" hidden="false" customHeight="true" outlineLevel="0" collapsed="false">
      <c r="A290" s="29"/>
      <c r="B290" s="29"/>
      <c r="C290" s="17"/>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row>
    <row r="291" customFormat="false" ht="8.25" hidden="false" customHeight="true" outlineLevel="0" collapsed="false">
      <c r="A291" s="29"/>
      <c r="B291" s="29"/>
      <c r="C291" s="17"/>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row>
    <row r="292" customFormat="false" ht="10.5" hidden="false" customHeight="true" outlineLevel="0" collapsed="false">
      <c r="A292" s="29"/>
      <c r="B292" s="29"/>
      <c r="C292" s="43" t="s">
        <v>265</v>
      </c>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row>
    <row r="293" customFormat="false" ht="6" hidden="false" customHeight="true" outlineLevel="0" collapsed="false">
      <c r="A293" s="29"/>
      <c r="B293" s="29"/>
      <c r="C293" s="17"/>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row>
    <row r="294" customFormat="false" ht="8.25" hidden="false" customHeight="true" outlineLevel="0" collapsed="false">
      <c r="A294" s="29"/>
      <c r="B294" s="29"/>
      <c r="C294" s="17"/>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row>
    <row r="295" customFormat="false" ht="8.25" hidden="false" customHeight="true" outlineLevel="0" collapsed="false">
      <c r="A295" s="29"/>
      <c r="B295" s="29"/>
      <c r="C295" s="17"/>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row>
    <row r="296" customFormat="false" ht="8.25" hidden="false" customHeight="true" outlineLevel="0" collapsed="false">
      <c r="A296" s="29"/>
      <c r="B296" s="29"/>
      <c r="C296" s="17"/>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row>
    <row r="297" customFormat="false" ht="8.25" hidden="false" customHeight="true" outlineLevel="0" collapsed="false">
      <c r="A297" s="29"/>
      <c r="B297" s="29"/>
      <c r="C297" s="17"/>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row>
    <row r="298" customFormat="false" ht="8.25" hidden="false" customHeight="true" outlineLevel="0" collapsed="false">
      <c r="A298" s="29"/>
      <c r="B298" s="29"/>
      <c r="C298" s="17"/>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row>
    <row r="299" customFormat="false" ht="8.25" hidden="false" customHeight="true" outlineLevel="0" collapsed="false">
      <c r="A299" s="29"/>
      <c r="B299" s="29"/>
      <c r="C299" s="17"/>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row>
    <row r="300" customFormat="false" ht="8.25" hidden="true" customHeight="true" outlineLevel="0" collapsed="false">
      <c r="A300" s="29"/>
      <c r="B300" s="29"/>
      <c r="C300" s="17"/>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row>
    <row r="301" customFormat="false" ht="8.25" hidden="true" customHeight="true" outlineLevel="0" collapsed="false">
      <c r="A301" s="29"/>
      <c r="B301" s="29"/>
      <c r="C301" s="17"/>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row>
    <row r="302" customFormat="false" ht="8.25" hidden="false" customHeight="true" outlineLevel="0" collapsed="false">
      <c r="A302" s="29"/>
      <c r="B302" s="29"/>
      <c r="C302" s="17"/>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row>
    <row r="303" customFormat="false" ht="8.25" hidden="false" customHeight="true" outlineLevel="0" collapsed="false">
      <c r="A303" s="29"/>
      <c r="B303" s="29"/>
      <c r="C303" s="17"/>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row>
    <row r="304" customFormat="false" ht="9.75" hidden="false" customHeight="true" outlineLevel="0" collapsed="false">
      <c r="A304" s="121" t="s">
        <v>423</v>
      </c>
      <c r="B304" s="29"/>
      <c r="C304" s="17"/>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134" t="s">
        <v>424</v>
      </c>
      <c r="AP304" s="29"/>
      <c r="AQ304" s="29"/>
      <c r="AR304" s="29"/>
      <c r="AS304" s="29"/>
      <c r="AT304" s="29"/>
      <c r="AU304" s="29"/>
      <c r="AV304" s="29"/>
    </row>
  </sheetData>
  <mergeCells count="32">
    <mergeCell ref="Z4:AL4"/>
    <mergeCell ref="AD6:AJ6"/>
    <mergeCell ref="E8:I8"/>
    <mergeCell ref="K8:O8"/>
    <mergeCell ref="Q8:U8"/>
    <mergeCell ref="Z8:AB8"/>
    <mergeCell ref="AD8:AF8"/>
    <mergeCell ref="AH8:AJ8"/>
    <mergeCell ref="Z79:AL79"/>
    <mergeCell ref="AD81:AJ81"/>
    <mergeCell ref="E83:I83"/>
    <mergeCell ref="K83:O83"/>
    <mergeCell ref="Q83:U83"/>
    <mergeCell ref="Z83:AB83"/>
    <mergeCell ref="AD83:AF83"/>
    <mergeCell ref="AH83:AJ83"/>
    <mergeCell ref="Z155:AL155"/>
    <mergeCell ref="AD157:AJ157"/>
    <mergeCell ref="E159:I159"/>
    <mergeCell ref="K159:O159"/>
    <mergeCell ref="Q159:U159"/>
    <mergeCell ref="Z159:AB159"/>
    <mergeCell ref="AD159:AF159"/>
    <mergeCell ref="AH159:AJ159"/>
    <mergeCell ref="Z231:AL231"/>
    <mergeCell ref="AD233:AJ233"/>
    <mergeCell ref="E235:I235"/>
    <mergeCell ref="K235:O235"/>
    <mergeCell ref="Q235:U235"/>
    <mergeCell ref="Z235:AB235"/>
    <mergeCell ref="AD235:AF235"/>
    <mergeCell ref="AH235:AJ235"/>
  </mergeCells>
  <printOptions headings="false" gridLines="false" gridLinesSet="true" horizontalCentered="false" verticalCentered="false"/>
  <pageMargins left="3.75" right="0.25" top="0.5" bottom="0.25"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24" man="true" max="65535" min="0"/>
  </col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55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13" width="5.01"/>
    <col collapsed="false" customWidth="true" hidden="false" outlineLevel="0" max="2" min="2" style="13" width="1.58"/>
    <col collapsed="false" customWidth="true" hidden="false" outlineLevel="0" max="3" min="3" style="13" width="19.57"/>
    <col collapsed="false" customWidth="true" hidden="false" outlineLevel="0" max="4" min="4" style="13" width="1.58"/>
    <col collapsed="false" customWidth="true" hidden="false" outlineLevel="0" max="5" min="5" style="13" width="14.43"/>
    <col collapsed="false" customWidth="true" hidden="false" outlineLevel="0" max="6" min="6" style="13" width="1.58"/>
    <col collapsed="false" customWidth="false" hidden="false" outlineLevel="0" max="7" min="7" style="13" width="12.71"/>
    <col collapsed="false" customWidth="true" hidden="false" outlineLevel="0" max="8" min="8" style="13" width="1.58"/>
    <col collapsed="false" customWidth="false" hidden="false" outlineLevel="0" max="9" min="9" style="13" width="12.71"/>
    <col collapsed="false" customWidth="true" hidden="false" outlineLevel="0" max="10" min="10" style="13" width="1.58"/>
    <col collapsed="false" customWidth="true" hidden="false" outlineLevel="0" max="11" min="11" style="13" width="14.43"/>
    <col collapsed="false" customWidth="true" hidden="false" outlineLevel="0" max="12" min="12" style="13" width="1.58"/>
    <col collapsed="false" customWidth="false" hidden="false" outlineLevel="0" max="13" min="13" style="13" width="12.71"/>
    <col collapsed="false" customWidth="true" hidden="false" outlineLevel="0" max="14" min="14" style="13" width="1.58"/>
    <col collapsed="false" customWidth="false" hidden="false" outlineLevel="0" max="15" min="15" style="13" width="12.71"/>
    <col collapsed="false" customWidth="true" hidden="false" outlineLevel="0" max="16" min="16" style="13" width="1.58"/>
    <col collapsed="false" customWidth="true" hidden="false" outlineLevel="0" max="17" min="17" style="13" width="14.43"/>
    <col collapsed="false" customWidth="true" hidden="false" outlineLevel="0" max="18" min="18" style="13" width="1.58"/>
    <col collapsed="false" customWidth="false" hidden="false" outlineLevel="0" max="19" min="19" style="13" width="12.71"/>
    <col collapsed="false" customWidth="true" hidden="false" outlineLevel="0" max="20" min="20" style="13" width="1.58"/>
    <col collapsed="false" customWidth="false" hidden="false" outlineLevel="0" max="21" min="21" style="13" width="12.71"/>
    <col collapsed="false" customWidth="true" hidden="false" outlineLevel="0" max="22" min="22" style="13" width="1.58"/>
    <col collapsed="false" customWidth="true" hidden="false" outlineLevel="0" max="23" min="23" style="13" width="16.14"/>
    <col collapsed="false" customWidth="true" hidden="false" outlineLevel="0" max="25" min="24" style="13" width="1.58"/>
    <col collapsed="false" customWidth="true" hidden="false" outlineLevel="0" max="26" min="26" style="13" width="13.29"/>
    <col collapsed="false" customWidth="true" hidden="false" outlineLevel="0" max="27" min="27" style="13" width="1.58"/>
    <col collapsed="false" customWidth="false" hidden="false" outlineLevel="0" max="28" min="28" style="13" width="12.71"/>
    <col collapsed="false" customWidth="true" hidden="false" outlineLevel="0" max="29" min="29" style="13" width="2.42"/>
    <col collapsed="false" customWidth="true" hidden="false" outlineLevel="0" max="30" min="30" style="13" width="11.57"/>
    <col collapsed="false" customWidth="true" hidden="false" outlineLevel="0" max="31" min="31" style="13" width="1.58"/>
    <col collapsed="false" customWidth="false" hidden="false" outlineLevel="0" max="32" min="32" style="13" width="12.71"/>
    <col collapsed="false" customWidth="true" hidden="false" outlineLevel="0" max="33" min="33" style="13" width="2.42"/>
    <col collapsed="false" customWidth="true" hidden="false" outlineLevel="0" max="34" min="34" style="13" width="13.29"/>
    <col collapsed="false" customWidth="true" hidden="false" outlineLevel="0" max="35" min="35" style="13" width="1.58"/>
    <col collapsed="false" customWidth="false" hidden="false" outlineLevel="0" max="36" min="36" style="13" width="12.71"/>
    <col collapsed="false" customWidth="true" hidden="false" outlineLevel="0" max="37" min="37" style="13" width="2.42"/>
    <col collapsed="false" customWidth="true" hidden="false" outlineLevel="0" max="38" min="38" style="13" width="15.15"/>
    <col collapsed="false" customWidth="true" hidden="false" outlineLevel="0" max="39" min="39" style="13" width="2.42"/>
    <col collapsed="false" customWidth="true" hidden="false" outlineLevel="0" max="40" min="40" style="13" width="9.29"/>
    <col collapsed="false" customWidth="true" hidden="false" outlineLevel="0" max="41" min="41" style="13" width="6.15"/>
    <col collapsed="false" customWidth="true" hidden="true" outlineLevel="0" max="42" min="42" style="13" width="8.42"/>
    <col collapsed="false" customWidth="true" hidden="true" outlineLevel="0" max="43" min="43" style="13" width="1.58"/>
    <col collapsed="false" customWidth="false" hidden="true" outlineLevel="0" max="44" min="44" style="13" width="12.71"/>
    <col collapsed="false" customWidth="true" hidden="true" outlineLevel="0" max="45" min="45" style="13" width="1.58"/>
    <col collapsed="false" customWidth="false" hidden="true" outlineLevel="0" max="46" min="46" style="13" width="12.71"/>
    <col collapsed="false" customWidth="true" hidden="true" outlineLevel="0" max="47" min="47" style="13" width="1.58"/>
    <col collapsed="false" customWidth="false" hidden="true" outlineLevel="0" max="48" min="48" style="13" width="12.71"/>
    <col collapsed="false" customWidth="false" hidden="false" outlineLevel="0" max="256" min="49" style="13" width="12.71"/>
    <col collapsed="false" customWidth="true" hidden="false" outlineLevel="0" max="257" min="257" style="13" width="5.01"/>
    <col collapsed="false" customWidth="true" hidden="false" outlineLevel="0" max="258" min="258" style="13" width="1.58"/>
    <col collapsed="false" customWidth="true" hidden="false" outlineLevel="0" max="259" min="259" style="13" width="19.57"/>
    <col collapsed="false" customWidth="true" hidden="false" outlineLevel="0" max="260" min="260" style="13" width="1.58"/>
    <col collapsed="false" customWidth="true" hidden="false" outlineLevel="0" max="261" min="261" style="13" width="14.43"/>
    <col collapsed="false" customWidth="true" hidden="false" outlineLevel="0" max="262" min="262" style="13" width="1.58"/>
    <col collapsed="false" customWidth="false" hidden="false" outlineLevel="0" max="263" min="263" style="13" width="12.71"/>
    <col collapsed="false" customWidth="true" hidden="false" outlineLevel="0" max="264" min="264" style="13" width="1.58"/>
    <col collapsed="false" customWidth="false" hidden="false" outlineLevel="0" max="265" min="265" style="13" width="12.71"/>
    <col collapsed="false" customWidth="true" hidden="false" outlineLevel="0" max="266" min="266" style="13" width="1.58"/>
    <col collapsed="false" customWidth="true" hidden="false" outlineLevel="0" max="267" min="267" style="13" width="14.43"/>
    <col collapsed="false" customWidth="true" hidden="false" outlineLevel="0" max="268" min="268" style="13" width="1.58"/>
    <col collapsed="false" customWidth="false" hidden="false" outlineLevel="0" max="269" min="269" style="13" width="12.71"/>
    <col collapsed="false" customWidth="true" hidden="false" outlineLevel="0" max="270" min="270" style="13" width="1.58"/>
    <col collapsed="false" customWidth="false" hidden="false" outlineLevel="0" max="271" min="271" style="13" width="12.71"/>
    <col collapsed="false" customWidth="true" hidden="false" outlineLevel="0" max="272" min="272" style="13" width="1.58"/>
    <col collapsed="false" customWidth="true" hidden="false" outlineLevel="0" max="273" min="273" style="13" width="14.43"/>
    <col collapsed="false" customWidth="true" hidden="false" outlineLevel="0" max="274" min="274" style="13" width="1.58"/>
    <col collapsed="false" customWidth="false" hidden="false" outlineLevel="0" max="275" min="275" style="13" width="12.71"/>
    <col collapsed="false" customWidth="true" hidden="false" outlineLevel="0" max="276" min="276" style="13" width="1.58"/>
    <col collapsed="false" customWidth="false" hidden="false" outlineLevel="0" max="277" min="277" style="13" width="12.71"/>
    <col collapsed="false" customWidth="true" hidden="false" outlineLevel="0" max="278" min="278" style="13" width="1.58"/>
    <col collapsed="false" customWidth="true" hidden="false" outlineLevel="0" max="279" min="279" style="13" width="16.14"/>
    <col collapsed="false" customWidth="true" hidden="false" outlineLevel="0" max="281" min="280" style="13" width="1.58"/>
    <col collapsed="false" customWidth="true" hidden="false" outlineLevel="0" max="282" min="282" style="13" width="13.29"/>
    <col collapsed="false" customWidth="true" hidden="false" outlineLevel="0" max="283" min="283" style="13" width="1.58"/>
    <col collapsed="false" customWidth="false" hidden="false" outlineLevel="0" max="284" min="284" style="13" width="12.71"/>
    <col collapsed="false" customWidth="true" hidden="false" outlineLevel="0" max="285" min="285" style="13" width="2.42"/>
    <col collapsed="false" customWidth="true" hidden="false" outlineLevel="0" max="286" min="286" style="13" width="11.57"/>
    <col collapsed="false" customWidth="true" hidden="false" outlineLevel="0" max="287" min="287" style="13" width="1.58"/>
    <col collapsed="false" customWidth="false" hidden="false" outlineLevel="0" max="288" min="288" style="13" width="12.71"/>
    <col collapsed="false" customWidth="true" hidden="false" outlineLevel="0" max="289" min="289" style="13" width="2.42"/>
    <col collapsed="false" customWidth="true" hidden="false" outlineLevel="0" max="290" min="290" style="13" width="13.29"/>
    <col collapsed="false" customWidth="true" hidden="false" outlineLevel="0" max="291" min="291" style="13" width="1.58"/>
    <col collapsed="false" customWidth="false" hidden="false" outlineLevel="0" max="292" min="292" style="13" width="12.71"/>
    <col collapsed="false" customWidth="true" hidden="false" outlineLevel="0" max="293" min="293" style="13" width="2.42"/>
    <col collapsed="false" customWidth="true" hidden="false" outlineLevel="0" max="294" min="294" style="13" width="15.15"/>
    <col collapsed="false" customWidth="true" hidden="false" outlineLevel="0" max="295" min="295" style="13" width="2.42"/>
    <col collapsed="false" customWidth="true" hidden="false" outlineLevel="0" max="296" min="296" style="13" width="9.29"/>
    <col collapsed="false" customWidth="true" hidden="false" outlineLevel="0" max="297" min="297" style="13" width="3.99"/>
    <col collapsed="false" customWidth="true" hidden="false" outlineLevel="0" max="298" min="298" style="13" width="8.42"/>
    <col collapsed="false" customWidth="true" hidden="false" outlineLevel="0" max="299" min="299" style="13" width="1.58"/>
    <col collapsed="false" customWidth="false" hidden="false" outlineLevel="0" max="300" min="300" style="13" width="12.71"/>
    <col collapsed="false" customWidth="true" hidden="false" outlineLevel="0" max="301" min="301" style="13" width="1.58"/>
    <col collapsed="false" customWidth="false" hidden="false" outlineLevel="0" max="302" min="302" style="13" width="12.71"/>
    <col collapsed="false" customWidth="true" hidden="false" outlineLevel="0" max="303" min="303" style="13" width="1.58"/>
    <col collapsed="false" customWidth="false" hidden="false" outlineLevel="0" max="512" min="304" style="13" width="12.71"/>
    <col collapsed="false" customWidth="true" hidden="false" outlineLevel="0" max="513" min="513" style="13" width="5.01"/>
    <col collapsed="false" customWidth="true" hidden="false" outlineLevel="0" max="514" min="514" style="13" width="1.58"/>
    <col collapsed="false" customWidth="true" hidden="false" outlineLevel="0" max="515" min="515" style="13" width="19.57"/>
    <col collapsed="false" customWidth="true" hidden="false" outlineLevel="0" max="516" min="516" style="13" width="1.58"/>
    <col collapsed="false" customWidth="true" hidden="false" outlineLevel="0" max="517" min="517" style="13" width="14.43"/>
    <col collapsed="false" customWidth="true" hidden="false" outlineLevel="0" max="518" min="518" style="13" width="1.58"/>
    <col collapsed="false" customWidth="false" hidden="false" outlineLevel="0" max="519" min="519" style="13" width="12.71"/>
    <col collapsed="false" customWidth="true" hidden="false" outlineLevel="0" max="520" min="520" style="13" width="1.58"/>
    <col collapsed="false" customWidth="false" hidden="false" outlineLevel="0" max="521" min="521" style="13" width="12.71"/>
    <col collapsed="false" customWidth="true" hidden="false" outlineLevel="0" max="522" min="522" style="13" width="1.58"/>
    <col collapsed="false" customWidth="true" hidden="false" outlineLevel="0" max="523" min="523" style="13" width="14.43"/>
    <col collapsed="false" customWidth="true" hidden="false" outlineLevel="0" max="524" min="524" style="13" width="1.58"/>
    <col collapsed="false" customWidth="false" hidden="false" outlineLevel="0" max="525" min="525" style="13" width="12.71"/>
    <col collapsed="false" customWidth="true" hidden="false" outlineLevel="0" max="526" min="526" style="13" width="1.58"/>
    <col collapsed="false" customWidth="false" hidden="false" outlineLevel="0" max="527" min="527" style="13" width="12.71"/>
    <col collapsed="false" customWidth="true" hidden="false" outlineLevel="0" max="528" min="528" style="13" width="1.58"/>
    <col collapsed="false" customWidth="true" hidden="false" outlineLevel="0" max="529" min="529" style="13" width="14.43"/>
    <col collapsed="false" customWidth="true" hidden="false" outlineLevel="0" max="530" min="530" style="13" width="1.58"/>
    <col collapsed="false" customWidth="false" hidden="false" outlineLevel="0" max="531" min="531" style="13" width="12.71"/>
    <col collapsed="false" customWidth="true" hidden="false" outlineLevel="0" max="532" min="532" style="13" width="1.58"/>
    <col collapsed="false" customWidth="false" hidden="false" outlineLevel="0" max="533" min="533" style="13" width="12.71"/>
    <col collapsed="false" customWidth="true" hidden="false" outlineLevel="0" max="534" min="534" style="13" width="1.58"/>
    <col collapsed="false" customWidth="true" hidden="false" outlineLevel="0" max="535" min="535" style="13" width="16.14"/>
    <col collapsed="false" customWidth="true" hidden="false" outlineLevel="0" max="537" min="536" style="13" width="1.58"/>
    <col collapsed="false" customWidth="true" hidden="false" outlineLevel="0" max="538" min="538" style="13" width="13.29"/>
    <col collapsed="false" customWidth="true" hidden="false" outlineLevel="0" max="539" min="539" style="13" width="1.58"/>
    <col collapsed="false" customWidth="false" hidden="false" outlineLevel="0" max="540" min="540" style="13" width="12.71"/>
    <col collapsed="false" customWidth="true" hidden="false" outlineLevel="0" max="541" min="541" style="13" width="2.42"/>
    <col collapsed="false" customWidth="true" hidden="false" outlineLevel="0" max="542" min="542" style="13" width="11.57"/>
    <col collapsed="false" customWidth="true" hidden="false" outlineLevel="0" max="543" min="543" style="13" width="1.58"/>
    <col collapsed="false" customWidth="false" hidden="false" outlineLevel="0" max="544" min="544" style="13" width="12.71"/>
    <col collapsed="false" customWidth="true" hidden="false" outlineLevel="0" max="545" min="545" style="13" width="2.42"/>
    <col collapsed="false" customWidth="true" hidden="false" outlineLevel="0" max="546" min="546" style="13" width="13.29"/>
    <col collapsed="false" customWidth="true" hidden="false" outlineLevel="0" max="547" min="547" style="13" width="1.58"/>
    <col collapsed="false" customWidth="false" hidden="false" outlineLevel="0" max="548" min="548" style="13" width="12.71"/>
    <col collapsed="false" customWidth="true" hidden="false" outlineLevel="0" max="549" min="549" style="13" width="2.42"/>
    <col collapsed="false" customWidth="true" hidden="false" outlineLevel="0" max="550" min="550" style="13" width="15.15"/>
    <col collapsed="false" customWidth="true" hidden="false" outlineLevel="0" max="551" min="551" style="13" width="2.42"/>
    <col collapsed="false" customWidth="true" hidden="false" outlineLevel="0" max="552" min="552" style="13" width="9.29"/>
    <col collapsed="false" customWidth="true" hidden="false" outlineLevel="0" max="553" min="553" style="13" width="3.99"/>
    <col collapsed="false" customWidth="true" hidden="false" outlineLevel="0" max="554" min="554" style="13" width="8.42"/>
    <col collapsed="false" customWidth="true" hidden="false" outlineLevel="0" max="555" min="555" style="13" width="1.58"/>
    <col collapsed="false" customWidth="false" hidden="false" outlineLevel="0" max="556" min="556" style="13" width="12.71"/>
    <col collapsed="false" customWidth="true" hidden="false" outlineLevel="0" max="557" min="557" style="13" width="1.58"/>
    <col collapsed="false" customWidth="false" hidden="false" outlineLevel="0" max="558" min="558" style="13" width="12.71"/>
    <col collapsed="false" customWidth="true" hidden="false" outlineLevel="0" max="559" min="559" style="13" width="1.58"/>
    <col collapsed="false" customWidth="false" hidden="false" outlineLevel="0" max="768" min="560" style="13" width="12.71"/>
    <col collapsed="false" customWidth="true" hidden="false" outlineLevel="0" max="769" min="769" style="13" width="5.01"/>
    <col collapsed="false" customWidth="true" hidden="false" outlineLevel="0" max="770" min="770" style="13" width="1.58"/>
    <col collapsed="false" customWidth="true" hidden="false" outlineLevel="0" max="771" min="771" style="13" width="19.57"/>
    <col collapsed="false" customWidth="true" hidden="false" outlineLevel="0" max="772" min="772" style="13" width="1.58"/>
    <col collapsed="false" customWidth="true" hidden="false" outlineLevel="0" max="773" min="773" style="13" width="14.43"/>
    <col collapsed="false" customWidth="true" hidden="false" outlineLevel="0" max="774" min="774" style="13" width="1.58"/>
    <col collapsed="false" customWidth="false" hidden="false" outlineLevel="0" max="775" min="775" style="13" width="12.71"/>
    <col collapsed="false" customWidth="true" hidden="false" outlineLevel="0" max="776" min="776" style="13" width="1.58"/>
    <col collapsed="false" customWidth="false" hidden="false" outlineLevel="0" max="777" min="777" style="13" width="12.71"/>
    <col collapsed="false" customWidth="true" hidden="false" outlineLevel="0" max="778" min="778" style="13" width="1.58"/>
    <col collapsed="false" customWidth="true" hidden="false" outlineLevel="0" max="779" min="779" style="13" width="14.43"/>
    <col collapsed="false" customWidth="true" hidden="false" outlineLevel="0" max="780" min="780" style="13" width="1.58"/>
    <col collapsed="false" customWidth="false" hidden="false" outlineLevel="0" max="781" min="781" style="13" width="12.71"/>
    <col collapsed="false" customWidth="true" hidden="false" outlineLevel="0" max="782" min="782" style="13" width="1.58"/>
    <col collapsed="false" customWidth="false" hidden="false" outlineLevel="0" max="783" min="783" style="13" width="12.71"/>
    <col collapsed="false" customWidth="true" hidden="false" outlineLevel="0" max="784" min="784" style="13" width="1.58"/>
    <col collapsed="false" customWidth="true" hidden="false" outlineLevel="0" max="785" min="785" style="13" width="14.43"/>
    <col collapsed="false" customWidth="true" hidden="false" outlineLevel="0" max="786" min="786" style="13" width="1.58"/>
    <col collapsed="false" customWidth="false" hidden="false" outlineLevel="0" max="787" min="787" style="13" width="12.71"/>
    <col collapsed="false" customWidth="true" hidden="false" outlineLevel="0" max="788" min="788" style="13" width="1.58"/>
    <col collapsed="false" customWidth="false" hidden="false" outlineLevel="0" max="789" min="789" style="13" width="12.71"/>
    <col collapsed="false" customWidth="true" hidden="false" outlineLevel="0" max="790" min="790" style="13" width="1.58"/>
    <col collapsed="false" customWidth="true" hidden="false" outlineLevel="0" max="791" min="791" style="13" width="16.14"/>
    <col collapsed="false" customWidth="true" hidden="false" outlineLevel="0" max="793" min="792" style="13" width="1.58"/>
    <col collapsed="false" customWidth="true" hidden="false" outlineLevel="0" max="794" min="794" style="13" width="13.29"/>
    <col collapsed="false" customWidth="true" hidden="false" outlineLevel="0" max="795" min="795" style="13" width="1.58"/>
    <col collapsed="false" customWidth="false" hidden="false" outlineLevel="0" max="796" min="796" style="13" width="12.71"/>
    <col collapsed="false" customWidth="true" hidden="false" outlineLevel="0" max="797" min="797" style="13" width="2.42"/>
    <col collapsed="false" customWidth="true" hidden="false" outlineLevel="0" max="798" min="798" style="13" width="11.57"/>
    <col collapsed="false" customWidth="true" hidden="false" outlineLevel="0" max="799" min="799" style="13" width="1.58"/>
    <col collapsed="false" customWidth="false" hidden="false" outlineLevel="0" max="800" min="800" style="13" width="12.71"/>
    <col collapsed="false" customWidth="true" hidden="false" outlineLevel="0" max="801" min="801" style="13" width="2.42"/>
    <col collapsed="false" customWidth="true" hidden="false" outlineLevel="0" max="802" min="802" style="13" width="13.29"/>
    <col collapsed="false" customWidth="true" hidden="false" outlineLevel="0" max="803" min="803" style="13" width="1.58"/>
    <col collapsed="false" customWidth="false" hidden="false" outlineLevel="0" max="804" min="804" style="13" width="12.71"/>
    <col collapsed="false" customWidth="true" hidden="false" outlineLevel="0" max="805" min="805" style="13" width="2.42"/>
    <col collapsed="false" customWidth="true" hidden="false" outlineLevel="0" max="806" min="806" style="13" width="15.15"/>
    <col collapsed="false" customWidth="true" hidden="false" outlineLevel="0" max="807" min="807" style="13" width="2.42"/>
    <col collapsed="false" customWidth="true" hidden="false" outlineLevel="0" max="808" min="808" style="13" width="9.29"/>
    <col collapsed="false" customWidth="true" hidden="false" outlineLevel="0" max="809" min="809" style="13" width="3.99"/>
    <col collapsed="false" customWidth="true" hidden="false" outlineLevel="0" max="810" min="810" style="13" width="8.42"/>
    <col collapsed="false" customWidth="true" hidden="false" outlineLevel="0" max="811" min="811" style="13" width="1.58"/>
    <col collapsed="false" customWidth="false" hidden="false" outlineLevel="0" max="812" min="812" style="13" width="12.71"/>
    <col collapsed="false" customWidth="true" hidden="false" outlineLevel="0" max="813" min="813" style="13" width="1.58"/>
    <col collapsed="false" customWidth="false" hidden="false" outlineLevel="0" max="814" min="814" style="13" width="12.71"/>
    <col collapsed="false" customWidth="true" hidden="false" outlineLevel="0" max="815" min="815" style="13" width="1.58"/>
    <col collapsed="false" customWidth="false" hidden="false" outlineLevel="0" max="1024" min="816" style="13" width="12.71"/>
  </cols>
  <sheetData>
    <row r="1" s="20" customFormat="true" ht="10.5" hidden="false" customHeight="true" outlineLevel="0" collapsed="false">
      <c r="A1" s="15"/>
      <c r="B1" s="15"/>
      <c r="C1" s="17"/>
      <c r="D1" s="15"/>
      <c r="E1" s="15"/>
      <c r="F1" s="15"/>
      <c r="G1" s="15"/>
      <c r="H1" s="15"/>
      <c r="I1" s="15"/>
      <c r="J1" s="15"/>
      <c r="K1" s="15"/>
      <c r="L1" s="15"/>
      <c r="M1" s="15"/>
      <c r="N1" s="15"/>
      <c r="O1" s="15"/>
      <c r="P1" s="15"/>
      <c r="Q1" s="15"/>
      <c r="R1" s="15"/>
      <c r="S1" s="15"/>
      <c r="T1" s="15"/>
      <c r="U1" s="121"/>
      <c r="V1" s="15"/>
      <c r="W1" s="18" t="s">
        <v>52</v>
      </c>
      <c r="X1" s="15"/>
      <c r="Y1" s="121"/>
      <c r="Z1" s="23" t="s">
        <v>53</v>
      </c>
      <c r="AA1" s="15"/>
      <c r="AB1" s="15"/>
      <c r="AC1" s="15"/>
      <c r="AD1" s="15"/>
      <c r="AE1" s="15"/>
      <c r="AF1" s="15"/>
      <c r="AG1" s="15"/>
      <c r="AH1" s="15"/>
      <c r="AI1" s="15"/>
      <c r="AJ1" s="15"/>
      <c r="AK1" s="15"/>
      <c r="AL1" s="121"/>
      <c r="AM1" s="15"/>
      <c r="AN1" s="18" t="s">
        <v>425</v>
      </c>
      <c r="AO1" s="15"/>
      <c r="AP1" s="15"/>
      <c r="AQ1" s="15"/>
      <c r="AR1" s="15"/>
      <c r="AS1" s="15"/>
      <c r="AT1" s="15"/>
      <c r="AU1" s="15"/>
      <c r="AV1" s="15"/>
    </row>
    <row r="2" s="20" customFormat="true" ht="10.5" hidden="false" customHeight="true" outlineLevel="0" collapsed="false">
      <c r="A2" s="21"/>
      <c r="B2" s="15"/>
      <c r="C2" s="17"/>
      <c r="D2" s="15"/>
      <c r="E2" s="15"/>
      <c r="F2" s="15"/>
      <c r="G2" s="15"/>
      <c r="H2" s="15"/>
      <c r="I2" s="15"/>
      <c r="J2" s="15"/>
      <c r="K2" s="15"/>
      <c r="L2" s="15"/>
      <c r="M2" s="15"/>
      <c r="N2" s="15"/>
      <c r="O2" s="15"/>
      <c r="P2" s="15"/>
      <c r="Q2" s="15"/>
      <c r="R2" s="15"/>
      <c r="S2" s="15"/>
      <c r="T2" s="15"/>
      <c r="U2" s="121"/>
      <c r="V2" s="15"/>
      <c r="W2" s="18" t="s">
        <v>426</v>
      </c>
      <c r="X2" s="15"/>
      <c r="Y2" s="121"/>
      <c r="Z2" s="23" t="s">
        <v>402</v>
      </c>
      <c r="AA2" s="15"/>
      <c r="AB2" s="15"/>
      <c r="AC2" s="15"/>
      <c r="AD2" s="15"/>
      <c r="AE2" s="15"/>
      <c r="AF2" s="15"/>
      <c r="AG2" s="15"/>
      <c r="AH2" s="15"/>
      <c r="AI2" s="15"/>
      <c r="AJ2" s="15"/>
      <c r="AK2" s="15"/>
      <c r="AL2" s="121"/>
      <c r="AM2" s="15"/>
      <c r="AN2" s="18" t="s">
        <v>57</v>
      </c>
      <c r="AO2" s="15"/>
      <c r="AP2" s="15"/>
      <c r="AQ2" s="15"/>
      <c r="AR2" s="15"/>
      <c r="AS2" s="15"/>
      <c r="AT2" s="15"/>
      <c r="AU2" s="15"/>
      <c r="AV2" s="15"/>
    </row>
    <row r="3" s="20" customFormat="true" ht="10.5" hidden="false" customHeight="true" outlineLevel="0" collapsed="false">
      <c r="A3" s="22"/>
      <c r="B3" s="15"/>
      <c r="C3" s="17"/>
      <c r="D3" s="15"/>
      <c r="E3" s="15"/>
      <c r="F3" s="15"/>
      <c r="G3" s="15"/>
      <c r="H3" s="15"/>
      <c r="I3" s="15"/>
      <c r="J3" s="15"/>
      <c r="K3" s="15"/>
      <c r="L3" s="15"/>
      <c r="M3" s="15"/>
      <c r="N3" s="15"/>
      <c r="O3" s="15"/>
      <c r="P3" s="15"/>
      <c r="Q3" s="15"/>
      <c r="R3" s="15"/>
      <c r="S3" s="15"/>
      <c r="T3" s="15"/>
      <c r="U3" s="121"/>
      <c r="V3" s="15"/>
      <c r="W3" s="18" t="s">
        <v>58</v>
      </c>
      <c r="X3" s="15"/>
      <c r="Y3" s="121"/>
      <c r="Z3" s="23" t="s">
        <v>59</v>
      </c>
      <c r="AA3" s="15"/>
      <c r="AB3" s="15"/>
      <c r="AC3" s="15"/>
      <c r="AD3" s="15"/>
      <c r="AE3" s="15"/>
      <c r="AF3" s="15"/>
      <c r="AG3" s="15"/>
      <c r="AH3" s="15"/>
      <c r="AI3" s="15"/>
      <c r="AJ3" s="15"/>
      <c r="AK3" s="15"/>
      <c r="AL3" s="15"/>
      <c r="AM3" s="15"/>
      <c r="AN3" s="15"/>
      <c r="AO3" s="15"/>
      <c r="AP3" s="15"/>
      <c r="AQ3" s="15"/>
      <c r="AR3" s="15"/>
      <c r="AS3" s="15"/>
      <c r="AT3" s="15"/>
      <c r="AU3" s="15"/>
      <c r="AV3" s="15"/>
    </row>
    <row r="4" customFormat="false" ht="9" hidden="false" customHeight="true" outlineLevel="0" collapsed="false">
      <c r="A4" s="29"/>
      <c r="B4" s="29"/>
      <c r="C4" s="17"/>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row>
    <row r="5" customFormat="false" ht="9" hidden="false" customHeight="true" outlineLevel="0" collapsed="false">
      <c r="A5" s="17"/>
      <c r="B5" s="17"/>
      <c r="C5" s="17"/>
      <c r="D5" s="17"/>
      <c r="E5" s="17"/>
      <c r="F5" s="17"/>
      <c r="G5" s="17"/>
      <c r="H5" s="17"/>
      <c r="I5" s="17"/>
      <c r="J5" s="17"/>
      <c r="K5" s="17"/>
      <c r="L5" s="17"/>
      <c r="M5" s="17"/>
      <c r="N5" s="17"/>
      <c r="O5" s="17"/>
      <c r="P5" s="17"/>
      <c r="Q5" s="17"/>
      <c r="R5" s="17"/>
      <c r="S5" s="17"/>
      <c r="T5" s="17"/>
      <c r="U5" s="17"/>
      <c r="V5" s="17"/>
      <c r="W5" s="17"/>
      <c r="X5" s="17"/>
      <c r="Y5" s="17"/>
      <c r="Z5" s="24" t="s">
        <v>427</v>
      </c>
      <c r="AA5" s="24"/>
      <c r="AB5" s="24"/>
      <c r="AC5" s="24"/>
      <c r="AD5" s="24"/>
      <c r="AE5" s="24"/>
      <c r="AF5" s="24"/>
      <c r="AG5" s="24"/>
      <c r="AH5" s="24"/>
      <c r="AI5" s="24"/>
      <c r="AJ5" s="24"/>
      <c r="AK5" s="24"/>
      <c r="AL5" s="24"/>
      <c r="AM5" s="17"/>
      <c r="AN5" s="17"/>
      <c r="AO5" s="17"/>
      <c r="AP5" s="17"/>
      <c r="AQ5" s="17"/>
      <c r="AR5" s="17"/>
      <c r="AS5" s="17"/>
      <c r="AT5" s="17"/>
      <c r="AU5" s="17"/>
      <c r="AV5" s="17"/>
    </row>
    <row r="6" customFormat="false" ht="9" hidden="false" customHeight="true" outlineLevel="0" collapsed="false">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row>
    <row r="7" customFormat="false" ht="9" hidden="false" customHeight="true" outlineLevel="0" collapsed="false">
      <c r="A7" s="17"/>
      <c r="B7" s="17"/>
      <c r="C7" s="17"/>
      <c r="D7" s="17"/>
      <c r="E7" s="25" t="s">
        <v>428</v>
      </c>
      <c r="F7" s="25"/>
      <c r="G7" s="25"/>
      <c r="H7" s="25"/>
      <c r="I7" s="25"/>
      <c r="J7" s="17"/>
      <c r="K7" s="17"/>
      <c r="L7" s="17"/>
      <c r="M7" s="17"/>
      <c r="N7" s="17"/>
      <c r="O7" s="17"/>
      <c r="P7" s="17"/>
      <c r="Q7" s="17"/>
      <c r="R7" s="17"/>
      <c r="S7" s="17"/>
      <c r="T7" s="17"/>
      <c r="U7" s="17"/>
      <c r="V7" s="17"/>
      <c r="W7" s="17"/>
      <c r="X7" s="17"/>
      <c r="Y7" s="17"/>
      <c r="Z7" s="17"/>
      <c r="AA7" s="17"/>
      <c r="AB7" s="17"/>
      <c r="AC7" s="17"/>
      <c r="AD7" s="24" t="s">
        <v>404</v>
      </c>
      <c r="AE7" s="24"/>
      <c r="AF7" s="24"/>
      <c r="AG7" s="24"/>
      <c r="AH7" s="24"/>
      <c r="AI7" s="24"/>
      <c r="AJ7" s="24"/>
      <c r="AK7" s="17"/>
      <c r="AL7" s="17"/>
      <c r="AM7" s="17"/>
      <c r="AN7" s="17"/>
      <c r="AO7" s="17"/>
      <c r="AP7" s="17"/>
      <c r="AQ7" s="17"/>
      <c r="AR7" s="17"/>
      <c r="AS7" s="17"/>
      <c r="AT7" s="17"/>
      <c r="AU7" s="17"/>
      <c r="AV7" s="17"/>
    </row>
    <row r="8" customFormat="false" ht="9" hidden="false" customHeight="true" outlineLevel="0" collapsed="false">
      <c r="A8" s="17"/>
      <c r="B8" s="17"/>
      <c r="C8" s="17"/>
      <c r="D8" s="17"/>
      <c r="E8" s="24" t="s">
        <v>429</v>
      </c>
      <c r="F8" s="24"/>
      <c r="G8" s="24"/>
      <c r="H8" s="24"/>
      <c r="I8" s="24"/>
      <c r="J8" s="17"/>
      <c r="K8" s="24" t="s">
        <v>430</v>
      </c>
      <c r="L8" s="24"/>
      <c r="M8" s="24"/>
      <c r="N8" s="24"/>
      <c r="O8" s="24"/>
      <c r="P8" s="17"/>
      <c r="Q8" s="24" t="s">
        <v>431</v>
      </c>
      <c r="R8" s="24"/>
      <c r="S8" s="24"/>
      <c r="T8" s="24"/>
      <c r="U8" s="24"/>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row>
    <row r="9" customFormat="false" ht="9" hidden="false" customHeight="true" outlineLevel="0" collapsed="false">
      <c r="A9" s="17"/>
      <c r="B9" s="17"/>
      <c r="C9" s="17"/>
      <c r="D9" s="17"/>
      <c r="I9" s="141"/>
      <c r="V9" s="17"/>
      <c r="W9" s="17"/>
      <c r="X9" s="17"/>
      <c r="Y9" s="17"/>
      <c r="Z9" s="24" t="s">
        <v>408</v>
      </c>
      <c r="AA9" s="24"/>
      <c r="AB9" s="24"/>
      <c r="AC9" s="17"/>
      <c r="AD9" s="24" t="s">
        <v>69</v>
      </c>
      <c r="AE9" s="24"/>
      <c r="AF9" s="24"/>
      <c r="AG9" s="17"/>
      <c r="AH9" s="24" t="s">
        <v>70</v>
      </c>
      <c r="AI9" s="24"/>
      <c r="AJ9" s="24"/>
      <c r="AK9" s="17"/>
      <c r="AL9" s="17"/>
      <c r="AM9" s="17"/>
      <c r="AN9" s="17"/>
      <c r="AO9" s="17"/>
      <c r="AP9" s="17"/>
      <c r="AQ9" s="17"/>
      <c r="AR9" s="27" t="s">
        <v>428</v>
      </c>
      <c r="AS9" s="17"/>
      <c r="AT9" s="17"/>
      <c r="AU9" s="17"/>
      <c r="AV9" s="27" t="s">
        <v>432</v>
      </c>
    </row>
    <row r="10" customFormat="false" ht="9" hidden="false" customHeight="true" outlineLevel="0" collapsed="false">
      <c r="A10" s="17"/>
      <c r="B10" s="17"/>
      <c r="C10" s="17"/>
      <c r="D10" s="17"/>
      <c r="E10" s="17"/>
      <c r="F10" s="17"/>
      <c r="G10" s="17"/>
      <c r="H10" s="17"/>
      <c r="I10" s="27" t="s">
        <v>74</v>
      </c>
      <c r="J10" s="17"/>
      <c r="K10" s="17"/>
      <c r="L10" s="17"/>
      <c r="M10" s="17"/>
      <c r="N10" s="17"/>
      <c r="O10" s="27" t="s">
        <v>74</v>
      </c>
      <c r="P10" s="17"/>
      <c r="Q10" s="17"/>
      <c r="R10" s="17"/>
      <c r="S10" s="17"/>
      <c r="T10" s="17"/>
      <c r="U10" s="27" t="s">
        <v>74</v>
      </c>
      <c r="V10" s="17"/>
      <c r="W10" s="17"/>
      <c r="X10" s="17"/>
      <c r="Y10" s="17"/>
      <c r="Z10" s="17"/>
      <c r="AA10" s="17"/>
      <c r="AB10" s="142" t="s">
        <v>285</v>
      </c>
      <c r="AC10" s="17"/>
      <c r="AD10" s="17"/>
      <c r="AE10" s="17"/>
      <c r="AF10" s="142" t="s">
        <v>285</v>
      </c>
      <c r="AG10" s="17"/>
      <c r="AH10" s="17"/>
      <c r="AI10" s="17"/>
      <c r="AJ10" s="142" t="s">
        <v>285</v>
      </c>
      <c r="AK10" s="17"/>
      <c r="AL10" s="27" t="s">
        <v>409</v>
      </c>
      <c r="AM10" s="17"/>
      <c r="AN10" s="17"/>
      <c r="AO10" s="17"/>
      <c r="AP10" s="17"/>
      <c r="AQ10" s="17"/>
      <c r="AR10" s="27" t="s">
        <v>381</v>
      </c>
      <c r="AS10" s="17"/>
      <c r="AT10" s="27" t="s">
        <v>433</v>
      </c>
      <c r="AU10" s="17"/>
      <c r="AV10" s="27" t="s">
        <v>434</v>
      </c>
    </row>
    <row r="11" customFormat="false" ht="9" hidden="false" customHeight="true" outlineLevel="0" collapsed="false">
      <c r="A11" s="24" t="s">
        <v>81</v>
      </c>
      <c r="B11" s="17"/>
      <c r="C11" s="24" t="s">
        <v>83</v>
      </c>
      <c r="D11" s="17"/>
      <c r="E11" s="24" t="s">
        <v>84</v>
      </c>
      <c r="F11" s="17"/>
      <c r="G11" s="24" t="s">
        <v>412</v>
      </c>
      <c r="H11" s="17"/>
      <c r="I11" s="24" t="s">
        <v>90</v>
      </c>
      <c r="J11" s="17"/>
      <c r="K11" s="24" t="s">
        <v>84</v>
      </c>
      <c r="L11" s="17"/>
      <c r="M11" s="24" t="s">
        <v>412</v>
      </c>
      <c r="N11" s="17"/>
      <c r="O11" s="24" t="s">
        <v>90</v>
      </c>
      <c r="P11" s="17"/>
      <c r="Q11" s="24" t="s">
        <v>84</v>
      </c>
      <c r="R11" s="17"/>
      <c r="S11" s="24" t="s">
        <v>412</v>
      </c>
      <c r="T11" s="17"/>
      <c r="U11" s="24" t="s">
        <v>90</v>
      </c>
      <c r="V11" s="17"/>
      <c r="W11" s="24" t="s">
        <v>75</v>
      </c>
      <c r="X11" s="17"/>
      <c r="Y11" s="17"/>
      <c r="Z11" s="24" t="s">
        <v>84</v>
      </c>
      <c r="AA11" s="17"/>
      <c r="AB11" s="143" t="s">
        <v>383</v>
      </c>
      <c r="AC11" s="17"/>
      <c r="AD11" s="24" t="s">
        <v>84</v>
      </c>
      <c r="AE11" s="17"/>
      <c r="AF11" s="143" t="s">
        <v>383</v>
      </c>
      <c r="AG11" s="17"/>
      <c r="AH11" s="24" t="s">
        <v>84</v>
      </c>
      <c r="AI11" s="17"/>
      <c r="AJ11" s="143" t="s">
        <v>383</v>
      </c>
      <c r="AK11" s="17"/>
      <c r="AL11" s="24" t="s">
        <v>435</v>
      </c>
      <c r="AM11" s="17"/>
      <c r="AN11" s="24" t="s">
        <v>81</v>
      </c>
      <c r="AO11" s="17"/>
      <c r="AP11" s="17"/>
      <c r="AQ11" s="17"/>
      <c r="AR11" s="24" t="s">
        <v>390</v>
      </c>
      <c r="AS11" s="17"/>
      <c r="AT11" s="24" t="s">
        <v>436</v>
      </c>
      <c r="AU11" s="17"/>
      <c r="AV11" s="24" t="s">
        <v>437</v>
      </c>
    </row>
    <row r="12" customFormat="false" ht="8.25" hidden="false" customHeight="true" outlineLevel="0" collapsed="false">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row>
    <row r="13" customFormat="false" ht="8.25" hidden="false" customHeight="true" outlineLevel="0" collapsed="false">
      <c r="A13" s="123"/>
      <c r="B13" s="123" t="s">
        <v>94</v>
      </c>
      <c r="C13" s="123"/>
      <c r="D13" s="123"/>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row>
    <row r="14" customFormat="false" ht="8.25" hidden="false" customHeight="true" outlineLevel="0" collapsed="false">
      <c r="A14" s="123" t="n">
        <v>1</v>
      </c>
      <c r="B14" s="124"/>
      <c r="C14" s="17" t="s">
        <v>95</v>
      </c>
      <c r="D14" s="124"/>
      <c r="E14" s="31" t="n">
        <v>24854534</v>
      </c>
      <c r="F14" s="124"/>
      <c r="G14" s="32" t="n">
        <f aca="false">(E14/$AP14)</f>
        <v>155.862978477901</v>
      </c>
      <c r="H14" s="124"/>
      <c r="I14" s="33" t="n">
        <f aca="false">IF(G$60&gt;0,G14/G$60*100,0)</f>
        <v>96.0281511088016</v>
      </c>
      <c r="J14" s="29"/>
      <c r="K14" s="31" t="n">
        <v>923301</v>
      </c>
      <c r="L14" s="124"/>
      <c r="M14" s="32" t="n">
        <f aca="false">(K14/$AP14)</f>
        <v>5.79002784327497</v>
      </c>
      <c r="N14" s="124"/>
      <c r="O14" s="33" t="n">
        <f aca="false">IF(M$60&gt;0,M14/M$60*100,0)</f>
        <v>172.885078994523</v>
      </c>
      <c r="P14" s="29"/>
      <c r="Q14" s="31" t="n">
        <v>0</v>
      </c>
      <c r="R14" s="124"/>
      <c r="S14" s="32" t="n">
        <f aca="false">(Q14/$AP14)</f>
        <v>0</v>
      </c>
      <c r="T14" s="124"/>
      <c r="U14" s="33" t="n">
        <f aca="false">IF(S$60&gt;0,S14/S$60*100,0)</f>
        <v>0</v>
      </c>
      <c r="V14" s="29"/>
      <c r="W14" s="31" t="n">
        <f aca="false">(E14+K14+Q14)</f>
        <v>25777835</v>
      </c>
      <c r="X14" s="29"/>
      <c r="Y14" s="29"/>
      <c r="Z14" s="31" t="n">
        <v>7399932</v>
      </c>
      <c r="AA14" s="29"/>
      <c r="AB14" s="33" t="n">
        <f aca="false">IF($W14&gt;0,Z14/$W14*100,0)</f>
        <v>28.7065690349868</v>
      </c>
      <c r="AC14" s="29"/>
      <c r="AD14" s="31" t="n">
        <v>984401</v>
      </c>
      <c r="AE14" s="29"/>
      <c r="AF14" s="33" t="n">
        <f aca="false">IF($W14&gt;0,AD14/$W14*100,0)</f>
        <v>3.81878850570655</v>
      </c>
      <c r="AG14" s="29"/>
      <c r="AH14" s="31" t="n">
        <v>1682420</v>
      </c>
      <c r="AI14" s="29"/>
      <c r="AJ14" s="33" t="n">
        <f aca="false">IF($W14&gt;0,AH14/$W14*100,0)</f>
        <v>6.5266148223852</v>
      </c>
      <c r="AK14" s="29"/>
      <c r="AL14" s="31" t="n">
        <v>659571</v>
      </c>
      <c r="AM14" s="29"/>
      <c r="AN14" s="123" t="n">
        <v>1</v>
      </c>
      <c r="AO14" s="29"/>
      <c r="AP14" s="125" t="n">
        <v>159464</v>
      </c>
      <c r="AQ14" s="29"/>
      <c r="AR14" s="125" t="n">
        <f aca="false">IF(E14,AP14,0)</f>
        <v>159464</v>
      </c>
      <c r="AS14" s="29"/>
      <c r="AT14" s="125" t="n">
        <f aca="false">IF(K14,AP14,0)</f>
        <v>159464</v>
      </c>
      <c r="AU14" s="29"/>
      <c r="AV14" s="125" t="n">
        <f aca="false">IF(Q14,AP14,0)</f>
        <v>0</v>
      </c>
    </row>
    <row r="15" customFormat="false" ht="8.25" hidden="false" customHeight="true" outlineLevel="0" collapsed="false">
      <c r="A15" s="123" t="n">
        <v>2</v>
      </c>
      <c r="B15" s="124"/>
      <c r="C15" s="17" t="s">
        <v>97</v>
      </c>
      <c r="D15" s="124"/>
      <c r="E15" s="30" t="n">
        <v>2717181</v>
      </c>
      <c r="F15" s="124"/>
      <c r="G15" s="33" t="n">
        <f aca="false">(E15/$AP15)</f>
        <v>153.782387231875</v>
      </c>
      <c r="H15" s="124"/>
      <c r="I15" s="33" t="n">
        <f aca="false">IF(G$60&gt;0,G15/G$60*100,0)</f>
        <v>94.7462858928269</v>
      </c>
      <c r="J15" s="29"/>
      <c r="K15" s="30" t="n">
        <v>66192</v>
      </c>
      <c r="L15" s="124"/>
      <c r="M15" s="33" t="n">
        <f aca="false">(K15/$AP15)</f>
        <v>3.74622219706831</v>
      </c>
      <c r="N15" s="124"/>
      <c r="O15" s="33" t="n">
        <f aca="false">IF(M$60&gt;0,M15/M$60*100,0)</f>
        <v>111.85886113198</v>
      </c>
      <c r="P15" s="29"/>
      <c r="Q15" s="30" t="n">
        <v>0</v>
      </c>
      <c r="R15" s="124"/>
      <c r="S15" s="33" t="n">
        <f aca="false">(Q15/$AP15)</f>
        <v>0</v>
      </c>
      <c r="T15" s="124"/>
      <c r="U15" s="33" t="n">
        <f aca="false">IF(S$60&gt;0,S15/S$60*100,0)</f>
        <v>0</v>
      </c>
      <c r="V15" s="29"/>
      <c r="W15" s="30" t="n">
        <f aca="false">(E15+K15+Q15)</f>
        <v>2783373</v>
      </c>
      <c r="X15" s="29"/>
      <c r="Y15" s="29"/>
      <c r="Z15" s="30" t="n">
        <v>500000</v>
      </c>
      <c r="AA15" s="29"/>
      <c r="AB15" s="33" t="n">
        <f aca="false">IF($W15&gt;0,Z15/$W15*100,0)</f>
        <v>17.9638158450197</v>
      </c>
      <c r="AC15" s="29"/>
      <c r="AD15" s="30" t="n">
        <v>54160</v>
      </c>
      <c r="AE15" s="29"/>
      <c r="AF15" s="33" t="n">
        <f aca="false">IF($W15&gt;0,AD15/$W15*100,0)</f>
        <v>1.94584053233253</v>
      </c>
      <c r="AG15" s="29"/>
      <c r="AH15" s="30" t="n">
        <v>0</v>
      </c>
      <c r="AI15" s="29"/>
      <c r="AJ15" s="33" t="n">
        <f aca="false">IF($W15&gt;0,AH15/$W15*100,0)</f>
        <v>0</v>
      </c>
      <c r="AK15" s="29"/>
      <c r="AL15" s="30" t="n">
        <v>0</v>
      </c>
      <c r="AM15" s="29"/>
      <c r="AN15" s="123" t="n">
        <v>2</v>
      </c>
      <c r="AO15" s="29"/>
      <c r="AP15" s="125" t="n">
        <v>17669</v>
      </c>
      <c r="AQ15" s="29"/>
      <c r="AR15" s="125" t="n">
        <f aca="false">IF(E15,AP15,0)</f>
        <v>17669</v>
      </c>
      <c r="AS15" s="29"/>
      <c r="AT15" s="125" t="n">
        <f aca="false">IF(K15,AP15,0)</f>
        <v>17669</v>
      </c>
      <c r="AU15" s="29"/>
      <c r="AV15" s="125" t="n">
        <f aca="false">IF(Q15,AP15,0)</f>
        <v>0</v>
      </c>
    </row>
    <row r="16" customFormat="false" ht="8.25" hidden="false" customHeight="true" outlineLevel="0" collapsed="false">
      <c r="A16" s="123" t="n">
        <v>3</v>
      </c>
      <c r="B16" s="124"/>
      <c r="C16" s="17" t="s">
        <v>98</v>
      </c>
      <c r="D16" s="124"/>
      <c r="E16" s="30" t="n">
        <v>424899</v>
      </c>
      <c r="F16" s="124"/>
      <c r="G16" s="33" t="n">
        <f aca="false">(E16/$AP16)</f>
        <v>65.3489695478314</v>
      </c>
      <c r="H16" s="124"/>
      <c r="I16" s="33" t="n">
        <f aca="false">IF(G$60&gt;0,G16/G$60*100,0)</f>
        <v>40.2619068609251</v>
      </c>
      <c r="J16" s="29"/>
      <c r="K16" s="30" t="n">
        <v>2000</v>
      </c>
      <c r="L16" s="124"/>
      <c r="M16" s="33" t="n">
        <f aca="false">(K16/$AP16)</f>
        <v>0.307597662257767</v>
      </c>
      <c r="N16" s="124"/>
      <c r="O16" s="33" t="n">
        <f aca="false">IF(M$60&gt;0,M16/M$60*100,0)</f>
        <v>9.18459247130069</v>
      </c>
      <c r="P16" s="29"/>
      <c r="Q16" s="30" t="n">
        <v>0</v>
      </c>
      <c r="R16" s="124"/>
      <c r="S16" s="33" t="n">
        <f aca="false">(Q16/$AP16)</f>
        <v>0</v>
      </c>
      <c r="T16" s="124"/>
      <c r="U16" s="33" t="n">
        <f aca="false">IF(S$60&gt;0,S16/S$60*100,0)</f>
        <v>0</v>
      </c>
      <c r="V16" s="29"/>
      <c r="W16" s="30" t="n">
        <f aca="false">(E16+K16+Q16)</f>
        <v>426899</v>
      </c>
      <c r="X16" s="29"/>
      <c r="Y16" s="29"/>
      <c r="Z16" s="30" t="n">
        <v>524</v>
      </c>
      <c r="AA16" s="29"/>
      <c r="AB16" s="33" t="n">
        <f aca="false">IF($W16&gt;0,Z16/$W16*100,0)</f>
        <v>0.122745661151701</v>
      </c>
      <c r="AC16" s="29"/>
      <c r="AD16" s="30" t="n">
        <v>0</v>
      </c>
      <c r="AE16" s="29"/>
      <c r="AF16" s="33" t="n">
        <f aca="false">IF($W16&gt;0,AD16/$W16*100,0)</f>
        <v>0</v>
      </c>
      <c r="AG16" s="29"/>
      <c r="AH16" s="30" t="n">
        <v>0</v>
      </c>
      <c r="AI16" s="29"/>
      <c r="AJ16" s="33" t="n">
        <f aca="false">IF($W16&gt;0,AH16/$W16*100,0)</f>
        <v>0</v>
      </c>
      <c r="AK16" s="29"/>
      <c r="AL16" s="30" t="n">
        <v>117</v>
      </c>
      <c r="AM16" s="29"/>
      <c r="AN16" s="123" t="n">
        <v>3</v>
      </c>
      <c r="AO16" s="29"/>
      <c r="AP16" s="125" t="n">
        <v>6502</v>
      </c>
      <c r="AQ16" s="29"/>
      <c r="AR16" s="125" t="n">
        <f aca="false">IF(E16,AP16,0)</f>
        <v>6502</v>
      </c>
      <c r="AS16" s="29"/>
      <c r="AT16" s="125" t="n">
        <f aca="false">IF(K16,AP16,0)</f>
        <v>6502</v>
      </c>
      <c r="AU16" s="29"/>
      <c r="AV16" s="125" t="n">
        <f aca="false">IF(Q16,AP16,0)</f>
        <v>0</v>
      </c>
    </row>
    <row r="17" customFormat="false" ht="8.25" hidden="false" customHeight="true" outlineLevel="0" collapsed="false">
      <c r="A17" s="123" t="n">
        <v>4</v>
      </c>
      <c r="B17" s="124"/>
      <c r="C17" s="17" t="s">
        <v>99</v>
      </c>
      <c r="D17" s="124"/>
      <c r="E17" s="30" t="n">
        <v>9641355</v>
      </c>
      <c r="F17" s="124"/>
      <c r="G17" s="33" t="n">
        <f aca="false">(E17/$AP17)</f>
        <v>196.47765482668</v>
      </c>
      <c r="H17" s="124"/>
      <c r="I17" s="33" t="n">
        <f aca="false">IF(G$60&gt;0,G17/G$60*100,0)</f>
        <v>121.051105987138</v>
      </c>
      <c r="J17" s="29"/>
      <c r="K17" s="30" t="n">
        <v>828812</v>
      </c>
      <c r="L17" s="124"/>
      <c r="M17" s="33" t="n">
        <f aca="false">(K17/$AP17)</f>
        <v>16.8900572639645</v>
      </c>
      <c r="N17" s="124"/>
      <c r="O17" s="33" t="n">
        <f aca="false">IF(M$60&gt;0,M17/M$60*100,0)</f>
        <v>504.322079848734</v>
      </c>
      <c r="P17" s="29"/>
      <c r="Q17" s="30" t="n">
        <v>41051</v>
      </c>
      <c r="R17" s="124"/>
      <c r="S17" s="33" t="n">
        <f aca="false">(Q17/$AP17)</f>
        <v>0.836563346987019</v>
      </c>
      <c r="T17" s="124"/>
      <c r="U17" s="33" t="n">
        <f aca="false">IF(S$60&gt;0,S17/S$60*100,0)</f>
        <v>105.791966665423</v>
      </c>
      <c r="V17" s="29"/>
      <c r="W17" s="30" t="n">
        <f aca="false">(E17+K17+Q17)</f>
        <v>10511218</v>
      </c>
      <c r="X17" s="29"/>
      <c r="Y17" s="29"/>
      <c r="Z17" s="30" t="n">
        <v>0</v>
      </c>
      <c r="AA17" s="29"/>
      <c r="AB17" s="33" t="n">
        <f aca="false">IF($W17&gt;0,Z17/$W17*100,0)</f>
        <v>0</v>
      </c>
      <c r="AC17" s="29"/>
      <c r="AD17" s="30" t="n">
        <v>159862</v>
      </c>
      <c r="AE17" s="29"/>
      <c r="AF17" s="33" t="n">
        <f aca="false">IF($W17&gt;0,AD17/$W17*100,0)</f>
        <v>1.52087036916179</v>
      </c>
      <c r="AG17" s="29"/>
      <c r="AH17" s="30" t="n">
        <v>182035</v>
      </c>
      <c r="AI17" s="29"/>
      <c r="AJ17" s="33" t="n">
        <f aca="false">IF($W17&gt;0,AH17/$W17*100,0)</f>
        <v>1.73181642698306</v>
      </c>
      <c r="AK17" s="29"/>
      <c r="AL17" s="30" t="n">
        <v>1059506</v>
      </c>
      <c r="AM17" s="29"/>
      <c r="AN17" s="123" t="n">
        <v>4</v>
      </c>
      <c r="AO17" s="29"/>
      <c r="AP17" s="125" t="n">
        <v>49071</v>
      </c>
      <c r="AQ17" s="29"/>
      <c r="AR17" s="125" t="n">
        <f aca="false">IF(E17,AP17,0)</f>
        <v>49071</v>
      </c>
      <c r="AS17" s="29"/>
      <c r="AT17" s="125" t="n">
        <f aca="false">IF(K17,AP17,0)</f>
        <v>49071</v>
      </c>
      <c r="AU17" s="29"/>
      <c r="AV17" s="125" t="n">
        <f aca="false">IF(Q17,AP17,0)</f>
        <v>49071</v>
      </c>
    </row>
    <row r="18" customFormat="false" ht="8.25" hidden="false" customHeight="true" outlineLevel="0" collapsed="false">
      <c r="A18" s="123" t="n">
        <v>5</v>
      </c>
      <c r="B18" s="124"/>
      <c r="C18" s="17" t="s">
        <v>100</v>
      </c>
      <c r="D18" s="124"/>
      <c r="E18" s="30" t="n">
        <v>10920540</v>
      </c>
      <c r="F18" s="124"/>
      <c r="G18" s="33" t="n">
        <f aca="false">(E18/$AP18)</f>
        <v>45.4104829823066</v>
      </c>
      <c r="H18" s="124"/>
      <c r="I18" s="33" t="n">
        <f aca="false">IF(G$60&gt;0,G18/G$60*100,0)</f>
        <v>27.9776811936574</v>
      </c>
      <c r="J18" s="29"/>
      <c r="K18" s="30" t="n">
        <v>0</v>
      </c>
      <c r="L18" s="124"/>
      <c r="M18" s="33" t="n">
        <f aca="false">(K18/$AP18)</f>
        <v>0</v>
      </c>
      <c r="N18" s="124"/>
      <c r="O18" s="33" t="n">
        <f aca="false">IF(M$60&gt;0,M18/M$60*100,0)</f>
        <v>0</v>
      </c>
      <c r="P18" s="29"/>
      <c r="Q18" s="30" t="n">
        <v>416793</v>
      </c>
      <c r="R18" s="124"/>
      <c r="S18" s="33" t="n">
        <f aca="false">(Q18/$AP18)</f>
        <v>1.73313512277273</v>
      </c>
      <c r="T18" s="124"/>
      <c r="U18" s="33" t="n">
        <f aca="false">IF(S$60&gt;0,S18/S$60*100,0)</f>
        <v>219.172611130298</v>
      </c>
      <c r="V18" s="29"/>
      <c r="W18" s="30" t="n">
        <f aca="false">(E18+K18+Q18)</f>
        <v>11337333</v>
      </c>
      <c r="X18" s="29"/>
      <c r="Y18" s="29"/>
      <c r="Z18" s="30" t="n">
        <v>49618</v>
      </c>
      <c r="AA18" s="29"/>
      <c r="AB18" s="33" t="n">
        <f aca="false">IF($W18&gt;0,Z18/$W18*100,0)</f>
        <v>0.437651430014449</v>
      </c>
      <c r="AC18" s="29"/>
      <c r="AD18" s="30" t="n">
        <v>0</v>
      </c>
      <c r="AE18" s="29"/>
      <c r="AF18" s="33" t="n">
        <f aca="false">IF($W18&gt;0,AD18/$W18*100,0)</f>
        <v>0</v>
      </c>
      <c r="AG18" s="29"/>
      <c r="AH18" s="30" t="n">
        <v>348658</v>
      </c>
      <c r="AI18" s="29"/>
      <c r="AJ18" s="33" t="n">
        <f aca="false">IF($W18&gt;0,AH18/$W18*100,0)</f>
        <v>3.07530880498967</v>
      </c>
      <c r="AK18" s="29"/>
      <c r="AL18" s="30" t="n">
        <v>374006</v>
      </c>
      <c r="AM18" s="29"/>
      <c r="AN18" s="123" t="n">
        <v>5</v>
      </c>
      <c r="AO18" s="29"/>
      <c r="AP18" s="125" t="n">
        <v>240485</v>
      </c>
      <c r="AQ18" s="29"/>
      <c r="AR18" s="125" t="n">
        <f aca="false">IF(E18,AP18,0)</f>
        <v>240485</v>
      </c>
      <c r="AS18" s="29"/>
      <c r="AT18" s="125" t="n">
        <f aca="false">IF(K18,AP18,0)</f>
        <v>0</v>
      </c>
      <c r="AU18" s="29"/>
      <c r="AV18" s="125" t="n">
        <f aca="false">IF(Q18,AP18,0)</f>
        <v>240485</v>
      </c>
    </row>
    <row r="19" customFormat="false" ht="8.25" hidden="false" customHeight="true" outlineLevel="0" collapsed="false">
      <c r="A19" s="126"/>
      <c r="B19" s="124"/>
      <c r="C19" s="17"/>
      <c r="D19" s="124"/>
      <c r="E19" s="124"/>
      <c r="F19" s="124"/>
      <c r="G19" s="127"/>
      <c r="H19" s="124"/>
      <c r="I19" s="127"/>
      <c r="J19" s="29"/>
      <c r="K19" s="124"/>
      <c r="L19" s="124"/>
      <c r="M19" s="127"/>
      <c r="N19" s="124"/>
      <c r="O19" s="127"/>
      <c r="P19" s="29"/>
      <c r="Q19" s="124"/>
      <c r="R19" s="124"/>
      <c r="S19" s="127"/>
      <c r="T19" s="124"/>
      <c r="U19" s="127"/>
      <c r="V19" s="29"/>
      <c r="W19" s="123"/>
      <c r="X19" s="29"/>
      <c r="Y19" s="29"/>
      <c r="Z19" s="124"/>
      <c r="AA19" s="29"/>
      <c r="AB19" s="127"/>
      <c r="AC19" s="29"/>
      <c r="AD19" s="124"/>
      <c r="AE19" s="29"/>
      <c r="AF19" s="127"/>
      <c r="AG19" s="29"/>
      <c r="AH19" s="124"/>
      <c r="AI19" s="29"/>
      <c r="AJ19" s="127"/>
      <c r="AK19" s="29"/>
      <c r="AL19" s="124"/>
      <c r="AM19" s="29"/>
      <c r="AN19" s="144"/>
      <c r="AO19" s="29"/>
      <c r="AP19" s="35"/>
      <c r="AQ19" s="29"/>
      <c r="AR19" s="29"/>
      <c r="AS19" s="29"/>
      <c r="AT19" s="29"/>
      <c r="AU19" s="29"/>
      <c r="AV19" s="29"/>
    </row>
    <row r="20" customFormat="false" ht="8.25" hidden="false" customHeight="true" outlineLevel="0" collapsed="false">
      <c r="A20" s="123" t="n">
        <v>6</v>
      </c>
      <c r="B20" s="124"/>
      <c r="C20" s="17" t="s">
        <v>101</v>
      </c>
      <c r="D20" s="124"/>
      <c r="E20" s="30" t="n">
        <v>349081</v>
      </c>
      <c r="F20" s="124"/>
      <c r="G20" s="33" t="n">
        <f aca="false">(E20/$AP20)</f>
        <v>20.1641058225508</v>
      </c>
      <c r="H20" s="124"/>
      <c r="I20" s="33" t="n">
        <f aca="false">IF(G$60&gt;0,G20/G$60*100,0)</f>
        <v>12.423231095743</v>
      </c>
      <c r="J20" s="29"/>
      <c r="K20" s="30" t="n">
        <v>0</v>
      </c>
      <c r="L20" s="124"/>
      <c r="M20" s="33" t="n">
        <f aca="false">(K20/$AP20)</f>
        <v>0</v>
      </c>
      <c r="N20" s="124"/>
      <c r="O20" s="33" t="n">
        <f aca="false">IF(M$60&gt;0,M20/M$60*100,0)</f>
        <v>0</v>
      </c>
      <c r="P20" s="29"/>
      <c r="Q20" s="30" t="n">
        <v>0</v>
      </c>
      <c r="R20" s="124"/>
      <c r="S20" s="33" t="n">
        <f aca="false">(Q20/$AP20)</f>
        <v>0</v>
      </c>
      <c r="T20" s="124"/>
      <c r="U20" s="33" t="n">
        <f aca="false">IF(S$60&gt;0,S20/S$60*100,0)</f>
        <v>0</v>
      </c>
      <c r="V20" s="29"/>
      <c r="W20" s="30" t="n">
        <f aca="false">(E20+K20+Q20)</f>
        <v>349081</v>
      </c>
      <c r="X20" s="29"/>
      <c r="Y20" s="29"/>
      <c r="Z20" s="30" t="n">
        <v>0</v>
      </c>
      <c r="AA20" s="29"/>
      <c r="AB20" s="33" t="n">
        <f aca="false">IF($W20&gt;0,Z20/$W20*100,0)</f>
        <v>0</v>
      </c>
      <c r="AC20" s="29"/>
      <c r="AD20" s="30" t="n">
        <v>6192</v>
      </c>
      <c r="AE20" s="29"/>
      <c r="AF20" s="33" t="n">
        <f aca="false">IF($W20&gt;0,AD20/$W20*100,0)</f>
        <v>1.77380035006202</v>
      </c>
      <c r="AG20" s="29"/>
      <c r="AH20" s="30" t="n">
        <v>0</v>
      </c>
      <c r="AI20" s="29"/>
      <c r="AJ20" s="33" t="n">
        <f aca="false">IF($W20&gt;0,AH20/$W20*100,0)</f>
        <v>0</v>
      </c>
      <c r="AK20" s="29"/>
      <c r="AL20" s="30" t="n">
        <v>0</v>
      </c>
      <c r="AM20" s="29"/>
      <c r="AN20" s="123" t="n">
        <v>6</v>
      </c>
      <c r="AO20" s="29"/>
      <c r="AP20" s="125" t="n">
        <v>17312</v>
      </c>
      <c r="AQ20" s="29"/>
      <c r="AR20" s="125" t="n">
        <f aca="false">IF(E20,AP20,0)</f>
        <v>17312</v>
      </c>
      <c r="AS20" s="29"/>
      <c r="AT20" s="125" t="n">
        <f aca="false">IF(K20,AP20,0)</f>
        <v>0</v>
      </c>
      <c r="AU20" s="29"/>
      <c r="AV20" s="125" t="n">
        <f aca="false">IF(Q20,AP20,0)</f>
        <v>0</v>
      </c>
    </row>
    <row r="21" customFormat="false" ht="8.25" hidden="false" customHeight="true" outlineLevel="0" collapsed="false">
      <c r="A21" s="123" t="n">
        <v>7</v>
      </c>
      <c r="B21" s="124"/>
      <c r="C21" s="17" t="s">
        <v>102</v>
      </c>
      <c r="D21" s="124"/>
      <c r="E21" s="30" t="n">
        <v>132608</v>
      </c>
      <c r="F21" s="124"/>
      <c r="G21" s="33" t="n">
        <f aca="false">(E21/$AP21)</f>
        <v>22.2310142497904</v>
      </c>
      <c r="H21" s="124"/>
      <c r="I21" s="33" t="n">
        <f aca="false">IF(G$60&gt;0,G21/G$60*100,0)</f>
        <v>13.6966662419035</v>
      </c>
      <c r="J21" s="29"/>
      <c r="K21" s="30" t="n">
        <v>2500</v>
      </c>
      <c r="L21" s="124"/>
      <c r="M21" s="33" t="n">
        <f aca="false">(K21/$AP21)</f>
        <v>0.419111483654652</v>
      </c>
      <c r="N21" s="124"/>
      <c r="O21" s="33" t="n">
        <f aca="false">IF(M$60&gt;0,M21/M$60*100,0)</f>
        <v>12.5142959447605</v>
      </c>
      <c r="P21" s="29"/>
      <c r="Q21" s="30" t="n">
        <v>4221</v>
      </c>
      <c r="R21" s="124"/>
      <c r="S21" s="33" t="n">
        <f aca="false">(Q21/$AP21)</f>
        <v>0.707627829002515</v>
      </c>
      <c r="T21" s="124"/>
      <c r="U21" s="33" t="n">
        <f aca="false">IF(S$60&gt;0,S21/S$60*100,0)</f>
        <v>89.4867555063003</v>
      </c>
      <c r="V21" s="29"/>
      <c r="W21" s="30" t="n">
        <f aca="false">(E21+K21+Q21)</f>
        <v>139329</v>
      </c>
      <c r="X21" s="29"/>
      <c r="Y21" s="29"/>
      <c r="Z21" s="30" t="n">
        <v>0</v>
      </c>
      <c r="AA21" s="29"/>
      <c r="AB21" s="33" t="n">
        <f aca="false">IF($W21&gt;0,Z21/$W21*100,0)</f>
        <v>0</v>
      </c>
      <c r="AC21" s="29"/>
      <c r="AD21" s="30" t="n">
        <v>0</v>
      </c>
      <c r="AE21" s="29"/>
      <c r="AF21" s="33" t="n">
        <f aca="false">IF($W21&gt;0,AD21/$W21*100,0)</f>
        <v>0</v>
      </c>
      <c r="AG21" s="29"/>
      <c r="AH21" s="30" t="n">
        <v>0</v>
      </c>
      <c r="AI21" s="29"/>
      <c r="AJ21" s="33" t="n">
        <f aca="false">IF($W21&gt;0,AH21/$W21*100,0)</f>
        <v>0</v>
      </c>
      <c r="AK21" s="29"/>
      <c r="AL21" s="30" t="n">
        <v>0</v>
      </c>
      <c r="AM21" s="29"/>
      <c r="AN21" s="123" t="n">
        <v>7</v>
      </c>
      <c r="AO21" s="29"/>
      <c r="AP21" s="125" t="n">
        <v>5965</v>
      </c>
      <c r="AQ21" s="29"/>
      <c r="AR21" s="125" t="n">
        <f aca="false">IF(E21,AP21,0)</f>
        <v>5965</v>
      </c>
      <c r="AS21" s="29"/>
      <c r="AT21" s="125" t="n">
        <f aca="false">IF(K21,AP21,0)</f>
        <v>5965</v>
      </c>
      <c r="AU21" s="29"/>
      <c r="AV21" s="125" t="n">
        <f aca="false">IF(Q21,AP21,0)</f>
        <v>5965</v>
      </c>
    </row>
    <row r="22" customFormat="false" ht="8.25" hidden="false" customHeight="true" outlineLevel="0" collapsed="false">
      <c r="A22" s="123" t="n">
        <v>8</v>
      </c>
      <c r="B22" s="124"/>
      <c r="C22" s="17" t="s">
        <v>103</v>
      </c>
      <c r="D22" s="124"/>
      <c r="E22" s="30" t="n">
        <v>9993183</v>
      </c>
      <c r="F22" s="124"/>
      <c r="G22" s="33" t="n">
        <f aca="false">(E22/$AP22)</f>
        <v>238.120022875116</v>
      </c>
      <c r="H22" s="124"/>
      <c r="I22" s="33" t="n">
        <f aca="false">IF(G$60&gt;0,G22/G$60*100,0)</f>
        <v>146.707228117837</v>
      </c>
      <c r="J22" s="29"/>
      <c r="K22" s="30" t="n">
        <v>0</v>
      </c>
      <c r="L22" s="124"/>
      <c r="M22" s="33" t="n">
        <f aca="false">(K22/$AP22)</f>
        <v>0</v>
      </c>
      <c r="N22" s="124"/>
      <c r="O22" s="33" t="n">
        <f aca="false">IF(M$60&gt;0,M22/M$60*100,0)</f>
        <v>0</v>
      </c>
      <c r="P22" s="29"/>
      <c r="Q22" s="30" t="n">
        <v>0</v>
      </c>
      <c r="R22" s="124"/>
      <c r="S22" s="33" t="n">
        <f aca="false">(Q22/$AP22)</f>
        <v>0</v>
      </c>
      <c r="T22" s="124"/>
      <c r="U22" s="33" t="n">
        <f aca="false">IF(S$60&gt;0,S22/S$60*100,0)</f>
        <v>0</v>
      </c>
      <c r="V22" s="29"/>
      <c r="W22" s="30" t="n">
        <f aca="false">(E22+K22+Q22)</f>
        <v>9993183</v>
      </c>
      <c r="X22" s="29"/>
      <c r="Y22" s="29"/>
      <c r="Z22" s="30" t="n">
        <v>525000</v>
      </c>
      <c r="AA22" s="29"/>
      <c r="AB22" s="33" t="n">
        <f aca="false">IF($W22&gt;0,Z22/$W22*100,0)</f>
        <v>5.25358136641749</v>
      </c>
      <c r="AC22" s="29"/>
      <c r="AD22" s="30" t="n">
        <v>0</v>
      </c>
      <c r="AE22" s="29"/>
      <c r="AF22" s="33" t="n">
        <f aca="false">IF($W22&gt;0,AD22/$W22*100,0)</f>
        <v>0</v>
      </c>
      <c r="AG22" s="29"/>
      <c r="AH22" s="30" t="n">
        <v>0</v>
      </c>
      <c r="AI22" s="29"/>
      <c r="AJ22" s="33" t="n">
        <f aca="false">IF($W22&gt;0,AH22/$W22*100,0)</f>
        <v>0</v>
      </c>
      <c r="AK22" s="29"/>
      <c r="AL22" s="30" t="n">
        <v>1417196</v>
      </c>
      <c r="AM22" s="29"/>
      <c r="AN22" s="123" t="n">
        <v>8</v>
      </c>
      <c r="AO22" s="29"/>
      <c r="AP22" s="125" t="n">
        <v>41967</v>
      </c>
      <c r="AQ22" s="29"/>
      <c r="AR22" s="125" t="n">
        <f aca="false">IF(E22,AP22,0)</f>
        <v>41967</v>
      </c>
      <c r="AS22" s="29"/>
      <c r="AT22" s="125" t="n">
        <f aca="false">IF(K22,AP22,0)</f>
        <v>0</v>
      </c>
      <c r="AU22" s="29"/>
      <c r="AV22" s="125" t="n">
        <f aca="false">IF(Q22,AP22,0)</f>
        <v>0</v>
      </c>
    </row>
    <row r="23" customFormat="false" ht="8.25" hidden="false" customHeight="true" outlineLevel="0" collapsed="false">
      <c r="A23" s="123" t="n">
        <v>9</v>
      </c>
      <c r="B23" s="124"/>
      <c r="C23" s="17" t="s">
        <v>104</v>
      </c>
      <c r="D23" s="124"/>
      <c r="E23" s="30" t="n">
        <v>1236289</v>
      </c>
      <c r="F23" s="124"/>
      <c r="G23" s="33" t="n">
        <f aca="false">(E23/$AP23)</f>
        <v>206.633628614407</v>
      </c>
      <c r="H23" s="124"/>
      <c r="I23" s="33" t="n">
        <f aca="false">IF(G$60&gt;0,G23/G$60*100,0)</f>
        <v>127.308264647064</v>
      </c>
      <c r="J23" s="29"/>
      <c r="K23" s="30" t="n">
        <v>0</v>
      </c>
      <c r="L23" s="124"/>
      <c r="M23" s="33" t="n">
        <f aca="false">(K23/$AP23)</f>
        <v>0</v>
      </c>
      <c r="N23" s="124"/>
      <c r="O23" s="33" t="n">
        <f aca="false">IF(M$60&gt;0,M23/M$60*100,0)</f>
        <v>0</v>
      </c>
      <c r="P23" s="29"/>
      <c r="Q23" s="30" t="n">
        <v>37033</v>
      </c>
      <c r="R23" s="124"/>
      <c r="S23" s="33" t="n">
        <f aca="false">(Q23/$AP23)</f>
        <v>6.18970416179174</v>
      </c>
      <c r="T23" s="124"/>
      <c r="U23" s="33" t="n">
        <f aca="false">IF(S$60&gt;0,S23/S$60*100,0)</f>
        <v>782.75121508911</v>
      </c>
      <c r="V23" s="29"/>
      <c r="W23" s="30" t="n">
        <f aca="false">(E23+K23+Q23)</f>
        <v>1273322</v>
      </c>
      <c r="X23" s="29"/>
      <c r="Y23" s="29"/>
      <c r="Z23" s="30" t="n">
        <v>60000</v>
      </c>
      <c r="AA23" s="29"/>
      <c r="AB23" s="33" t="n">
        <f aca="false">IF($W23&gt;0,Z23/$W23*100,0)</f>
        <v>4.71208382482986</v>
      </c>
      <c r="AC23" s="29"/>
      <c r="AD23" s="30" t="n">
        <v>8000</v>
      </c>
      <c r="AE23" s="29"/>
      <c r="AF23" s="33" t="n">
        <f aca="false">IF($W23&gt;0,AD23/$W23*100,0)</f>
        <v>0.628277843310647</v>
      </c>
      <c r="AG23" s="29"/>
      <c r="AH23" s="30" t="n">
        <v>0</v>
      </c>
      <c r="AI23" s="29"/>
      <c r="AJ23" s="33" t="n">
        <f aca="false">IF($W23&gt;0,AH23/$W23*100,0)</f>
        <v>0</v>
      </c>
      <c r="AK23" s="29"/>
      <c r="AL23" s="30" t="n">
        <v>0</v>
      </c>
      <c r="AM23" s="29"/>
      <c r="AN23" s="123" t="n">
        <v>9</v>
      </c>
      <c r="AO23" s="29"/>
      <c r="AP23" s="125" t="n">
        <v>5983</v>
      </c>
      <c r="AQ23" s="29"/>
      <c r="AR23" s="125" t="n">
        <f aca="false">IF(E23,AP23,0)</f>
        <v>5983</v>
      </c>
      <c r="AS23" s="29"/>
      <c r="AT23" s="125" t="n">
        <f aca="false">IF(K23,AP23,0)</f>
        <v>0</v>
      </c>
      <c r="AU23" s="29"/>
      <c r="AV23" s="125" t="n">
        <f aca="false">IF(Q23,AP23,0)</f>
        <v>5983</v>
      </c>
    </row>
    <row r="24" customFormat="false" ht="8.25" hidden="false" customHeight="true" outlineLevel="0" collapsed="false">
      <c r="A24" s="123" t="n">
        <v>10</v>
      </c>
      <c r="B24" s="124"/>
      <c r="C24" s="17" t="s">
        <v>105</v>
      </c>
      <c r="D24" s="124"/>
      <c r="E24" s="30" t="n">
        <v>3618267</v>
      </c>
      <c r="F24" s="124"/>
      <c r="G24" s="33" t="n">
        <f aca="false">(E24/$AP24)</f>
        <v>155.577546545126</v>
      </c>
      <c r="H24" s="124"/>
      <c r="I24" s="33" t="n">
        <f aca="false">IF(G$60&gt;0,G24/G$60*100,0)</f>
        <v>95.8522947185321</v>
      </c>
      <c r="J24" s="29"/>
      <c r="K24" s="30" t="n">
        <v>0</v>
      </c>
      <c r="L24" s="124"/>
      <c r="M24" s="33" t="n">
        <f aca="false">(K24/$AP24)</f>
        <v>0</v>
      </c>
      <c r="N24" s="124"/>
      <c r="O24" s="33" t="n">
        <f aca="false">IF(M$60&gt;0,M24/M$60*100,0)</f>
        <v>0</v>
      </c>
      <c r="P24" s="29"/>
      <c r="Q24" s="30" t="n">
        <v>0</v>
      </c>
      <c r="R24" s="124"/>
      <c r="S24" s="33" t="n">
        <f aca="false">(Q24/$AP24)</f>
        <v>0</v>
      </c>
      <c r="T24" s="124"/>
      <c r="U24" s="33" t="n">
        <f aca="false">IF(S$60&gt;0,S24/S$60*100,0)</f>
        <v>0</v>
      </c>
      <c r="V24" s="29"/>
      <c r="W24" s="30" t="n">
        <f aca="false">(E24+K24+Q24)</f>
        <v>3618267</v>
      </c>
      <c r="X24" s="29"/>
      <c r="Y24" s="29"/>
      <c r="Z24" s="30" t="n">
        <v>0</v>
      </c>
      <c r="AA24" s="29"/>
      <c r="AB24" s="33" t="n">
        <f aca="false">IF($W24&gt;0,Z24/$W24*100,0)</f>
        <v>0</v>
      </c>
      <c r="AC24" s="29"/>
      <c r="AD24" s="30" t="n">
        <v>0</v>
      </c>
      <c r="AE24" s="29"/>
      <c r="AF24" s="33" t="n">
        <f aca="false">IF($W24&gt;0,AD24/$W24*100,0)</f>
        <v>0</v>
      </c>
      <c r="AG24" s="29"/>
      <c r="AH24" s="30" t="n">
        <v>0</v>
      </c>
      <c r="AI24" s="29"/>
      <c r="AJ24" s="33" t="n">
        <f aca="false">IF($W24&gt;0,AH24/$W24*100,0)</f>
        <v>0</v>
      </c>
      <c r="AK24" s="29"/>
      <c r="AL24" s="30" t="n">
        <v>61883</v>
      </c>
      <c r="AM24" s="29"/>
      <c r="AN24" s="123" t="n">
        <v>10</v>
      </c>
      <c r="AO24" s="29"/>
      <c r="AP24" s="125" t="n">
        <v>23257</v>
      </c>
      <c r="AQ24" s="29"/>
      <c r="AR24" s="125" t="n">
        <f aca="false">IF(E24,AP24,0)</f>
        <v>23257</v>
      </c>
      <c r="AS24" s="29"/>
      <c r="AT24" s="125" t="n">
        <f aca="false">IF(K24,AP24,0)</f>
        <v>0</v>
      </c>
      <c r="AU24" s="29"/>
      <c r="AV24" s="125" t="n">
        <f aca="false">IF(Q24,AP24,0)</f>
        <v>0</v>
      </c>
    </row>
    <row r="25" customFormat="false" ht="8.25" hidden="false" customHeight="true" outlineLevel="0" collapsed="false">
      <c r="A25" s="126"/>
      <c r="B25" s="124"/>
      <c r="C25" s="17"/>
      <c r="D25" s="124"/>
      <c r="E25" s="124"/>
      <c r="F25" s="124"/>
      <c r="G25" s="127"/>
      <c r="H25" s="124"/>
      <c r="I25" s="127"/>
      <c r="J25" s="29"/>
      <c r="K25" s="124"/>
      <c r="L25" s="124"/>
      <c r="M25" s="127"/>
      <c r="N25" s="124"/>
      <c r="O25" s="127"/>
      <c r="P25" s="29"/>
      <c r="Q25" s="124"/>
      <c r="R25" s="124"/>
      <c r="S25" s="127"/>
      <c r="T25" s="124"/>
      <c r="U25" s="127"/>
      <c r="V25" s="29"/>
      <c r="W25" s="123"/>
      <c r="X25" s="29"/>
      <c r="Y25" s="29"/>
      <c r="Z25" s="124"/>
      <c r="AA25" s="29"/>
      <c r="AB25" s="127"/>
      <c r="AC25" s="29"/>
      <c r="AD25" s="124"/>
      <c r="AE25" s="29"/>
      <c r="AF25" s="127"/>
      <c r="AG25" s="29"/>
      <c r="AH25" s="124"/>
      <c r="AI25" s="29"/>
      <c r="AJ25" s="127"/>
      <c r="AK25" s="29"/>
      <c r="AL25" s="124"/>
      <c r="AM25" s="29"/>
      <c r="AN25" s="144"/>
      <c r="AO25" s="29"/>
      <c r="AP25" s="35"/>
      <c r="AQ25" s="29"/>
      <c r="AR25" s="29"/>
      <c r="AS25" s="29"/>
      <c r="AT25" s="29"/>
      <c r="AU25" s="29"/>
      <c r="AV25" s="29"/>
    </row>
    <row r="26" customFormat="false" ht="8.25" hidden="false" customHeight="true" outlineLevel="0" collapsed="false">
      <c r="A26" s="123" t="n">
        <v>11</v>
      </c>
      <c r="B26" s="124"/>
      <c r="C26" s="17" t="s">
        <v>106</v>
      </c>
      <c r="D26" s="124"/>
      <c r="E26" s="30" t="n">
        <v>2308123</v>
      </c>
      <c r="F26" s="124"/>
      <c r="G26" s="33" t="n">
        <f aca="false">(E26/$AP26)</f>
        <v>163.430078595199</v>
      </c>
      <c r="H26" s="124"/>
      <c r="I26" s="33" t="n">
        <f aca="false">IF(G$60&gt;0,G26/G$60*100,0)</f>
        <v>100.690288587602</v>
      </c>
      <c r="J26" s="29"/>
      <c r="K26" s="30" t="n">
        <v>919225</v>
      </c>
      <c r="L26" s="124"/>
      <c r="M26" s="33" t="n">
        <f aca="false">(K26/$AP26)</f>
        <v>65.0870919776252</v>
      </c>
      <c r="N26" s="124"/>
      <c r="O26" s="33" t="n">
        <f aca="false">IF(M$60&gt;0,M26/M$60*100,0)</f>
        <v>1943.44264702375</v>
      </c>
      <c r="P26" s="29"/>
      <c r="Q26" s="30" t="n">
        <v>0</v>
      </c>
      <c r="R26" s="124"/>
      <c r="S26" s="33" t="n">
        <f aca="false">(Q26/$AP26)</f>
        <v>0</v>
      </c>
      <c r="T26" s="124"/>
      <c r="U26" s="33" t="n">
        <f aca="false">IF(S$60&gt;0,S26/S$60*100,0)</f>
        <v>0</v>
      </c>
      <c r="V26" s="29"/>
      <c r="W26" s="30" t="n">
        <f aca="false">(E26+K26+Q26)</f>
        <v>3227348</v>
      </c>
      <c r="X26" s="29"/>
      <c r="Y26" s="29"/>
      <c r="Z26" s="30" t="n">
        <v>0</v>
      </c>
      <c r="AA26" s="29"/>
      <c r="AB26" s="33" t="n">
        <f aca="false">IF($W26&gt;0,Z26/$W26*100,0)</f>
        <v>0</v>
      </c>
      <c r="AC26" s="29"/>
      <c r="AD26" s="30" t="n">
        <v>74943</v>
      </c>
      <c r="AE26" s="29"/>
      <c r="AF26" s="33" t="n">
        <f aca="false">IF($W26&gt;0,AD26/$W26*100,0)</f>
        <v>2.32212330371562</v>
      </c>
      <c r="AG26" s="29"/>
      <c r="AH26" s="30" t="n">
        <v>0</v>
      </c>
      <c r="AI26" s="29"/>
      <c r="AJ26" s="33" t="n">
        <f aca="false">IF($W26&gt;0,AH26/$W26*100,0)</f>
        <v>0</v>
      </c>
      <c r="AK26" s="29"/>
      <c r="AL26" s="30" t="n">
        <v>4150</v>
      </c>
      <c r="AM26" s="29"/>
      <c r="AN26" s="123" t="n">
        <v>11</v>
      </c>
      <c r="AO26" s="29"/>
      <c r="AP26" s="125" t="n">
        <v>14123</v>
      </c>
      <c r="AQ26" s="29"/>
      <c r="AR26" s="125" t="n">
        <f aca="false">IF(E26,AP26,0)</f>
        <v>14123</v>
      </c>
      <c r="AS26" s="29"/>
      <c r="AT26" s="125" t="n">
        <f aca="false">IF(K26,AP26,0)</f>
        <v>14123</v>
      </c>
      <c r="AU26" s="29"/>
      <c r="AV26" s="125" t="n">
        <f aca="false">IF(Q26,AP26,0)</f>
        <v>0</v>
      </c>
    </row>
    <row r="27" customFormat="false" ht="8.25" hidden="false" customHeight="true" outlineLevel="0" collapsed="false">
      <c r="A27" s="123" t="n">
        <v>12</v>
      </c>
      <c r="B27" s="124"/>
      <c r="C27" s="17" t="s">
        <v>107</v>
      </c>
      <c r="D27" s="124"/>
      <c r="E27" s="30" t="n">
        <v>1158456</v>
      </c>
      <c r="F27" s="124"/>
      <c r="G27" s="33" t="n">
        <f aca="false">(E27/$AP27)</f>
        <v>134.751192276375</v>
      </c>
      <c r="H27" s="124"/>
      <c r="I27" s="33" t="n">
        <f aca="false">IF(G$60&gt;0,G27/G$60*100,0)</f>
        <v>83.0210482333471</v>
      </c>
      <c r="J27" s="29"/>
      <c r="K27" s="30" t="n">
        <v>9173</v>
      </c>
      <c r="L27" s="124"/>
      <c r="M27" s="33" t="n">
        <f aca="false">(K27/$AP27)</f>
        <v>1.06700011631965</v>
      </c>
      <c r="N27" s="124"/>
      <c r="O27" s="33" t="n">
        <f aca="false">IF(M$60&gt;0,M27/M$60*100,0)</f>
        <v>31.859673975721</v>
      </c>
      <c r="P27" s="29"/>
      <c r="Q27" s="30" t="n">
        <v>651192</v>
      </c>
      <c r="R27" s="124"/>
      <c r="S27" s="33" t="n">
        <f aca="false">(Q27/$AP27)</f>
        <v>75.7464231708736</v>
      </c>
      <c r="T27" s="124"/>
      <c r="U27" s="33" t="n">
        <f aca="false">IF(S$60&gt;0,S27/S$60*100,0)</f>
        <v>9578.90768700199</v>
      </c>
      <c r="V27" s="29"/>
      <c r="W27" s="30" t="n">
        <f aca="false">(E27+K27+Q27)</f>
        <v>1818821</v>
      </c>
      <c r="X27" s="29"/>
      <c r="Y27" s="29"/>
      <c r="Z27" s="30" t="n">
        <v>0</v>
      </c>
      <c r="AA27" s="29"/>
      <c r="AB27" s="33" t="n">
        <f aca="false">IF($W27&gt;0,Z27/$W27*100,0)</f>
        <v>0</v>
      </c>
      <c r="AC27" s="29"/>
      <c r="AD27" s="30" t="n">
        <v>267340</v>
      </c>
      <c r="AE27" s="29"/>
      <c r="AF27" s="33" t="n">
        <f aca="false">IF($W27&gt;0,AD27/$W27*100,0)</f>
        <v>14.6985327308185</v>
      </c>
      <c r="AG27" s="29"/>
      <c r="AH27" s="30" t="n">
        <v>0</v>
      </c>
      <c r="AI27" s="29"/>
      <c r="AJ27" s="33" t="n">
        <f aca="false">IF($W27&gt;0,AH27/$W27*100,0)</f>
        <v>0</v>
      </c>
      <c r="AK27" s="29"/>
      <c r="AL27" s="30" t="n">
        <v>0</v>
      </c>
      <c r="AM27" s="29"/>
      <c r="AN27" s="123" t="n">
        <v>12</v>
      </c>
      <c r="AO27" s="29"/>
      <c r="AP27" s="125" t="n">
        <v>8597</v>
      </c>
      <c r="AQ27" s="29"/>
      <c r="AR27" s="125" t="n">
        <f aca="false">IF(E27,AP27,0)</f>
        <v>8597</v>
      </c>
      <c r="AS27" s="29"/>
      <c r="AT27" s="125" t="n">
        <f aca="false">IF(K27,AP27,0)</f>
        <v>8597</v>
      </c>
      <c r="AU27" s="29"/>
      <c r="AV27" s="125" t="n">
        <f aca="false">IF(Q27,AP27,0)</f>
        <v>8597</v>
      </c>
    </row>
    <row r="28" customFormat="false" ht="8.25" hidden="false" customHeight="true" outlineLevel="0" collapsed="false">
      <c r="A28" s="123" t="n">
        <v>13</v>
      </c>
      <c r="B28" s="124"/>
      <c r="C28" s="17" t="s">
        <v>108</v>
      </c>
      <c r="D28" s="124"/>
      <c r="E28" s="30" t="n">
        <v>3329288</v>
      </c>
      <c r="F28" s="124"/>
      <c r="G28" s="33" t="n">
        <f aca="false">(E28/$AP28)</f>
        <v>123.19289546716</v>
      </c>
      <c r="H28" s="124"/>
      <c r="I28" s="33" t="n">
        <f aca="false">IF(G$60&gt;0,G28/G$60*100,0)</f>
        <v>75.8999096320269</v>
      </c>
      <c r="J28" s="29"/>
      <c r="K28" s="30" t="n">
        <v>2000</v>
      </c>
      <c r="L28" s="124"/>
      <c r="M28" s="33" t="n">
        <f aca="false">(K28/$AP28)</f>
        <v>0.0740055504162812</v>
      </c>
      <c r="N28" s="124"/>
      <c r="O28" s="33" t="n">
        <f aca="false">IF(M$60&gt;0,M28/M$60*100,0)</f>
        <v>2.20973987968167</v>
      </c>
      <c r="P28" s="29"/>
      <c r="Q28" s="30" t="n">
        <v>0</v>
      </c>
      <c r="R28" s="124"/>
      <c r="S28" s="33" t="n">
        <f aca="false">(Q28/$AP28)</f>
        <v>0</v>
      </c>
      <c r="T28" s="124"/>
      <c r="U28" s="33" t="n">
        <f aca="false">IF(S$60&gt;0,S28/S$60*100,0)</f>
        <v>0</v>
      </c>
      <c r="V28" s="29"/>
      <c r="W28" s="30" t="n">
        <f aca="false">(E28+K28+Q28)</f>
        <v>3331288</v>
      </c>
      <c r="X28" s="29"/>
      <c r="Y28" s="29"/>
      <c r="Z28" s="30" t="n">
        <v>0</v>
      </c>
      <c r="AA28" s="29"/>
      <c r="AB28" s="33" t="n">
        <f aca="false">IF($W28&gt;0,Z28/$W28*100,0)</f>
        <v>0</v>
      </c>
      <c r="AC28" s="29"/>
      <c r="AD28" s="30" t="n">
        <v>0</v>
      </c>
      <c r="AE28" s="29"/>
      <c r="AF28" s="33" t="n">
        <f aca="false">IF($W28&gt;0,AD28/$W28*100,0)</f>
        <v>0</v>
      </c>
      <c r="AG28" s="29"/>
      <c r="AH28" s="30" t="n">
        <v>117851</v>
      </c>
      <c r="AI28" s="29"/>
      <c r="AJ28" s="33" t="n">
        <f aca="false">IF($W28&gt;0,AH28/$W28*100,0)</f>
        <v>3.53770073316987</v>
      </c>
      <c r="AK28" s="29"/>
      <c r="AL28" s="30" t="n">
        <v>138086</v>
      </c>
      <c r="AM28" s="29"/>
      <c r="AN28" s="123" t="n">
        <v>13</v>
      </c>
      <c r="AO28" s="29"/>
      <c r="AP28" s="125" t="n">
        <v>27025</v>
      </c>
      <c r="AQ28" s="29"/>
      <c r="AR28" s="125" t="n">
        <f aca="false">IF(E28,AP28,0)</f>
        <v>27025</v>
      </c>
      <c r="AS28" s="29"/>
      <c r="AT28" s="125" t="n">
        <f aca="false">IF(K28,AP28,0)</f>
        <v>27025</v>
      </c>
      <c r="AU28" s="29"/>
      <c r="AV28" s="125" t="n">
        <f aca="false">IF(Q28,AP28,0)</f>
        <v>0</v>
      </c>
    </row>
    <row r="29" customFormat="false" ht="8.25" hidden="false" customHeight="true" outlineLevel="0" collapsed="false">
      <c r="A29" s="123" t="n">
        <v>14</v>
      </c>
      <c r="B29" s="124"/>
      <c r="C29" s="17" t="s">
        <v>109</v>
      </c>
      <c r="D29" s="124"/>
      <c r="E29" s="30" t="n">
        <v>500677</v>
      </c>
      <c r="F29" s="124"/>
      <c r="G29" s="33" t="n">
        <f aca="false">(E29/$AP29)</f>
        <v>73.3162981402841</v>
      </c>
      <c r="H29" s="124"/>
      <c r="I29" s="33" t="n">
        <f aca="false">IF(G$60&gt;0,G29/G$60*100,0)</f>
        <v>45.1706275942326</v>
      </c>
      <c r="J29" s="29"/>
      <c r="K29" s="30" t="n">
        <v>0</v>
      </c>
      <c r="L29" s="124"/>
      <c r="M29" s="33" t="n">
        <f aca="false">(K29/$AP29)</f>
        <v>0</v>
      </c>
      <c r="N29" s="124"/>
      <c r="O29" s="33" t="n">
        <f aca="false">IF(M$60&gt;0,M29/M$60*100,0)</f>
        <v>0</v>
      </c>
      <c r="P29" s="29"/>
      <c r="Q29" s="30" t="n">
        <v>0</v>
      </c>
      <c r="R29" s="124"/>
      <c r="S29" s="33" t="n">
        <f aca="false">(Q29/$AP29)</f>
        <v>0</v>
      </c>
      <c r="T29" s="124"/>
      <c r="U29" s="33" t="n">
        <f aca="false">IF(S$60&gt;0,S29/S$60*100,0)</f>
        <v>0</v>
      </c>
      <c r="V29" s="29"/>
      <c r="W29" s="30" t="n">
        <f aca="false">(E29+K29+Q29)</f>
        <v>500677</v>
      </c>
      <c r="X29" s="29"/>
      <c r="Y29" s="29"/>
      <c r="Z29" s="30" t="n">
        <v>3308</v>
      </c>
      <c r="AA29" s="29"/>
      <c r="AB29" s="33" t="n">
        <f aca="false">IF($W29&gt;0,Z29/$W29*100,0)</f>
        <v>0.66070540488179</v>
      </c>
      <c r="AC29" s="29"/>
      <c r="AD29" s="30" t="n">
        <v>196408</v>
      </c>
      <c r="AE29" s="29"/>
      <c r="AF29" s="33" t="n">
        <f aca="false">IF($W29&gt;0,AD29/$W29*100,0)</f>
        <v>39.2284846318085</v>
      </c>
      <c r="AG29" s="29"/>
      <c r="AH29" s="30" t="n">
        <v>0</v>
      </c>
      <c r="AI29" s="29"/>
      <c r="AJ29" s="33" t="n">
        <f aca="false">IF($W29&gt;0,AH29/$W29*100,0)</f>
        <v>0</v>
      </c>
      <c r="AK29" s="29"/>
      <c r="AL29" s="30" t="n">
        <v>0</v>
      </c>
      <c r="AM29" s="29"/>
      <c r="AN29" s="123" t="n">
        <v>14</v>
      </c>
      <c r="AO29" s="29"/>
      <c r="AP29" s="125" t="n">
        <v>6829</v>
      </c>
      <c r="AQ29" s="29"/>
      <c r="AR29" s="125" t="n">
        <f aca="false">IF(E29,AP29,0)</f>
        <v>6829</v>
      </c>
      <c r="AS29" s="29"/>
      <c r="AT29" s="125" t="n">
        <f aca="false">IF(K29,AP29,0)</f>
        <v>0</v>
      </c>
      <c r="AU29" s="29"/>
      <c r="AV29" s="125" t="n">
        <f aca="false">IF(Q29,AP29,0)</f>
        <v>0</v>
      </c>
    </row>
    <row r="30" customFormat="false" ht="8.25" hidden="false" customHeight="true" outlineLevel="0" collapsed="false">
      <c r="A30" s="123" t="n">
        <v>15</v>
      </c>
      <c r="B30" s="124"/>
      <c r="C30" s="17" t="s">
        <v>110</v>
      </c>
      <c r="D30" s="124"/>
      <c r="E30" s="30" t="n">
        <v>25008356</v>
      </c>
      <c r="F30" s="124"/>
      <c r="G30" s="33" t="n">
        <f aca="false">(E30/$AP30)</f>
        <v>181.88953539115</v>
      </c>
      <c r="H30" s="124"/>
      <c r="I30" s="33" t="n">
        <f aca="false">IF(G$60&gt;0,G30/G$60*100,0)</f>
        <v>112.063274808569</v>
      </c>
      <c r="J30" s="29"/>
      <c r="K30" s="30" t="n">
        <v>202057</v>
      </c>
      <c r="L30" s="124"/>
      <c r="M30" s="33" t="n">
        <f aca="false">(K30/$AP30)</f>
        <v>1.46959095801938</v>
      </c>
      <c r="N30" s="124"/>
      <c r="O30" s="33" t="n">
        <f aca="false">IF(M$60&gt;0,M30/M$60*100,0)</f>
        <v>43.880678253027</v>
      </c>
      <c r="P30" s="29"/>
      <c r="Q30" s="30" t="n">
        <v>122269</v>
      </c>
      <c r="R30" s="124"/>
      <c r="S30" s="33" t="n">
        <f aca="false">(Q30/$AP30)</f>
        <v>0.889280830884706</v>
      </c>
      <c r="T30" s="124"/>
      <c r="U30" s="33" t="n">
        <f aca="false">IF(S$60&gt;0,S30/S$60*100,0)</f>
        <v>112.458630127641</v>
      </c>
      <c r="V30" s="29"/>
      <c r="W30" s="30" t="n">
        <f aca="false">(E30+K30+Q30)</f>
        <v>25332682</v>
      </c>
      <c r="X30" s="29"/>
      <c r="Y30" s="29"/>
      <c r="Z30" s="30" t="n">
        <v>21265</v>
      </c>
      <c r="AA30" s="29"/>
      <c r="AB30" s="33" t="n">
        <f aca="false">IF($W30&gt;0,Z30/$W30*100,0)</f>
        <v>0.0839429476910498</v>
      </c>
      <c r="AC30" s="29"/>
      <c r="AD30" s="30" t="n">
        <v>9583</v>
      </c>
      <c r="AE30" s="29"/>
      <c r="AF30" s="33" t="n">
        <f aca="false">IF($W30&gt;0,AD30/$W30*100,0)</f>
        <v>0.0378286041722704</v>
      </c>
      <c r="AG30" s="29"/>
      <c r="AH30" s="30" t="n">
        <v>1682092</v>
      </c>
      <c r="AI30" s="29"/>
      <c r="AJ30" s="33" t="n">
        <f aca="false">IF($W30&gt;0,AH30/$W30*100,0)</f>
        <v>6.64000756019438</v>
      </c>
      <c r="AK30" s="29"/>
      <c r="AL30" s="30" t="n">
        <v>95626</v>
      </c>
      <c r="AM30" s="29"/>
      <c r="AN30" s="123" t="n">
        <v>15</v>
      </c>
      <c r="AO30" s="29"/>
      <c r="AP30" s="125" t="n">
        <v>137492</v>
      </c>
      <c r="AQ30" s="29"/>
      <c r="AR30" s="125" t="n">
        <f aca="false">IF(E30,AP30,0)</f>
        <v>137492</v>
      </c>
      <c r="AS30" s="29"/>
      <c r="AT30" s="125" t="n">
        <f aca="false">IF(K30,AP30,0)</f>
        <v>137492</v>
      </c>
      <c r="AU30" s="29"/>
      <c r="AV30" s="125" t="n">
        <f aca="false">IF(Q30,AP30,0)</f>
        <v>137492</v>
      </c>
    </row>
    <row r="31" customFormat="false" ht="8.25" hidden="false" customHeight="true" outlineLevel="0" collapsed="false">
      <c r="A31" s="126"/>
      <c r="B31" s="124"/>
      <c r="C31" s="17"/>
      <c r="D31" s="124"/>
      <c r="E31" s="124"/>
      <c r="F31" s="124"/>
      <c r="G31" s="127"/>
      <c r="H31" s="124"/>
      <c r="I31" s="127"/>
      <c r="J31" s="29"/>
      <c r="K31" s="124"/>
      <c r="L31" s="124"/>
      <c r="M31" s="127"/>
      <c r="N31" s="124"/>
      <c r="O31" s="127"/>
      <c r="P31" s="29"/>
      <c r="Q31" s="124"/>
      <c r="R31" s="124"/>
      <c r="S31" s="127"/>
      <c r="T31" s="124"/>
      <c r="U31" s="127"/>
      <c r="V31" s="29"/>
      <c r="W31" s="123"/>
      <c r="X31" s="29"/>
      <c r="Y31" s="29"/>
      <c r="Z31" s="124"/>
      <c r="AA31" s="29"/>
      <c r="AB31" s="127"/>
      <c r="AC31" s="29"/>
      <c r="AD31" s="124"/>
      <c r="AE31" s="29"/>
      <c r="AF31" s="127"/>
      <c r="AG31" s="29"/>
      <c r="AH31" s="124"/>
      <c r="AI31" s="29"/>
      <c r="AJ31" s="127"/>
      <c r="AK31" s="29"/>
      <c r="AL31" s="124"/>
      <c r="AM31" s="29"/>
      <c r="AN31" s="144"/>
      <c r="AO31" s="29"/>
      <c r="AP31" s="35"/>
      <c r="AQ31" s="29"/>
      <c r="AR31" s="29"/>
      <c r="AS31" s="29"/>
      <c r="AT31" s="29"/>
      <c r="AU31" s="29"/>
      <c r="AV31" s="29"/>
    </row>
    <row r="32" customFormat="false" ht="8.25" hidden="false" customHeight="true" outlineLevel="0" collapsed="false">
      <c r="A32" s="123" t="n">
        <v>16</v>
      </c>
      <c r="B32" s="124"/>
      <c r="C32" s="17" t="s">
        <v>111</v>
      </c>
      <c r="D32" s="124"/>
      <c r="E32" s="30" t="n">
        <v>3179258</v>
      </c>
      <c r="F32" s="124"/>
      <c r="G32" s="33" t="n">
        <f aca="false">(E32/$AP32)</f>
        <v>58.6319341988787</v>
      </c>
      <c r="H32" s="124"/>
      <c r="I32" s="33" t="n">
        <f aca="false">IF(G$60&gt;0,G32/G$60*100,0)</f>
        <v>36.1234995765818</v>
      </c>
      <c r="J32" s="29"/>
      <c r="K32" s="30" t="n">
        <v>0</v>
      </c>
      <c r="L32" s="124"/>
      <c r="M32" s="33" t="n">
        <f aca="false">(K32/$AP32)</f>
        <v>0</v>
      </c>
      <c r="N32" s="124"/>
      <c r="O32" s="33" t="n">
        <f aca="false">IF(M$60&gt;0,M32/M$60*100,0)</f>
        <v>0</v>
      </c>
      <c r="P32" s="29"/>
      <c r="Q32" s="30" t="n">
        <v>0</v>
      </c>
      <c r="R32" s="124"/>
      <c r="S32" s="33" t="n">
        <f aca="false">(Q32/$AP32)</f>
        <v>0</v>
      </c>
      <c r="T32" s="124"/>
      <c r="U32" s="33" t="n">
        <f aca="false">IF(S$60&gt;0,S32/S$60*100,0)</f>
        <v>0</v>
      </c>
      <c r="V32" s="29"/>
      <c r="W32" s="30" t="n">
        <f aca="false">(E32+K32+Q32)</f>
        <v>3179258</v>
      </c>
      <c r="X32" s="29"/>
      <c r="Y32" s="29"/>
      <c r="Z32" s="30" t="n">
        <v>15000</v>
      </c>
      <c r="AA32" s="29"/>
      <c r="AB32" s="33" t="n">
        <f aca="false">IF($W32&gt;0,Z32/$W32*100,0)</f>
        <v>0.471808201787964</v>
      </c>
      <c r="AC32" s="29"/>
      <c r="AD32" s="30" t="n">
        <v>0</v>
      </c>
      <c r="AE32" s="29"/>
      <c r="AF32" s="33" t="n">
        <f aca="false">IF($W32&gt;0,AD32/$W32*100,0)</f>
        <v>0</v>
      </c>
      <c r="AG32" s="29"/>
      <c r="AH32" s="30" t="n">
        <v>486313</v>
      </c>
      <c r="AI32" s="29"/>
      <c r="AJ32" s="33" t="n">
        <f aca="false">IF($W32&gt;0,AH32/$W32*100,0)</f>
        <v>15.2964308024074</v>
      </c>
      <c r="AK32" s="29"/>
      <c r="AL32" s="30" t="n">
        <v>110226</v>
      </c>
      <c r="AM32" s="29"/>
      <c r="AN32" s="123" t="n">
        <v>16</v>
      </c>
      <c r="AO32" s="29"/>
      <c r="AP32" s="125" t="n">
        <v>54224</v>
      </c>
      <c r="AQ32" s="29"/>
      <c r="AR32" s="125" t="n">
        <f aca="false">IF(E32,AP32,0)</f>
        <v>54224</v>
      </c>
      <c r="AS32" s="29"/>
      <c r="AT32" s="125" t="n">
        <f aca="false">IF(K32,AP32,0)</f>
        <v>0</v>
      </c>
      <c r="AU32" s="29"/>
      <c r="AV32" s="125" t="n">
        <f aca="false">IF(Q32,AP32,0)</f>
        <v>0</v>
      </c>
    </row>
    <row r="33" customFormat="false" ht="8.25" hidden="false" customHeight="true" outlineLevel="0" collapsed="false">
      <c r="A33" s="123" t="n">
        <v>17</v>
      </c>
      <c r="B33" s="124"/>
      <c r="C33" s="17" t="s">
        <v>112</v>
      </c>
      <c r="D33" s="124"/>
      <c r="E33" s="30" t="n">
        <v>1142857</v>
      </c>
      <c r="F33" s="124"/>
      <c r="G33" s="33" t="n">
        <f aca="false">(E33/$AP33)</f>
        <v>49.9042399895201</v>
      </c>
      <c r="H33" s="33" t="n">
        <f aca="false">(F33/$AP33)</f>
        <v>0</v>
      </c>
      <c r="I33" s="33" t="n">
        <f aca="false">IF(G$60&gt;0,G33/G$60*100,0)</f>
        <v>30.7463128542934</v>
      </c>
      <c r="J33" s="29"/>
      <c r="K33" s="30" t="n">
        <v>150824</v>
      </c>
      <c r="L33" s="124"/>
      <c r="M33" s="33" t="n">
        <f aca="false">(K33/$AP33)</f>
        <v>6.58591327889612</v>
      </c>
      <c r="N33" s="124"/>
      <c r="O33" s="33" t="n">
        <f aca="false">IF(M$60&gt;0,M33/M$60*100,0)</f>
        <v>196.649509862981</v>
      </c>
      <c r="P33" s="29"/>
      <c r="Q33" s="30" t="n">
        <v>0</v>
      </c>
      <c r="R33" s="124"/>
      <c r="S33" s="33" t="n">
        <f aca="false">(Q33/$AP33)</f>
        <v>0</v>
      </c>
      <c r="T33" s="124"/>
      <c r="U33" s="33" t="n">
        <f aca="false">IF(S$60&gt;0,S33/S$60*100,0)</f>
        <v>0</v>
      </c>
      <c r="V33" s="29"/>
      <c r="W33" s="30" t="n">
        <f aca="false">(E33+K33+Q33)</f>
        <v>1293681</v>
      </c>
      <c r="X33" s="29"/>
      <c r="Y33" s="29"/>
      <c r="Z33" s="30" t="n">
        <v>0</v>
      </c>
      <c r="AA33" s="29"/>
      <c r="AB33" s="33" t="n">
        <f aca="false">IF($W33&gt;0,Z33/$W33*100,0)</f>
        <v>0</v>
      </c>
      <c r="AC33" s="29"/>
      <c r="AD33" s="30" t="n">
        <v>0</v>
      </c>
      <c r="AE33" s="29"/>
      <c r="AF33" s="33" t="n">
        <f aca="false">IF($W33&gt;0,AD33/$W33*100,0)</f>
        <v>0</v>
      </c>
      <c r="AG33" s="29"/>
      <c r="AH33" s="30" t="n">
        <v>0</v>
      </c>
      <c r="AI33" s="29"/>
      <c r="AJ33" s="33" t="n">
        <f aca="false">IF($W33&gt;0,AH33/$W33*100,0)</f>
        <v>0</v>
      </c>
      <c r="AK33" s="29"/>
      <c r="AL33" s="30" t="n">
        <v>149336</v>
      </c>
      <c r="AM33" s="29"/>
      <c r="AN33" s="123" t="n">
        <v>17</v>
      </c>
      <c r="AO33" s="29"/>
      <c r="AP33" s="125" t="n">
        <v>22901</v>
      </c>
      <c r="AQ33" s="29"/>
      <c r="AR33" s="125" t="n">
        <f aca="false">IF(E33,AP33,0)</f>
        <v>22901</v>
      </c>
      <c r="AS33" s="29"/>
      <c r="AT33" s="125" t="n">
        <f aca="false">IF(K33,AP33,0)</f>
        <v>22901</v>
      </c>
      <c r="AU33" s="29"/>
      <c r="AV33" s="125" t="n">
        <f aca="false">IF(Q33,AP33,0)</f>
        <v>0</v>
      </c>
    </row>
    <row r="34" customFormat="false" ht="8.25" hidden="false" customHeight="true" outlineLevel="0" collapsed="false">
      <c r="A34" s="123" t="n">
        <v>18</v>
      </c>
      <c r="B34" s="124"/>
      <c r="C34" s="17" t="s">
        <v>113</v>
      </c>
      <c r="D34" s="124"/>
      <c r="E34" s="30" t="n">
        <v>1134508</v>
      </c>
      <c r="F34" s="124"/>
      <c r="G34" s="33" t="n">
        <f aca="false">(E34/$AP34)</f>
        <v>155.390768387892</v>
      </c>
      <c r="H34" s="124"/>
      <c r="I34" s="33" t="n">
        <f aca="false">IF(G$60&gt;0,G34/G$60*100,0)</f>
        <v>95.73721953338</v>
      </c>
      <c r="J34" s="29"/>
      <c r="K34" s="30" t="n">
        <v>35981</v>
      </c>
      <c r="L34" s="124"/>
      <c r="M34" s="33" t="n">
        <f aca="false">(K34/$AP34)</f>
        <v>4.9282290097247</v>
      </c>
      <c r="N34" s="124"/>
      <c r="O34" s="33" t="n">
        <f aca="false">IF(M$60&gt;0,M34/M$60*100,0)</f>
        <v>147.15253271864</v>
      </c>
      <c r="P34" s="29"/>
      <c r="Q34" s="30" t="n">
        <v>0</v>
      </c>
      <c r="R34" s="124"/>
      <c r="S34" s="33" t="n">
        <f aca="false">(Q34/$AP34)</f>
        <v>0</v>
      </c>
      <c r="T34" s="124"/>
      <c r="U34" s="33" t="n">
        <f aca="false">IF(S$60&gt;0,S34/S$60*100,0)</f>
        <v>0</v>
      </c>
      <c r="V34" s="29"/>
      <c r="W34" s="30" t="n">
        <f aca="false">(E34+K34+Q34)</f>
        <v>1170489</v>
      </c>
      <c r="X34" s="29"/>
      <c r="Y34" s="29"/>
      <c r="Z34" s="30" t="n">
        <v>0</v>
      </c>
      <c r="AA34" s="29"/>
      <c r="AB34" s="33" t="n">
        <f aca="false">IF($W34&gt;0,Z34/$W34*100,0)</f>
        <v>0</v>
      </c>
      <c r="AC34" s="29"/>
      <c r="AD34" s="30" t="n">
        <v>0</v>
      </c>
      <c r="AE34" s="29"/>
      <c r="AF34" s="33" t="n">
        <f aca="false">IF($W34&gt;0,AD34/$W34*100,0)</f>
        <v>0</v>
      </c>
      <c r="AG34" s="29"/>
      <c r="AH34" s="30" t="n">
        <v>0</v>
      </c>
      <c r="AI34" s="29"/>
      <c r="AJ34" s="33" t="n">
        <f aca="false">IF($W34&gt;0,AH34/$W34*100,0)</f>
        <v>0</v>
      </c>
      <c r="AK34" s="29"/>
      <c r="AL34" s="30" t="n">
        <v>22996</v>
      </c>
      <c r="AM34" s="29"/>
      <c r="AN34" s="123" t="n">
        <v>18</v>
      </c>
      <c r="AO34" s="29"/>
      <c r="AP34" s="125" t="n">
        <v>7301</v>
      </c>
      <c r="AQ34" s="29"/>
      <c r="AR34" s="125" t="n">
        <f aca="false">IF(E34,AP34,0)</f>
        <v>7301</v>
      </c>
      <c r="AS34" s="29"/>
      <c r="AT34" s="125" t="n">
        <f aca="false">IF(K34,AP34,0)</f>
        <v>7301</v>
      </c>
      <c r="AU34" s="29"/>
      <c r="AV34" s="125" t="n">
        <f aca="false">IF(Q34,AP34,0)</f>
        <v>0</v>
      </c>
    </row>
    <row r="35" customFormat="false" ht="8.25" hidden="false" customHeight="true" outlineLevel="0" collapsed="false">
      <c r="A35" s="123" t="n">
        <v>19</v>
      </c>
      <c r="B35" s="124"/>
      <c r="C35" s="17" t="s">
        <v>114</v>
      </c>
      <c r="D35" s="124"/>
      <c r="E35" s="30" t="n">
        <v>6244985</v>
      </c>
      <c r="F35" s="124"/>
      <c r="G35" s="33" t="n">
        <f aca="false">(E35/$AP35)</f>
        <v>78.5226515446807</v>
      </c>
      <c r="H35" s="124"/>
      <c r="I35" s="33" t="n">
        <f aca="false">IF(G$60&gt;0,G35/G$60*100,0)</f>
        <v>48.3782943302696</v>
      </c>
      <c r="J35" s="29"/>
      <c r="K35" s="30" t="n">
        <v>10272</v>
      </c>
      <c r="L35" s="124"/>
      <c r="M35" s="33" t="n">
        <f aca="false">(K35/$AP35)</f>
        <v>0.129157183991148</v>
      </c>
      <c r="N35" s="124"/>
      <c r="O35" s="33" t="n">
        <f aca="false">IF(M$60&gt;0,M35/M$60*100,0)</f>
        <v>3.85651858012307</v>
      </c>
      <c r="P35" s="29"/>
      <c r="Q35" s="30" t="n">
        <v>37188</v>
      </c>
      <c r="R35" s="124"/>
      <c r="S35" s="33" t="n">
        <f aca="false">(Q35/$AP35)</f>
        <v>0.467591253724963</v>
      </c>
      <c r="T35" s="124"/>
      <c r="U35" s="33" t="n">
        <f aca="false">IF(S$60&gt;0,S35/S$60*100,0)</f>
        <v>59.1316826218566</v>
      </c>
      <c r="V35" s="29"/>
      <c r="W35" s="30" t="n">
        <f aca="false">(E35+K35+Q35)</f>
        <v>6292445</v>
      </c>
      <c r="X35" s="29"/>
      <c r="Y35" s="29"/>
      <c r="Z35" s="30" t="n">
        <v>33347</v>
      </c>
      <c r="AA35" s="29"/>
      <c r="AB35" s="33" t="n">
        <f aca="false">IF($W35&gt;0,Z35/$W35*100,0)</f>
        <v>0.529952983299814</v>
      </c>
      <c r="AC35" s="29"/>
      <c r="AD35" s="30" t="n">
        <v>0</v>
      </c>
      <c r="AE35" s="29"/>
      <c r="AF35" s="33" t="n">
        <f aca="false">IF($W35&gt;0,AD35/$W35*100,0)</f>
        <v>0</v>
      </c>
      <c r="AG35" s="29"/>
      <c r="AH35" s="30" t="n">
        <v>88469</v>
      </c>
      <c r="AI35" s="29"/>
      <c r="AJ35" s="33" t="n">
        <f aca="false">IF($W35&gt;0,AH35/$W35*100,0)</f>
        <v>1.40595587247882</v>
      </c>
      <c r="AK35" s="29"/>
      <c r="AL35" s="30" t="n">
        <v>307609</v>
      </c>
      <c r="AM35" s="29"/>
      <c r="AN35" s="123" t="n">
        <v>19</v>
      </c>
      <c r="AO35" s="29"/>
      <c r="AP35" s="125" t="n">
        <v>79531</v>
      </c>
      <c r="AQ35" s="29"/>
      <c r="AR35" s="125" t="n">
        <f aca="false">IF(E35,AP35,0)</f>
        <v>79531</v>
      </c>
      <c r="AS35" s="29"/>
      <c r="AT35" s="125" t="n">
        <f aca="false">IF(K35,AP35,0)</f>
        <v>79531</v>
      </c>
      <c r="AU35" s="29"/>
      <c r="AV35" s="125" t="n">
        <f aca="false">IF(Q35,AP35,0)</f>
        <v>79531</v>
      </c>
    </row>
    <row r="36" customFormat="false" ht="8.25" hidden="false" customHeight="true" outlineLevel="0" collapsed="false">
      <c r="A36" s="123" t="n">
        <v>20</v>
      </c>
      <c r="B36" s="124"/>
      <c r="C36" s="17" t="s">
        <v>115</v>
      </c>
      <c r="D36" s="124"/>
      <c r="E36" s="30" t="n">
        <v>2900769</v>
      </c>
      <c r="F36" s="124"/>
      <c r="G36" s="33" t="n">
        <f aca="false">(E36/$AP36)</f>
        <v>69.7032151095732</v>
      </c>
      <c r="H36" s="124"/>
      <c r="I36" s="33" t="n">
        <f aca="false">IF(G$60&gt;0,G36/G$60*100,0)</f>
        <v>42.944584651707</v>
      </c>
      <c r="J36" s="29"/>
      <c r="K36" s="30" t="n">
        <v>4500</v>
      </c>
      <c r="L36" s="124"/>
      <c r="M36" s="33" t="n">
        <f aca="false">(K36/$AP36)</f>
        <v>0.108131487889273</v>
      </c>
      <c r="N36" s="124"/>
      <c r="O36" s="33" t="n">
        <f aca="false">IF(M$60&gt;0,M36/M$60*100,0)</f>
        <v>3.22871000477925</v>
      </c>
      <c r="P36" s="29"/>
      <c r="Q36" s="30" t="n">
        <v>64574</v>
      </c>
      <c r="R36" s="124"/>
      <c r="S36" s="33" t="n">
        <f aca="false">(Q36/$AP36)</f>
        <v>1.55166282199154</v>
      </c>
      <c r="T36" s="124"/>
      <c r="U36" s="33" t="n">
        <f aca="false">IF(S$60&gt;0,S36/S$60*100,0)</f>
        <v>196.223588006005</v>
      </c>
      <c r="V36" s="29"/>
      <c r="W36" s="30" t="n">
        <f aca="false">(E36+K36+Q36)</f>
        <v>2969843</v>
      </c>
      <c r="X36" s="29"/>
      <c r="Y36" s="29"/>
      <c r="Z36" s="30" t="n">
        <v>35000</v>
      </c>
      <c r="AA36" s="29"/>
      <c r="AB36" s="33" t="n">
        <f aca="false">IF($W36&gt;0,Z36/$W36*100,0)</f>
        <v>1.17851347697505</v>
      </c>
      <c r="AC36" s="29"/>
      <c r="AD36" s="30" t="n">
        <v>0</v>
      </c>
      <c r="AE36" s="29"/>
      <c r="AF36" s="33" t="n">
        <f aca="false">IF($W36&gt;0,AD36/$W36*100,0)</f>
        <v>0</v>
      </c>
      <c r="AG36" s="29"/>
      <c r="AH36" s="30" t="n">
        <v>0</v>
      </c>
      <c r="AI36" s="29"/>
      <c r="AJ36" s="33" t="n">
        <f aca="false">IF($W36&gt;0,AH36/$W36*100,0)</f>
        <v>0</v>
      </c>
      <c r="AK36" s="29"/>
      <c r="AL36" s="30" t="n">
        <v>6772</v>
      </c>
      <c r="AM36" s="29"/>
      <c r="AN36" s="123" t="n">
        <v>20</v>
      </c>
      <c r="AO36" s="29"/>
      <c r="AP36" s="125" t="n">
        <v>41616</v>
      </c>
      <c r="AQ36" s="29"/>
      <c r="AR36" s="125" t="n">
        <f aca="false">IF(E36,AP36,0)</f>
        <v>41616</v>
      </c>
      <c r="AS36" s="29"/>
      <c r="AT36" s="125" t="n">
        <f aca="false">IF(K36,AP36,0)</f>
        <v>41616</v>
      </c>
      <c r="AU36" s="29"/>
      <c r="AV36" s="125" t="n">
        <f aca="false">IF(Q36,AP36,0)</f>
        <v>41616</v>
      </c>
    </row>
    <row r="37" customFormat="false" ht="8.25" hidden="false" customHeight="true" outlineLevel="0" collapsed="false">
      <c r="A37" s="126"/>
      <c r="B37" s="124"/>
      <c r="C37" s="17"/>
      <c r="D37" s="124"/>
      <c r="E37" s="124"/>
      <c r="F37" s="124"/>
      <c r="G37" s="127"/>
      <c r="H37" s="124"/>
      <c r="I37" s="127"/>
      <c r="J37" s="29"/>
      <c r="K37" s="124"/>
      <c r="L37" s="124"/>
      <c r="M37" s="127"/>
      <c r="N37" s="124"/>
      <c r="O37" s="127"/>
      <c r="P37" s="29"/>
      <c r="Q37" s="124"/>
      <c r="R37" s="124"/>
      <c r="S37" s="127"/>
      <c r="T37" s="124"/>
      <c r="U37" s="127"/>
      <c r="V37" s="29"/>
      <c r="W37" s="123"/>
      <c r="X37" s="29"/>
      <c r="Y37" s="29"/>
      <c r="Z37" s="124"/>
      <c r="AA37" s="29"/>
      <c r="AB37" s="127"/>
      <c r="AC37" s="29"/>
      <c r="AD37" s="124"/>
      <c r="AE37" s="29"/>
      <c r="AF37" s="127"/>
      <c r="AG37" s="29"/>
      <c r="AH37" s="124"/>
      <c r="AI37" s="29"/>
      <c r="AJ37" s="127"/>
      <c r="AK37" s="29"/>
      <c r="AL37" s="124"/>
      <c r="AM37" s="29"/>
      <c r="AN37" s="144"/>
      <c r="AO37" s="29"/>
      <c r="AP37" s="35"/>
      <c r="AQ37" s="29"/>
      <c r="AR37" s="29"/>
      <c r="AS37" s="29"/>
      <c r="AT37" s="29"/>
      <c r="AU37" s="29"/>
      <c r="AV37" s="29"/>
    </row>
    <row r="38" customFormat="false" ht="8.25" hidden="false" customHeight="true" outlineLevel="0" collapsed="false">
      <c r="A38" s="123" t="n">
        <v>21</v>
      </c>
      <c r="B38" s="124"/>
      <c r="C38" s="17" t="s">
        <v>116</v>
      </c>
      <c r="D38" s="124"/>
      <c r="E38" s="30" t="n">
        <v>566579</v>
      </c>
      <c r="F38" s="124"/>
      <c r="G38" s="33" t="n">
        <f aca="false">(E38/$AP38)</f>
        <v>35.8548917858499</v>
      </c>
      <c r="H38" s="124"/>
      <c r="I38" s="33" t="n">
        <f aca="false">IF(G$60&gt;0,G38/G$60*100,0)</f>
        <v>22.0904219849071</v>
      </c>
      <c r="J38" s="29"/>
      <c r="K38" s="30" t="n">
        <v>0</v>
      </c>
      <c r="L38" s="124"/>
      <c r="M38" s="33" t="n">
        <f aca="false">(K38/$AP38)</f>
        <v>0</v>
      </c>
      <c r="N38" s="124"/>
      <c r="O38" s="33" t="n">
        <f aca="false">IF(M$60&gt;0,M38/M$60*100,0)</f>
        <v>0</v>
      </c>
      <c r="P38" s="29"/>
      <c r="Q38" s="30" t="n">
        <v>0</v>
      </c>
      <c r="R38" s="124"/>
      <c r="S38" s="33" t="n">
        <f aca="false">(Q38/$AP38)</f>
        <v>0</v>
      </c>
      <c r="T38" s="124"/>
      <c r="U38" s="33" t="n">
        <f aca="false">IF(S$60&gt;0,S38/S$60*100,0)</f>
        <v>0</v>
      </c>
      <c r="V38" s="29"/>
      <c r="W38" s="30" t="n">
        <f aca="false">(E38+K38+Q38)</f>
        <v>566579</v>
      </c>
      <c r="X38" s="29"/>
      <c r="Y38" s="29"/>
      <c r="Z38" s="30" t="n">
        <v>0</v>
      </c>
      <c r="AA38" s="29"/>
      <c r="AB38" s="33" t="n">
        <f aca="false">IF($W38&gt;0,Z38/$W38*100,0)</f>
        <v>0</v>
      </c>
      <c r="AC38" s="29"/>
      <c r="AD38" s="30" t="n">
        <v>0</v>
      </c>
      <c r="AE38" s="29"/>
      <c r="AF38" s="33" t="n">
        <f aca="false">IF($W38&gt;0,AD38/$W38*100,0)</f>
        <v>0</v>
      </c>
      <c r="AG38" s="29"/>
      <c r="AH38" s="30" t="n">
        <v>0</v>
      </c>
      <c r="AI38" s="29"/>
      <c r="AJ38" s="33" t="n">
        <f aca="false">IF($W38&gt;0,AH38/$W38*100,0)</f>
        <v>0</v>
      </c>
      <c r="AK38" s="29"/>
      <c r="AL38" s="30" t="n">
        <v>99886</v>
      </c>
      <c r="AM38" s="29"/>
      <c r="AN38" s="123" t="n">
        <v>21</v>
      </c>
      <c r="AO38" s="29"/>
      <c r="AP38" s="125" t="n">
        <v>15802</v>
      </c>
      <c r="AQ38" s="29"/>
      <c r="AR38" s="125" t="n">
        <f aca="false">IF(E38,AP38,0)</f>
        <v>15802</v>
      </c>
      <c r="AS38" s="29"/>
      <c r="AT38" s="125" t="n">
        <f aca="false">IF(K38,AP38,0)</f>
        <v>0</v>
      </c>
      <c r="AU38" s="29"/>
      <c r="AV38" s="125" t="n">
        <f aca="false">IF(Q38,AP38,0)</f>
        <v>0</v>
      </c>
    </row>
    <row r="39" customFormat="false" ht="8.25" hidden="false" customHeight="true" outlineLevel="0" collapsed="false">
      <c r="A39" s="123" t="n">
        <v>22</v>
      </c>
      <c r="B39" s="124"/>
      <c r="C39" s="17" t="s">
        <v>117</v>
      </c>
      <c r="D39" s="124"/>
      <c r="E39" s="30" t="n">
        <v>2621898</v>
      </c>
      <c r="F39" s="124"/>
      <c r="G39" s="33" t="n">
        <f aca="false">(E39/$AP39)</f>
        <v>193.583727111636</v>
      </c>
      <c r="H39" s="124"/>
      <c r="I39" s="33" t="n">
        <f aca="false">IF(G$60&gt;0,G39/G$60*100,0)</f>
        <v>119.268139110513</v>
      </c>
      <c r="J39" s="29"/>
      <c r="K39" s="30" t="n">
        <v>0</v>
      </c>
      <c r="L39" s="124"/>
      <c r="M39" s="33" t="n">
        <f aca="false">(K39/$AP39)</f>
        <v>0</v>
      </c>
      <c r="N39" s="124"/>
      <c r="O39" s="33" t="n">
        <f aca="false">IF(M$60&gt;0,M39/M$60*100,0)</f>
        <v>0</v>
      </c>
      <c r="P39" s="29"/>
      <c r="Q39" s="30" t="n">
        <v>7756</v>
      </c>
      <c r="R39" s="124"/>
      <c r="S39" s="33" t="n">
        <f aca="false">(Q39/$AP39)</f>
        <v>0.572652096869463</v>
      </c>
      <c r="T39" s="124"/>
      <c r="U39" s="33" t="n">
        <f aca="false">IF(S$60&gt;0,S39/S$60*100,0)</f>
        <v>72.417697668792</v>
      </c>
      <c r="V39" s="29"/>
      <c r="W39" s="30" t="n">
        <f aca="false">(E39+K39+Q39)</f>
        <v>2629654</v>
      </c>
      <c r="X39" s="29"/>
      <c r="Y39" s="29"/>
      <c r="Z39" s="30" t="n">
        <v>0</v>
      </c>
      <c r="AA39" s="29"/>
      <c r="AB39" s="33" t="n">
        <f aca="false">IF($W39&gt;0,Z39/$W39*100,0)</f>
        <v>0</v>
      </c>
      <c r="AC39" s="29"/>
      <c r="AD39" s="30" t="n">
        <v>0</v>
      </c>
      <c r="AE39" s="29"/>
      <c r="AF39" s="33" t="n">
        <f aca="false">IF($W39&gt;0,AD39/$W39*100,0)</f>
        <v>0</v>
      </c>
      <c r="AG39" s="29"/>
      <c r="AH39" s="30" t="n">
        <v>0</v>
      </c>
      <c r="AI39" s="29"/>
      <c r="AJ39" s="33" t="n">
        <f aca="false">IF($W39&gt;0,AH39/$W39*100,0)</f>
        <v>0</v>
      </c>
      <c r="AK39" s="29"/>
      <c r="AL39" s="30" t="n">
        <v>1303920</v>
      </c>
      <c r="AM39" s="29"/>
      <c r="AN39" s="123" t="n">
        <v>22</v>
      </c>
      <c r="AO39" s="29"/>
      <c r="AP39" s="125" t="n">
        <v>13544</v>
      </c>
      <c r="AQ39" s="29"/>
      <c r="AR39" s="125" t="n">
        <f aca="false">IF(E39,AP39,0)</f>
        <v>13544</v>
      </c>
      <c r="AS39" s="29"/>
      <c r="AT39" s="125" t="n">
        <f aca="false">IF(K39,AP39,0)</f>
        <v>0</v>
      </c>
      <c r="AU39" s="29"/>
      <c r="AV39" s="125" t="n">
        <f aca="false">IF(Q39,AP39,0)</f>
        <v>13544</v>
      </c>
    </row>
    <row r="40" customFormat="false" ht="8.25" hidden="false" customHeight="true" outlineLevel="0" collapsed="false">
      <c r="A40" s="123" t="n">
        <v>23</v>
      </c>
      <c r="B40" s="124"/>
      <c r="C40" s="17" t="s">
        <v>118</v>
      </c>
      <c r="D40" s="124"/>
      <c r="E40" s="30" t="n">
        <v>27565233</v>
      </c>
      <c r="F40" s="124"/>
      <c r="G40" s="33" t="n">
        <f aca="false">(E40/$AP40)</f>
        <v>150.450463382419</v>
      </c>
      <c r="H40" s="124"/>
      <c r="I40" s="33" t="n">
        <f aca="false">IF(G$60&gt;0,G40/G$60*100,0)</f>
        <v>92.6934668717662</v>
      </c>
      <c r="J40" s="29"/>
      <c r="K40" s="30" t="n">
        <v>0</v>
      </c>
      <c r="L40" s="124"/>
      <c r="M40" s="33" t="n">
        <f aca="false">(K40/$AP40)</f>
        <v>0</v>
      </c>
      <c r="N40" s="124"/>
      <c r="O40" s="33" t="n">
        <f aca="false">IF(M$60&gt;0,M40/M$60*100,0)</f>
        <v>0</v>
      </c>
      <c r="P40" s="29"/>
      <c r="Q40" s="30" t="n">
        <v>220047</v>
      </c>
      <c r="R40" s="124"/>
      <c r="S40" s="33" t="n">
        <f aca="false">(Q40/$AP40)</f>
        <v>1.20101190931022</v>
      </c>
      <c r="T40" s="124"/>
      <c r="U40" s="33" t="n">
        <f aca="false">IF(S$60&gt;0,S40/S$60*100,0)</f>
        <v>151.880204089905</v>
      </c>
      <c r="V40" s="29"/>
      <c r="W40" s="30" t="n">
        <f aca="false">(E40+K40+Q40)</f>
        <v>27785280</v>
      </c>
      <c r="X40" s="29"/>
      <c r="Y40" s="29"/>
      <c r="Z40" s="30" t="n">
        <v>0</v>
      </c>
      <c r="AA40" s="29"/>
      <c r="AB40" s="33" t="n">
        <f aca="false">IF($W40&gt;0,Z40/$W40*100,0)</f>
        <v>0</v>
      </c>
      <c r="AC40" s="29"/>
      <c r="AD40" s="30" t="n">
        <v>0</v>
      </c>
      <c r="AE40" s="29"/>
      <c r="AF40" s="33" t="n">
        <f aca="false">IF($W40&gt;0,AD40/$W40*100,0)</f>
        <v>0</v>
      </c>
      <c r="AG40" s="29"/>
      <c r="AH40" s="30" t="n">
        <v>1177880</v>
      </c>
      <c r="AI40" s="29"/>
      <c r="AJ40" s="33" t="n">
        <f aca="false">IF($W40&gt;0,AH40/$W40*100,0)</f>
        <v>4.23922307063308</v>
      </c>
      <c r="AK40" s="29"/>
      <c r="AL40" s="30" t="n">
        <v>828</v>
      </c>
      <c r="AM40" s="29"/>
      <c r="AN40" s="123" t="n">
        <v>23</v>
      </c>
      <c r="AO40" s="29"/>
      <c r="AP40" s="125" t="n">
        <v>183218</v>
      </c>
      <c r="AQ40" s="29"/>
      <c r="AR40" s="125" t="n">
        <f aca="false">IF(E40,AP40,0)</f>
        <v>183218</v>
      </c>
      <c r="AS40" s="29"/>
      <c r="AT40" s="125" t="n">
        <f aca="false">IF(K40,AP40,0)</f>
        <v>0</v>
      </c>
      <c r="AU40" s="29"/>
      <c r="AV40" s="125" t="n">
        <f aca="false">IF(Q40,AP40,0)</f>
        <v>183218</v>
      </c>
    </row>
    <row r="41" customFormat="false" ht="8.25" hidden="false" customHeight="true" outlineLevel="0" collapsed="false">
      <c r="A41" s="123" t="n">
        <v>24</v>
      </c>
      <c r="B41" s="124"/>
      <c r="C41" s="17" t="s">
        <v>119</v>
      </c>
      <c r="D41" s="124"/>
      <c r="E41" s="30" t="n">
        <v>35208648</v>
      </c>
      <c r="F41" s="124"/>
      <c r="G41" s="33" t="n">
        <f aca="false">(E41/$AP41)</f>
        <v>142.49494307673</v>
      </c>
      <c r="H41" s="124"/>
      <c r="I41" s="33" t="n">
        <f aca="false">IF(G$60&gt;0,G41/G$60*100,0)</f>
        <v>87.7920212974272</v>
      </c>
      <c r="J41" s="29"/>
      <c r="K41" s="30" t="n">
        <v>0</v>
      </c>
      <c r="L41" s="124"/>
      <c r="M41" s="33" t="n">
        <f aca="false">(K41/$AP41)</f>
        <v>0</v>
      </c>
      <c r="N41" s="124"/>
      <c r="O41" s="33" t="n">
        <f aca="false">IF(M$60&gt;0,M41/M$60*100,0)</f>
        <v>0</v>
      </c>
      <c r="P41" s="29"/>
      <c r="Q41" s="30" t="n">
        <v>0</v>
      </c>
      <c r="R41" s="124"/>
      <c r="S41" s="33" t="n">
        <f aca="false">(Q41/$AP41)</f>
        <v>0</v>
      </c>
      <c r="T41" s="124"/>
      <c r="U41" s="33" t="n">
        <f aca="false">IF(S$60&gt;0,S41/S$60*100,0)</f>
        <v>0</v>
      </c>
      <c r="V41" s="29"/>
      <c r="W41" s="30" t="n">
        <f aca="false">(E41+K41+Q41)</f>
        <v>35208648</v>
      </c>
      <c r="X41" s="29"/>
      <c r="Y41" s="29"/>
      <c r="Z41" s="30" t="n">
        <v>600000</v>
      </c>
      <c r="AA41" s="29"/>
      <c r="AB41" s="33" t="n">
        <f aca="false">IF($W41&gt;0,Z41/$W41*100,0)</f>
        <v>1.70412678157934</v>
      </c>
      <c r="AC41" s="29"/>
      <c r="AD41" s="30" t="n">
        <v>0</v>
      </c>
      <c r="AE41" s="29"/>
      <c r="AF41" s="33" t="n">
        <f aca="false">IF($W41&gt;0,AD41/$W41*100,0)</f>
        <v>0</v>
      </c>
      <c r="AG41" s="29"/>
      <c r="AH41" s="30" t="n">
        <v>6622419</v>
      </c>
      <c r="AI41" s="29"/>
      <c r="AJ41" s="33" t="n">
        <f aca="false">IF($W41&gt;0,AH41/$W41*100,0)</f>
        <v>18.8090692945665</v>
      </c>
      <c r="AK41" s="29"/>
      <c r="AL41" s="30" t="n">
        <v>483330</v>
      </c>
      <c r="AM41" s="29"/>
      <c r="AN41" s="123" t="n">
        <v>24</v>
      </c>
      <c r="AO41" s="29"/>
      <c r="AP41" s="125" t="n">
        <v>247087</v>
      </c>
      <c r="AQ41" s="29"/>
      <c r="AR41" s="125" t="n">
        <f aca="false">IF(E41,AP41,0)</f>
        <v>247087</v>
      </c>
      <c r="AS41" s="29"/>
      <c r="AT41" s="125" t="n">
        <f aca="false">IF(K41,AP41,0)</f>
        <v>0</v>
      </c>
      <c r="AU41" s="29"/>
      <c r="AV41" s="125" t="n">
        <f aca="false">IF(Q41,AP41,0)</f>
        <v>0</v>
      </c>
    </row>
    <row r="42" customFormat="false" ht="8.25" hidden="false" customHeight="true" outlineLevel="0" collapsed="false">
      <c r="A42" s="123" t="n">
        <v>25</v>
      </c>
      <c r="B42" s="124"/>
      <c r="C42" s="17" t="s">
        <v>120</v>
      </c>
      <c r="D42" s="124"/>
      <c r="E42" s="30" t="n">
        <v>244160</v>
      </c>
      <c r="F42" s="124"/>
      <c r="G42" s="33" t="n">
        <f aca="false">(E42/$AP42)</f>
        <v>63.3030852994555</v>
      </c>
      <c r="H42" s="124"/>
      <c r="I42" s="33" t="n">
        <f aca="false">IF(G$60&gt;0,G42/G$60*100,0)</f>
        <v>39.001424842214</v>
      </c>
      <c r="J42" s="29"/>
      <c r="K42" s="30" t="n">
        <v>0</v>
      </c>
      <c r="L42" s="124"/>
      <c r="M42" s="33" t="n">
        <f aca="false">(K42/$AP42)</f>
        <v>0</v>
      </c>
      <c r="N42" s="124"/>
      <c r="O42" s="33" t="n">
        <f aca="false">IF(M$60&gt;0,M42/M$60*100,0)</f>
        <v>0</v>
      </c>
      <c r="P42" s="29"/>
      <c r="Q42" s="30" t="n">
        <v>0</v>
      </c>
      <c r="R42" s="124"/>
      <c r="S42" s="33" t="n">
        <f aca="false">(Q42/$AP42)</f>
        <v>0</v>
      </c>
      <c r="T42" s="124"/>
      <c r="U42" s="33" t="n">
        <f aca="false">IF(S$60&gt;0,S42/S$60*100,0)</f>
        <v>0</v>
      </c>
      <c r="V42" s="29"/>
      <c r="W42" s="30" t="n">
        <f aca="false">(E42+K42+Q42)</f>
        <v>244160</v>
      </c>
      <c r="X42" s="29"/>
      <c r="Y42" s="29"/>
      <c r="Z42" s="30" t="n">
        <v>0</v>
      </c>
      <c r="AA42" s="29"/>
      <c r="AB42" s="33" t="n">
        <f aca="false">IF($W42&gt;0,Z42/$W42*100,0)</f>
        <v>0</v>
      </c>
      <c r="AC42" s="29"/>
      <c r="AD42" s="30" t="n">
        <v>0</v>
      </c>
      <c r="AE42" s="29"/>
      <c r="AF42" s="33" t="n">
        <f aca="false">IF($W42&gt;0,AD42/$W42*100,0)</f>
        <v>0</v>
      </c>
      <c r="AG42" s="29"/>
      <c r="AH42" s="30" t="n">
        <v>35000</v>
      </c>
      <c r="AI42" s="29"/>
      <c r="AJ42" s="33" t="n">
        <f aca="false">IF($W42&gt;0,AH42/$W42*100,0)</f>
        <v>14.3348623853211</v>
      </c>
      <c r="AK42" s="29"/>
      <c r="AL42" s="30" t="n">
        <v>2500</v>
      </c>
      <c r="AM42" s="29"/>
      <c r="AN42" s="123" t="n">
        <v>25</v>
      </c>
      <c r="AO42" s="29"/>
      <c r="AP42" s="125" t="n">
        <v>3857</v>
      </c>
      <c r="AQ42" s="29"/>
      <c r="AR42" s="125" t="n">
        <f aca="false">IF(E42,AP42,0)</f>
        <v>3857</v>
      </c>
      <c r="AS42" s="29"/>
      <c r="AT42" s="125" t="n">
        <f aca="false">IF(K42,AP42,0)</f>
        <v>0</v>
      </c>
      <c r="AU42" s="29"/>
      <c r="AV42" s="125" t="n">
        <f aca="false">IF(Q42,AP42,0)</f>
        <v>0</v>
      </c>
    </row>
    <row r="43" customFormat="false" ht="8.25" hidden="false" customHeight="true" outlineLevel="0" collapsed="false">
      <c r="A43" s="126"/>
      <c r="B43" s="124"/>
      <c r="C43" s="17"/>
      <c r="D43" s="124"/>
      <c r="E43" s="124"/>
      <c r="F43" s="124"/>
      <c r="G43" s="127"/>
      <c r="H43" s="124"/>
      <c r="I43" s="127"/>
      <c r="J43" s="29"/>
      <c r="K43" s="124"/>
      <c r="L43" s="124"/>
      <c r="M43" s="127"/>
      <c r="N43" s="124"/>
      <c r="O43" s="127"/>
      <c r="P43" s="29"/>
      <c r="Q43" s="124"/>
      <c r="R43" s="124"/>
      <c r="S43" s="127"/>
      <c r="T43" s="124"/>
      <c r="U43" s="127"/>
      <c r="V43" s="29"/>
      <c r="W43" s="123"/>
      <c r="X43" s="29"/>
      <c r="Y43" s="29"/>
      <c r="Z43" s="124"/>
      <c r="AA43" s="29"/>
      <c r="AB43" s="127"/>
      <c r="AC43" s="29"/>
      <c r="AD43" s="124"/>
      <c r="AE43" s="29"/>
      <c r="AF43" s="127"/>
      <c r="AG43" s="29"/>
      <c r="AH43" s="124"/>
      <c r="AI43" s="29"/>
      <c r="AJ43" s="127"/>
      <c r="AK43" s="29"/>
      <c r="AL43" s="124"/>
      <c r="AM43" s="29"/>
      <c r="AN43" s="144"/>
      <c r="AO43" s="29"/>
      <c r="AP43" s="35"/>
      <c r="AQ43" s="29"/>
      <c r="AR43" s="29"/>
      <c r="AS43" s="29"/>
      <c r="AT43" s="29"/>
      <c r="AU43" s="29"/>
      <c r="AV43" s="29"/>
    </row>
    <row r="44" customFormat="false" ht="8.25" hidden="false" customHeight="true" outlineLevel="0" collapsed="false">
      <c r="A44" s="123" t="n">
        <v>26</v>
      </c>
      <c r="B44" s="124"/>
      <c r="C44" s="17" t="s">
        <v>121</v>
      </c>
      <c r="D44" s="124"/>
      <c r="E44" s="30" t="n">
        <v>5420220</v>
      </c>
      <c r="F44" s="124"/>
      <c r="G44" s="33" t="n">
        <v>0</v>
      </c>
      <c r="H44" s="124"/>
      <c r="I44" s="33" t="n">
        <f aca="false">IF(G$60&gt;0,G44/G$60*100,0)</f>
        <v>0</v>
      </c>
      <c r="J44" s="29"/>
      <c r="K44" s="30" t="n">
        <v>0</v>
      </c>
      <c r="L44" s="124"/>
      <c r="M44" s="33" t="n">
        <v>0</v>
      </c>
      <c r="N44" s="124"/>
      <c r="O44" s="33" t="n">
        <f aca="false">IF(M$60&gt;0,M44/M$60*100,0)</f>
        <v>0</v>
      </c>
      <c r="P44" s="29"/>
      <c r="Q44" s="30" t="n">
        <v>0</v>
      </c>
      <c r="R44" s="124"/>
      <c r="S44" s="33" t="n">
        <v>0</v>
      </c>
      <c r="T44" s="124"/>
      <c r="U44" s="33" t="n">
        <f aca="false">IF(S$60&gt;0,S44/S$60*100,0)</f>
        <v>0</v>
      </c>
      <c r="V44" s="29"/>
      <c r="W44" s="30" t="n">
        <f aca="false">(E44+K44+Q44)</f>
        <v>5420220</v>
      </c>
      <c r="X44" s="29"/>
      <c r="Y44" s="29"/>
      <c r="Z44" s="30" t="n">
        <v>0</v>
      </c>
      <c r="AA44" s="29"/>
      <c r="AB44" s="33" t="n">
        <f aca="false">IF($W44&gt;0,Z44/$W44*100,0)</f>
        <v>0</v>
      </c>
      <c r="AC44" s="29"/>
      <c r="AD44" s="30" t="n">
        <v>0</v>
      </c>
      <c r="AE44" s="29"/>
      <c r="AF44" s="33" t="n">
        <f aca="false">IF($W44&gt;0,AD44/$W44*100,0)</f>
        <v>0</v>
      </c>
      <c r="AG44" s="29"/>
      <c r="AH44" s="30" t="n">
        <v>0</v>
      </c>
      <c r="AI44" s="29"/>
      <c r="AJ44" s="33" t="n">
        <f aca="false">IF($W44&gt;0,AH44/$W44*100,0)</f>
        <v>0</v>
      </c>
      <c r="AK44" s="29"/>
      <c r="AL44" s="30" t="n">
        <v>0</v>
      </c>
      <c r="AM44" s="29"/>
      <c r="AN44" s="123" t="n">
        <v>26</v>
      </c>
      <c r="AO44" s="29"/>
      <c r="AP44" s="125" t="n">
        <v>32018</v>
      </c>
      <c r="AQ44" s="29"/>
      <c r="AR44" s="125" t="n">
        <f aca="false">IF(E44,AP44,0)</f>
        <v>32018</v>
      </c>
      <c r="AS44" s="29"/>
      <c r="AT44" s="125" t="n">
        <f aca="false">IF(K44,AP44,0)</f>
        <v>0</v>
      </c>
      <c r="AU44" s="29"/>
      <c r="AV44" s="125" t="n">
        <f aca="false">IF(Q44,AP44,0)</f>
        <v>0</v>
      </c>
    </row>
    <row r="45" customFormat="false" ht="8.25" hidden="false" customHeight="true" outlineLevel="0" collapsed="false">
      <c r="A45" s="123" t="n">
        <v>27</v>
      </c>
      <c r="B45" s="124"/>
      <c r="C45" s="17" t="s">
        <v>122</v>
      </c>
      <c r="D45" s="124"/>
      <c r="E45" s="30" t="n">
        <v>1699026</v>
      </c>
      <c r="F45" s="124"/>
      <c r="G45" s="33" t="n">
        <f aca="false">(E45/$AP45)</f>
        <v>138.278342964108</v>
      </c>
      <c r="H45" s="124"/>
      <c r="I45" s="33" t="n">
        <f aca="false">IF(G$60&gt;0,G45/G$60*100,0)</f>
        <v>85.1941477245336</v>
      </c>
      <c r="J45" s="29"/>
      <c r="K45" s="30" t="n">
        <v>0</v>
      </c>
      <c r="L45" s="124"/>
      <c r="M45" s="33" t="n">
        <f aca="false">(K45/$AP45)</f>
        <v>0</v>
      </c>
      <c r="N45" s="124"/>
      <c r="O45" s="33" t="n">
        <f aca="false">IF(M$60&gt;0,M45/M$60*100,0)</f>
        <v>0</v>
      </c>
      <c r="P45" s="29"/>
      <c r="Q45" s="30" t="n">
        <v>0</v>
      </c>
      <c r="R45" s="124"/>
      <c r="S45" s="33" t="n">
        <f aca="false">(Q45/$AP45)</f>
        <v>0</v>
      </c>
      <c r="T45" s="124"/>
      <c r="U45" s="33" t="n">
        <f aca="false">IF(S$60&gt;0,S45/S$60*100,0)</f>
        <v>0</v>
      </c>
      <c r="V45" s="29"/>
      <c r="W45" s="30" t="n">
        <f aca="false">(E45+K45+Q45)</f>
        <v>1699026</v>
      </c>
      <c r="X45" s="29"/>
      <c r="Y45" s="29"/>
      <c r="Z45" s="30" t="n">
        <v>201566</v>
      </c>
      <c r="AA45" s="29"/>
      <c r="AB45" s="33" t="n">
        <f aca="false">IF($W45&gt;0,Z45/$W45*100,0)</f>
        <v>11.8636206862049</v>
      </c>
      <c r="AC45" s="29"/>
      <c r="AD45" s="30" t="n">
        <v>743835</v>
      </c>
      <c r="AE45" s="29"/>
      <c r="AF45" s="33" t="n">
        <f aca="false">IF($W45&gt;0,AD45/$W45*100,0)</f>
        <v>43.7800834124963</v>
      </c>
      <c r="AG45" s="29"/>
      <c r="AH45" s="30" t="n">
        <v>0</v>
      </c>
      <c r="AI45" s="29"/>
      <c r="AJ45" s="33" t="n">
        <f aca="false">IF($W45&gt;0,AH45/$W45*100,0)</f>
        <v>0</v>
      </c>
      <c r="AK45" s="29"/>
      <c r="AL45" s="30" t="n">
        <v>24972</v>
      </c>
      <c r="AM45" s="29"/>
      <c r="AN45" s="123" t="n">
        <v>27</v>
      </c>
      <c r="AO45" s="29"/>
      <c r="AP45" s="125" t="n">
        <v>12287</v>
      </c>
      <c r="AQ45" s="29"/>
      <c r="AR45" s="125" t="n">
        <f aca="false">IF(E45,AP45,0)</f>
        <v>12287</v>
      </c>
      <c r="AS45" s="29"/>
      <c r="AT45" s="125" t="n">
        <f aca="false">IF(K45,AP45,0)</f>
        <v>0</v>
      </c>
      <c r="AU45" s="29"/>
      <c r="AV45" s="125" t="n">
        <f aca="false">IF(Q45,AP45,0)</f>
        <v>0</v>
      </c>
    </row>
    <row r="46" customFormat="false" ht="8.25" hidden="false" customHeight="true" outlineLevel="0" collapsed="false">
      <c r="A46" s="123" t="n">
        <v>28</v>
      </c>
      <c r="B46" s="124"/>
      <c r="C46" s="17" t="s">
        <v>123</v>
      </c>
      <c r="D46" s="124"/>
      <c r="E46" s="30" t="n">
        <v>8629747</v>
      </c>
      <c r="F46" s="124"/>
      <c r="G46" s="33" t="n">
        <f aca="false">(E46/$AP46)</f>
        <v>89.7258965054742</v>
      </c>
      <c r="H46" s="124"/>
      <c r="I46" s="33" t="n">
        <f aca="false">IF(G$60&gt;0,G46/G$60*100,0)</f>
        <v>55.2806832779858</v>
      </c>
      <c r="J46" s="29"/>
      <c r="K46" s="30" t="n">
        <v>0</v>
      </c>
      <c r="L46" s="124"/>
      <c r="M46" s="33" t="n">
        <f aca="false">(K46/$AP46)</f>
        <v>0</v>
      </c>
      <c r="N46" s="124"/>
      <c r="O46" s="33" t="n">
        <f aca="false">IF(M$60&gt;0,M46/M$60*100,0)</f>
        <v>0</v>
      </c>
      <c r="P46" s="29"/>
      <c r="Q46" s="30" t="n">
        <v>0</v>
      </c>
      <c r="R46" s="124"/>
      <c r="S46" s="33" t="n">
        <f aca="false">(Q46/$AP46)</f>
        <v>0</v>
      </c>
      <c r="T46" s="124"/>
      <c r="U46" s="33" t="n">
        <f aca="false">IF(S$60&gt;0,S46/S$60*100,0)</f>
        <v>0</v>
      </c>
      <c r="V46" s="29"/>
      <c r="W46" s="30" t="n">
        <f aca="false">(E46+K46+Q46)</f>
        <v>8629747</v>
      </c>
      <c r="X46" s="29"/>
      <c r="Y46" s="29"/>
      <c r="Z46" s="30" t="n">
        <v>1996170</v>
      </c>
      <c r="AA46" s="29"/>
      <c r="AB46" s="33" t="n">
        <f aca="false">IF($W46&gt;0,Z46/$W46*100,0)</f>
        <v>23.1312690858724</v>
      </c>
      <c r="AC46" s="29"/>
      <c r="AD46" s="30" t="n">
        <v>572305</v>
      </c>
      <c r="AE46" s="29"/>
      <c r="AF46" s="33" t="n">
        <f aca="false">IF($W46&gt;0,AD46/$W46*100,0)</f>
        <v>6.63177031725264</v>
      </c>
      <c r="AG46" s="29"/>
      <c r="AH46" s="30" t="n">
        <v>3330096</v>
      </c>
      <c r="AI46" s="29"/>
      <c r="AJ46" s="33" t="n">
        <f aca="false">IF($W46&gt;0,AH46/$W46*100,0)</f>
        <v>38.5885704412887</v>
      </c>
      <c r="AK46" s="29"/>
      <c r="AL46" s="30" t="n">
        <v>208582</v>
      </c>
      <c r="AM46" s="29"/>
      <c r="AN46" s="123" t="n">
        <v>28</v>
      </c>
      <c r="AO46" s="29"/>
      <c r="AP46" s="125" t="n">
        <v>96179</v>
      </c>
      <c r="AQ46" s="29"/>
      <c r="AR46" s="125" t="n">
        <f aca="false">IF(E46,AP46,0)</f>
        <v>96179</v>
      </c>
      <c r="AS46" s="29"/>
      <c r="AT46" s="125" t="n">
        <f aca="false">IF(K46,AP46,0)</f>
        <v>0</v>
      </c>
      <c r="AU46" s="29"/>
      <c r="AV46" s="125" t="n">
        <f aca="false">IF(Q46,AP46,0)</f>
        <v>0</v>
      </c>
    </row>
    <row r="47" customFormat="false" ht="8.25" hidden="false" customHeight="true" outlineLevel="0" collapsed="false">
      <c r="A47" s="123" t="n">
        <v>29</v>
      </c>
      <c r="B47" s="124"/>
      <c r="C47" s="17" t="s">
        <v>124</v>
      </c>
      <c r="D47" s="124"/>
      <c r="E47" s="30" t="n">
        <v>571198</v>
      </c>
      <c r="F47" s="124"/>
      <c r="G47" s="33" t="n">
        <f aca="false">(E47/$AP47)</f>
        <v>33.1552124448572</v>
      </c>
      <c r="H47" s="124"/>
      <c r="I47" s="33" t="n">
        <f aca="false">IF(G$60&gt;0,G47/G$60*100,0)</f>
        <v>20.4271327405089</v>
      </c>
      <c r="J47" s="29"/>
      <c r="K47" s="30" t="n">
        <v>0</v>
      </c>
      <c r="L47" s="124"/>
      <c r="M47" s="33" t="n">
        <f aca="false">(K47/$AP47)</f>
        <v>0</v>
      </c>
      <c r="N47" s="124"/>
      <c r="O47" s="33" t="n">
        <f aca="false">IF(M$60&gt;0,M47/M$60*100,0)</f>
        <v>0</v>
      </c>
      <c r="P47" s="29"/>
      <c r="Q47" s="30" t="n">
        <v>0</v>
      </c>
      <c r="R47" s="124"/>
      <c r="S47" s="33" t="n">
        <f aca="false">(Q47/$AP47)</f>
        <v>0</v>
      </c>
      <c r="T47" s="124"/>
      <c r="U47" s="33" t="n">
        <f aca="false">IF(S$60&gt;0,S47/S$60*100,0)</f>
        <v>0</v>
      </c>
      <c r="V47" s="29"/>
      <c r="W47" s="30" t="n">
        <f aca="false">(E47+K47+Q47)</f>
        <v>571198</v>
      </c>
      <c r="X47" s="29"/>
      <c r="Y47" s="29"/>
      <c r="Z47" s="30" t="n">
        <v>2400</v>
      </c>
      <c r="AA47" s="29"/>
      <c r="AB47" s="33" t="n">
        <f aca="false">IF($W47&gt;0,Z47/$W47*100,0)</f>
        <v>0.420169538408748</v>
      </c>
      <c r="AC47" s="29"/>
      <c r="AD47" s="30" t="n">
        <v>158979</v>
      </c>
      <c r="AE47" s="29"/>
      <c r="AF47" s="33" t="n">
        <f aca="false">IF($W47&gt;0,AD47/$W47*100,0)</f>
        <v>27.8325554361185</v>
      </c>
      <c r="AG47" s="29"/>
      <c r="AH47" s="30" t="n">
        <v>0</v>
      </c>
      <c r="AI47" s="29"/>
      <c r="AJ47" s="33" t="n">
        <f aca="false">IF($W47&gt;0,AH47/$W47*100,0)</f>
        <v>0</v>
      </c>
      <c r="AK47" s="29"/>
      <c r="AL47" s="30" t="n">
        <v>34159</v>
      </c>
      <c r="AM47" s="29"/>
      <c r="AN47" s="123" t="n">
        <v>29</v>
      </c>
      <c r="AO47" s="29"/>
      <c r="AP47" s="125" t="n">
        <v>17228</v>
      </c>
      <c r="AQ47" s="29"/>
      <c r="AR47" s="125" t="n">
        <f aca="false">IF(E47,AP47,0)</f>
        <v>17228</v>
      </c>
      <c r="AS47" s="29"/>
      <c r="AT47" s="125" t="n">
        <f aca="false">IF(K47,AP47,0)</f>
        <v>0</v>
      </c>
      <c r="AU47" s="29"/>
      <c r="AV47" s="125" t="n">
        <f aca="false">IF(Q47,AP47,0)</f>
        <v>0</v>
      </c>
    </row>
    <row r="48" customFormat="false" ht="8.25" hidden="false" customHeight="true" outlineLevel="0" collapsed="false">
      <c r="A48" s="123" t="n">
        <v>30</v>
      </c>
      <c r="B48" s="124"/>
      <c r="C48" s="17" t="s">
        <v>125</v>
      </c>
      <c r="D48" s="124"/>
      <c r="E48" s="30" t="n">
        <v>84583524</v>
      </c>
      <c r="F48" s="124"/>
      <c r="G48" s="33" t="n">
        <v>0</v>
      </c>
      <c r="H48" s="124"/>
      <c r="I48" s="33" t="n">
        <f aca="false">IF(G$60&gt;0,G48/G$60*100,0)</f>
        <v>0</v>
      </c>
      <c r="J48" s="29"/>
      <c r="K48" s="30" t="n">
        <v>0</v>
      </c>
      <c r="L48" s="124"/>
      <c r="M48" s="33" t="n">
        <v>0</v>
      </c>
      <c r="N48" s="124"/>
      <c r="O48" s="33" t="n">
        <f aca="false">IF(M$60&gt;0,M48/M$60*100,0)</f>
        <v>0</v>
      </c>
      <c r="P48" s="29"/>
      <c r="Q48" s="30" t="n">
        <v>0</v>
      </c>
      <c r="R48" s="124"/>
      <c r="S48" s="33" t="n">
        <v>0</v>
      </c>
      <c r="T48" s="124"/>
      <c r="U48" s="33" t="n">
        <f aca="false">IF(S$60&gt;0,S48/S$60*100,0)</f>
        <v>0</v>
      </c>
      <c r="V48" s="29"/>
      <c r="W48" s="30" t="n">
        <f aca="false">(E48+K48+Q48)</f>
        <v>84583524</v>
      </c>
      <c r="X48" s="29"/>
      <c r="Y48" s="29"/>
      <c r="Z48" s="30" t="n">
        <v>170061</v>
      </c>
      <c r="AA48" s="29"/>
      <c r="AB48" s="33" t="n">
        <f aca="false">IF($W48&gt;0,Z48/$W48*100,0)</f>
        <v>0.201056886681619</v>
      </c>
      <c r="AC48" s="29"/>
      <c r="AD48" s="30" t="n">
        <v>4133</v>
      </c>
      <c r="AE48" s="29"/>
      <c r="AF48" s="33" t="n">
        <f aca="false">IF($W48&gt;0,AD48/$W48*100,0)</f>
        <v>0.00488629440409695</v>
      </c>
      <c r="AG48" s="29"/>
      <c r="AH48" s="30" t="n">
        <v>56548926</v>
      </c>
      <c r="AI48" s="29"/>
      <c r="AJ48" s="33" t="n">
        <f aca="false">IF($W48&gt;0,AH48/$W48*100,0)</f>
        <v>66.8557223981351</v>
      </c>
      <c r="AK48" s="29"/>
      <c r="AL48" s="30" t="n">
        <v>12813198</v>
      </c>
      <c r="AM48" s="29"/>
      <c r="AN48" s="123" t="n">
        <v>30</v>
      </c>
      <c r="AO48" s="29"/>
      <c r="AP48" s="125" t="n">
        <v>221679</v>
      </c>
      <c r="AQ48" s="29"/>
      <c r="AR48" s="125" t="n">
        <f aca="false">IF(E48,AP48,0)</f>
        <v>221679</v>
      </c>
      <c r="AS48" s="29"/>
      <c r="AT48" s="125" t="n">
        <f aca="false">IF(K48,AP48,0)</f>
        <v>0</v>
      </c>
      <c r="AU48" s="29"/>
      <c r="AV48" s="125" t="n">
        <f aca="false">IF(Q48,AP48,0)</f>
        <v>0</v>
      </c>
    </row>
    <row r="49" customFormat="false" ht="8.25" hidden="false" customHeight="true" outlineLevel="0" collapsed="false">
      <c r="A49" s="126"/>
      <c r="B49" s="124"/>
      <c r="C49" s="17"/>
      <c r="D49" s="124"/>
      <c r="E49" s="124"/>
      <c r="F49" s="124"/>
      <c r="G49" s="127"/>
      <c r="H49" s="124"/>
      <c r="I49" s="127"/>
      <c r="J49" s="29"/>
      <c r="K49" s="124"/>
      <c r="L49" s="124"/>
      <c r="M49" s="127"/>
      <c r="N49" s="124"/>
      <c r="O49" s="127"/>
      <c r="P49" s="29"/>
      <c r="Q49" s="124"/>
      <c r="R49" s="124"/>
      <c r="S49" s="127"/>
      <c r="T49" s="124"/>
      <c r="U49" s="127"/>
      <c r="V49" s="29"/>
      <c r="W49" s="123"/>
      <c r="X49" s="29"/>
      <c r="Y49" s="29"/>
      <c r="Z49" s="124"/>
      <c r="AA49" s="29"/>
      <c r="AB49" s="127"/>
      <c r="AC49" s="29"/>
      <c r="AD49" s="124"/>
      <c r="AE49" s="29"/>
      <c r="AF49" s="127"/>
      <c r="AG49" s="29"/>
      <c r="AH49" s="124"/>
      <c r="AI49" s="29"/>
      <c r="AJ49" s="127"/>
      <c r="AK49" s="29"/>
      <c r="AL49" s="124"/>
      <c r="AM49" s="29"/>
      <c r="AN49" s="144"/>
      <c r="AO49" s="29"/>
      <c r="AP49" s="35"/>
      <c r="AQ49" s="29"/>
      <c r="AR49" s="29"/>
      <c r="AS49" s="29"/>
      <c r="AT49" s="29"/>
      <c r="AU49" s="29"/>
      <c r="AV49" s="29"/>
    </row>
    <row r="50" customFormat="false" ht="8.25" hidden="false" customHeight="true" outlineLevel="0" collapsed="false">
      <c r="A50" s="123" t="n">
        <v>31</v>
      </c>
      <c r="B50" s="124"/>
      <c r="C50" s="17" t="s">
        <v>126</v>
      </c>
      <c r="D50" s="124"/>
      <c r="E50" s="30" t="n">
        <v>11030546</v>
      </c>
      <c r="F50" s="124"/>
      <c r="G50" s="33" t="n">
        <f aca="false">(E50/$AP50)</f>
        <v>110.699550399422</v>
      </c>
      <c r="H50" s="124"/>
      <c r="I50" s="33" t="n">
        <f aca="false">IF(G$60&gt;0,G50/G$60*100,0)</f>
        <v>68.2026819790262</v>
      </c>
      <c r="J50" s="29"/>
      <c r="K50" s="30" t="n">
        <v>464256</v>
      </c>
      <c r="L50" s="124"/>
      <c r="M50" s="33" t="n">
        <f aca="false">(K50/$AP50)</f>
        <v>4.65914656175987</v>
      </c>
      <c r="N50" s="124"/>
      <c r="O50" s="33" t="n">
        <f aca="false">IF(M$60&gt;0,M50/M$60*100,0)</f>
        <v>139.117970272369</v>
      </c>
      <c r="P50" s="29"/>
      <c r="Q50" s="30" t="n">
        <v>80407</v>
      </c>
      <c r="R50" s="124"/>
      <c r="S50" s="33" t="n">
        <f aca="false">(Q50/$AP50)</f>
        <v>0.806942716069206</v>
      </c>
      <c r="T50" s="124"/>
      <c r="U50" s="33" t="n">
        <f aca="false">IF(S$60&gt;0,S50/S$60*100,0)</f>
        <v>102.046135808797</v>
      </c>
      <c r="V50" s="29"/>
      <c r="W50" s="30" t="n">
        <f aca="false">(E50+K50+Q50)</f>
        <v>11575209</v>
      </c>
      <c r="X50" s="29"/>
      <c r="Y50" s="29"/>
      <c r="Z50" s="30" t="n">
        <v>0</v>
      </c>
      <c r="AA50" s="29"/>
      <c r="AB50" s="33" t="n">
        <f aca="false">IF($W50&gt;0,Z50/$W50*100,0)</f>
        <v>0</v>
      </c>
      <c r="AC50" s="29"/>
      <c r="AD50" s="30" t="n">
        <v>0</v>
      </c>
      <c r="AE50" s="29"/>
      <c r="AF50" s="33" t="n">
        <f aca="false">IF($W50&gt;0,AD50/$W50*100,0)</f>
        <v>0</v>
      </c>
      <c r="AG50" s="29"/>
      <c r="AH50" s="30" t="n">
        <v>1371820</v>
      </c>
      <c r="AI50" s="29"/>
      <c r="AJ50" s="33" t="n">
        <f aca="false">IF($W50&gt;0,AH50/$W50*100,0)</f>
        <v>11.8513626838185</v>
      </c>
      <c r="AK50" s="29"/>
      <c r="AL50" s="30" t="n">
        <v>0</v>
      </c>
      <c r="AM50" s="29"/>
      <c r="AN50" s="123" t="n">
        <v>31</v>
      </c>
      <c r="AO50" s="29"/>
      <c r="AP50" s="125" t="n">
        <v>99644</v>
      </c>
      <c r="AQ50" s="29"/>
      <c r="AR50" s="125" t="n">
        <f aca="false">IF(E50,AP50,0)</f>
        <v>99644</v>
      </c>
      <c r="AS50" s="29"/>
      <c r="AT50" s="125" t="n">
        <f aca="false">IF(K50,AP50,0)</f>
        <v>99644</v>
      </c>
      <c r="AU50" s="29"/>
      <c r="AV50" s="125" t="n">
        <f aca="false">IF(Q50,AP50,0)</f>
        <v>99644</v>
      </c>
    </row>
    <row r="51" customFormat="false" ht="8.25" hidden="false" customHeight="true" outlineLevel="0" collapsed="false">
      <c r="A51" s="123" t="n">
        <v>32</v>
      </c>
      <c r="B51" s="124"/>
      <c r="C51" s="17" t="s">
        <v>127</v>
      </c>
      <c r="D51" s="124"/>
      <c r="E51" s="30" t="n">
        <v>2194437</v>
      </c>
      <c r="F51" s="124"/>
      <c r="G51" s="33" t="n">
        <f aca="false">(E51/$AP51)</f>
        <v>86.1374234573716</v>
      </c>
      <c r="H51" s="124"/>
      <c r="I51" s="33" t="n">
        <f aca="false">IF(G$60&gt;0,G51/G$60*100,0)</f>
        <v>53.0698026989142</v>
      </c>
      <c r="J51" s="29"/>
      <c r="K51" s="30" t="n">
        <v>0</v>
      </c>
      <c r="L51" s="124"/>
      <c r="M51" s="33" t="n">
        <f aca="false">(K51/$AP51)</f>
        <v>0</v>
      </c>
      <c r="N51" s="124"/>
      <c r="O51" s="33" t="n">
        <f aca="false">IF(M$60&gt;0,M51/M$60*100,0)</f>
        <v>0</v>
      </c>
      <c r="P51" s="29"/>
      <c r="Q51" s="30" t="n">
        <v>16544</v>
      </c>
      <c r="R51" s="124"/>
      <c r="S51" s="33" t="n">
        <f aca="false">(Q51/$AP51)</f>
        <v>0.649395509499137</v>
      </c>
      <c r="T51" s="124"/>
      <c r="U51" s="33" t="n">
        <f aca="false">IF(S$60&gt;0,S51/S$60*100,0)</f>
        <v>82.1226848403555</v>
      </c>
      <c r="V51" s="29"/>
      <c r="W51" s="30" t="n">
        <f aca="false">(E51+K51+Q51)</f>
        <v>2210981</v>
      </c>
      <c r="X51" s="29"/>
      <c r="Y51" s="29"/>
      <c r="Z51" s="30" t="n">
        <v>3000</v>
      </c>
      <c r="AA51" s="29"/>
      <c r="AB51" s="33" t="n">
        <f aca="false">IF($W51&gt;0,Z51/$W51*100,0)</f>
        <v>0.135686376318928</v>
      </c>
      <c r="AC51" s="29"/>
      <c r="AD51" s="30" t="n">
        <v>0</v>
      </c>
      <c r="AE51" s="29"/>
      <c r="AF51" s="33" t="n">
        <f aca="false">IF($W51&gt;0,AD51/$W51*100,0)</f>
        <v>0</v>
      </c>
      <c r="AG51" s="29"/>
      <c r="AH51" s="30" t="n">
        <v>0</v>
      </c>
      <c r="AI51" s="29"/>
      <c r="AJ51" s="33" t="n">
        <f aca="false">IF($W51&gt;0,AH51/$W51*100,0)</f>
        <v>0</v>
      </c>
      <c r="AK51" s="29"/>
      <c r="AL51" s="30" t="n">
        <v>0</v>
      </c>
      <c r="AM51" s="29"/>
      <c r="AN51" s="123" t="n">
        <v>32</v>
      </c>
      <c r="AO51" s="29"/>
      <c r="AP51" s="125" t="n">
        <v>25476</v>
      </c>
      <c r="AQ51" s="29"/>
      <c r="AR51" s="125" t="n">
        <f aca="false">IF(E51,AP51,0)</f>
        <v>25476</v>
      </c>
      <c r="AS51" s="29"/>
      <c r="AT51" s="125" t="n">
        <f aca="false">IF(K51,AP51,0)</f>
        <v>0</v>
      </c>
      <c r="AU51" s="29"/>
      <c r="AV51" s="125" t="n">
        <f aca="false">IF(Q51,AP51,0)</f>
        <v>25476</v>
      </c>
    </row>
    <row r="52" customFormat="false" ht="8.25" hidden="false" customHeight="true" outlineLevel="0" collapsed="false">
      <c r="A52" s="123" t="n">
        <v>33</v>
      </c>
      <c r="B52" s="124"/>
      <c r="C52" s="17" t="s">
        <v>128</v>
      </c>
      <c r="D52" s="124"/>
      <c r="E52" s="30" t="n">
        <v>1510101</v>
      </c>
      <c r="F52" s="124"/>
      <c r="G52" s="33" t="n">
        <f aca="false">(E52/$AP52)</f>
        <v>61.7552447552448</v>
      </c>
      <c r="H52" s="124"/>
      <c r="I52" s="33" t="n">
        <f aca="false">IF(G$60&gt;0,G52/G$60*100,0)</f>
        <v>38.0477906493907</v>
      </c>
      <c r="J52" s="29"/>
      <c r="K52" s="30" t="n">
        <v>63808</v>
      </c>
      <c r="L52" s="124"/>
      <c r="M52" s="33" t="n">
        <f aca="false">(K52/$AP52)</f>
        <v>2.60941397783503</v>
      </c>
      <c r="N52" s="124"/>
      <c r="O52" s="33" t="n">
        <f aca="false">IF(M$60&gt;0,M52/M$60*100,0)</f>
        <v>77.9147793237992</v>
      </c>
      <c r="P52" s="29"/>
      <c r="Q52" s="30" t="n">
        <v>0</v>
      </c>
      <c r="R52" s="124"/>
      <c r="S52" s="33" t="n">
        <f aca="false">(Q52/$AP52)</f>
        <v>0</v>
      </c>
      <c r="T52" s="124"/>
      <c r="U52" s="33" t="n">
        <f aca="false">IF(S$60&gt;0,S52/S$60*100,0)</f>
        <v>0</v>
      </c>
      <c r="V52" s="29"/>
      <c r="W52" s="30" t="n">
        <f aca="false">(E52+K52+Q52)</f>
        <v>1573909</v>
      </c>
      <c r="X52" s="29"/>
      <c r="Y52" s="29"/>
      <c r="Z52" s="30" t="n">
        <v>255000</v>
      </c>
      <c r="AA52" s="29"/>
      <c r="AB52" s="33" t="n">
        <f aca="false">IF($W52&gt;0,Z52/$W52*100,0)</f>
        <v>16.2016990817131</v>
      </c>
      <c r="AC52" s="29"/>
      <c r="AD52" s="30" t="n">
        <v>0</v>
      </c>
      <c r="AE52" s="29"/>
      <c r="AF52" s="33" t="n">
        <f aca="false">IF($W52&gt;0,AD52/$W52*100,0)</f>
        <v>0</v>
      </c>
      <c r="AG52" s="29"/>
      <c r="AH52" s="30" t="n">
        <v>0</v>
      </c>
      <c r="AI52" s="29"/>
      <c r="AJ52" s="33" t="n">
        <f aca="false">IF($W52&gt;0,AH52/$W52*100,0)</f>
        <v>0</v>
      </c>
      <c r="AK52" s="29"/>
      <c r="AL52" s="30" t="n">
        <v>8950</v>
      </c>
      <c r="AM52" s="29"/>
      <c r="AN52" s="123" t="n">
        <v>33</v>
      </c>
      <c r="AO52" s="29"/>
      <c r="AP52" s="125" t="n">
        <v>24453</v>
      </c>
      <c r="AQ52" s="29"/>
      <c r="AR52" s="125" t="n">
        <f aca="false">IF(E52,AP52,0)</f>
        <v>24453</v>
      </c>
      <c r="AS52" s="29"/>
      <c r="AT52" s="125" t="n">
        <f aca="false">IF(K52,AP52,0)</f>
        <v>24453</v>
      </c>
      <c r="AU52" s="29"/>
      <c r="AV52" s="125" t="n">
        <f aca="false">IF(Q52,AP52,0)</f>
        <v>0</v>
      </c>
    </row>
    <row r="53" customFormat="false" ht="8.25" hidden="false" customHeight="true" outlineLevel="0" collapsed="false">
      <c r="A53" s="123" t="n">
        <v>34</v>
      </c>
      <c r="B53" s="124"/>
      <c r="C53" s="17" t="s">
        <v>129</v>
      </c>
      <c r="D53" s="124"/>
      <c r="E53" s="30" t="n">
        <v>9135161</v>
      </c>
      <c r="F53" s="124"/>
      <c r="G53" s="33" t="n">
        <f aca="false">(E53/$AP53)</f>
        <v>99.5961819410828</v>
      </c>
      <c r="H53" s="124"/>
      <c r="I53" s="33" t="n">
        <f aca="false">IF(G$60&gt;0,G53/G$60*100,0)</f>
        <v>61.361827566089</v>
      </c>
      <c r="J53" s="29"/>
      <c r="K53" s="30" t="n">
        <v>4056194</v>
      </c>
      <c r="L53" s="124"/>
      <c r="M53" s="33" t="n">
        <f aca="false">(K53/$AP53)</f>
        <v>44.2226946643117</v>
      </c>
      <c r="N53" s="124"/>
      <c r="O53" s="33" t="n">
        <f aca="false">IF(M$60&gt;0,M53/M$60*100,0)</f>
        <v>1320.45030997049</v>
      </c>
      <c r="P53" s="29"/>
      <c r="Q53" s="30" t="n">
        <v>55482</v>
      </c>
      <c r="R53" s="124"/>
      <c r="S53" s="33" t="n">
        <f aca="false">(Q53/$AP53)</f>
        <v>0.604893046379277</v>
      </c>
      <c r="T53" s="124"/>
      <c r="U53" s="33" t="n">
        <f aca="false">IF(S$60&gt;0,S53/S$60*100,0)</f>
        <v>76.4948945339049</v>
      </c>
      <c r="V53" s="29"/>
      <c r="W53" s="30" t="n">
        <f aca="false">(E53+K53+Q53)</f>
        <v>13246837</v>
      </c>
      <c r="X53" s="29"/>
      <c r="Y53" s="29"/>
      <c r="Z53" s="30" t="n">
        <v>1251875</v>
      </c>
      <c r="AA53" s="29"/>
      <c r="AB53" s="33" t="n">
        <f aca="false">IF($W53&gt;0,Z53/$W53*100,0)</f>
        <v>9.45036917114629</v>
      </c>
      <c r="AC53" s="29"/>
      <c r="AD53" s="30" t="n">
        <v>0</v>
      </c>
      <c r="AE53" s="29"/>
      <c r="AF53" s="33" t="n">
        <f aca="false">IF($W53&gt;0,AD53/$W53*100,0)</f>
        <v>0</v>
      </c>
      <c r="AG53" s="29"/>
      <c r="AH53" s="30" t="n">
        <v>343636</v>
      </c>
      <c r="AI53" s="29"/>
      <c r="AJ53" s="33" t="n">
        <f aca="false">IF($W53&gt;0,AH53/$W53*100,0)</f>
        <v>2.59409850064585</v>
      </c>
      <c r="AK53" s="29"/>
      <c r="AL53" s="30" t="n">
        <v>5979270</v>
      </c>
      <c r="AM53" s="29"/>
      <c r="AN53" s="123" t="n">
        <v>34</v>
      </c>
      <c r="AO53" s="29"/>
      <c r="AP53" s="125" t="n">
        <v>91722</v>
      </c>
      <c r="AQ53" s="29"/>
      <c r="AR53" s="125" t="n">
        <f aca="false">IF(E53,AP53,0)</f>
        <v>91722</v>
      </c>
      <c r="AS53" s="29"/>
      <c r="AT53" s="125" t="n">
        <f aca="false">IF(K53,AP53,0)</f>
        <v>91722</v>
      </c>
      <c r="AU53" s="29"/>
      <c r="AV53" s="125" t="n">
        <f aca="false">IF(Q53,AP53,0)</f>
        <v>91722</v>
      </c>
    </row>
    <row r="54" customFormat="false" ht="8.25" hidden="false" customHeight="true" outlineLevel="0" collapsed="false">
      <c r="A54" s="123" t="n">
        <v>35</v>
      </c>
      <c r="B54" s="124"/>
      <c r="C54" s="17" t="s">
        <v>130</v>
      </c>
      <c r="D54" s="124"/>
      <c r="E54" s="30" t="n">
        <v>106267367</v>
      </c>
      <c r="F54" s="124"/>
      <c r="G54" s="33" t="n">
        <f aca="false">(E54/$AP54)</f>
        <v>234.2610398829</v>
      </c>
      <c r="H54" s="124"/>
      <c r="I54" s="33" t="n">
        <f aca="false">IF(G$60&gt;0,G54/G$60*100,0)</f>
        <v>144.329684678582</v>
      </c>
      <c r="J54" s="29"/>
      <c r="K54" s="30" t="n">
        <v>865769</v>
      </c>
      <c r="L54" s="124"/>
      <c r="M54" s="33" t="n">
        <f aca="false">(K54/$AP54)</f>
        <v>1.90854400522014</v>
      </c>
      <c r="N54" s="124"/>
      <c r="O54" s="33" t="n">
        <f aca="false">IF(M$60&gt;0,M54/M$60*100,0)</f>
        <v>56.987425628747</v>
      </c>
      <c r="P54" s="29"/>
      <c r="Q54" s="30" t="n">
        <v>277650</v>
      </c>
      <c r="R54" s="124"/>
      <c r="S54" s="33" t="n">
        <f aca="false">(Q54/$AP54)</f>
        <v>0.612065392788805</v>
      </c>
      <c r="T54" s="124"/>
      <c r="U54" s="33" t="n">
        <f aca="false">IF(S$60&gt;0,S54/S$60*100,0)</f>
        <v>77.4019108824008</v>
      </c>
      <c r="V54" s="29"/>
      <c r="W54" s="30" t="n">
        <f aca="false">(E54+K54+Q54)</f>
        <v>107410786</v>
      </c>
      <c r="X54" s="29"/>
      <c r="Y54" s="29"/>
      <c r="Z54" s="30" t="n">
        <v>1012832</v>
      </c>
      <c r="AA54" s="29"/>
      <c r="AB54" s="33" t="n">
        <f aca="false">IF($W54&gt;0,Z54/$W54*100,0)</f>
        <v>0.942951855877863</v>
      </c>
      <c r="AC54" s="29"/>
      <c r="AD54" s="30" t="n">
        <v>0</v>
      </c>
      <c r="AE54" s="29"/>
      <c r="AF54" s="33" t="n">
        <f aca="false">IF($W54&gt;0,AD54/$W54*100,0)</f>
        <v>0</v>
      </c>
      <c r="AG54" s="29"/>
      <c r="AH54" s="30" t="n">
        <v>21785426</v>
      </c>
      <c r="AI54" s="29"/>
      <c r="AJ54" s="33" t="n">
        <f aca="false">IF($W54&gt;0,AH54/$W54*100,0)</f>
        <v>20.2823448289448</v>
      </c>
      <c r="AK54" s="29"/>
      <c r="AL54" s="30" t="n">
        <v>4028984</v>
      </c>
      <c r="AM54" s="29"/>
      <c r="AN54" s="123" t="n">
        <v>35</v>
      </c>
      <c r="AO54" s="29"/>
      <c r="AP54" s="125" t="n">
        <v>453628</v>
      </c>
      <c r="AQ54" s="29"/>
      <c r="AR54" s="125" t="n">
        <f aca="false">IF(E54,AP54,0)</f>
        <v>453628</v>
      </c>
      <c r="AS54" s="29"/>
      <c r="AT54" s="125" t="n">
        <f aca="false">IF(K54,AP54,0)</f>
        <v>453628</v>
      </c>
      <c r="AU54" s="29"/>
      <c r="AV54" s="125" t="n">
        <f aca="false">IF(Q54,AP54,0)</f>
        <v>453628</v>
      </c>
    </row>
    <row r="55" customFormat="false" ht="8.25" hidden="false" customHeight="true" outlineLevel="0" collapsed="false">
      <c r="A55" s="126"/>
      <c r="B55" s="124"/>
      <c r="C55" s="17"/>
      <c r="D55" s="124"/>
      <c r="E55" s="124"/>
      <c r="F55" s="124"/>
      <c r="G55" s="127"/>
      <c r="H55" s="124"/>
      <c r="I55" s="127"/>
      <c r="J55" s="29"/>
      <c r="K55" s="124"/>
      <c r="L55" s="124"/>
      <c r="M55" s="127"/>
      <c r="N55" s="124"/>
      <c r="O55" s="127"/>
      <c r="P55" s="29"/>
      <c r="Q55" s="124"/>
      <c r="R55" s="124"/>
      <c r="S55" s="127"/>
      <c r="T55" s="124"/>
      <c r="U55" s="127"/>
      <c r="V55" s="29"/>
      <c r="W55" s="123"/>
      <c r="X55" s="29"/>
      <c r="Y55" s="29"/>
      <c r="Z55" s="124"/>
      <c r="AA55" s="29"/>
      <c r="AB55" s="127"/>
      <c r="AC55" s="29"/>
      <c r="AD55" s="124"/>
      <c r="AE55" s="29"/>
      <c r="AF55" s="127"/>
      <c r="AG55" s="29"/>
      <c r="AH55" s="124"/>
      <c r="AI55" s="29"/>
      <c r="AJ55" s="127"/>
      <c r="AK55" s="29"/>
      <c r="AL55" s="124"/>
      <c r="AM55" s="29"/>
      <c r="AN55" s="144"/>
      <c r="AO55" s="29"/>
      <c r="AP55" s="35"/>
      <c r="AQ55" s="29"/>
      <c r="AR55" s="29"/>
      <c r="AS55" s="29"/>
      <c r="AT55" s="29"/>
      <c r="AU55" s="29"/>
      <c r="AV55" s="29"/>
    </row>
    <row r="56" customFormat="false" ht="8.25" hidden="false" customHeight="true" outlineLevel="0" collapsed="false">
      <c r="A56" s="123" t="n">
        <v>36</v>
      </c>
      <c r="B56" s="124"/>
      <c r="C56" s="17" t="s">
        <v>131</v>
      </c>
      <c r="D56" s="124"/>
      <c r="E56" s="30" t="n">
        <v>1925348</v>
      </c>
      <c r="F56" s="124"/>
      <c r="G56" s="33" t="n">
        <f aca="false">(E56/$AP56)</f>
        <v>88.1690708430645</v>
      </c>
      <c r="H56" s="124"/>
      <c r="I56" s="33" t="n">
        <f aca="false">IF(G$60&gt;0,G56/G$60*100,0)</f>
        <v>54.3215132979182</v>
      </c>
      <c r="J56" s="29"/>
      <c r="K56" s="30" t="n">
        <v>0</v>
      </c>
      <c r="L56" s="124"/>
      <c r="M56" s="33" t="n">
        <f aca="false">(K56/$AP56)</f>
        <v>0</v>
      </c>
      <c r="N56" s="124"/>
      <c r="O56" s="33" t="n">
        <f aca="false">IF(M$60&gt;0,M56/M$60*100,0)</f>
        <v>0</v>
      </c>
      <c r="P56" s="29"/>
      <c r="Q56" s="30" t="n">
        <v>0</v>
      </c>
      <c r="R56" s="124"/>
      <c r="S56" s="33" t="n">
        <f aca="false">(Q56/$AP56)</f>
        <v>0</v>
      </c>
      <c r="T56" s="124"/>
      <c r="U56" s="33" t="n">
        <f aca="false">IF(S$60&gt;0,S56/S$60*100,0)</f>
        <v>0</v>
      </c>
      <c r="V56" s="29"/>
      <c r="W56" s="30" t="n">
        <f aca="false">(E56+K56+Q56)</f>
        <v>1925348</v>
      </c>
      <c r="X56" s="29"/>
      <c r="Y56" s="29"/>
      <c r="Z56" s="30" t="n">
        <v>60000</v>
      </c>
      <c r="AA56" s="29"/>
      <c r="AB56" s="33" t="n">
        <f aca="false">IF($W56&gt;0,Z56/$W56*100,0)</f>
        <v>3.11631975102683</v>
      </c>
      <c r="AC56" s="29"/>
      <c r="AD56" s="30" t="n">
        <v>0</v>
      </c>
      <c r="AE56" s="29"/>
      <c r="AF56" s="33" t="n">
        <f aca="false">IF($W56&gt;0,AD56/$W56*100,0)</f>
        <v>0</v>
      </c>
      <c r="AG56" s="29"/>
      <c r="AH56" s="30" t="n">
        <v>31773</v>
      </c>
      <c r="AI56" s="29"/>
      <c r="AJ56" s="33" t="n">
        <f aca="false">IF($W56&gt;0,AH56/$W56*100,0)</f>
        <v>1.65024712415626</v>
      </c>
      <c r="AK56" s="29"/>
      <c r="AL56" s="30" t="n">
        <v>27428</v>
      </c>
      <c r="AM56" s="29"/>
      <c r="AN56" s="123" t="n">
        <v>36</v>
      </c>
      <c r="AO56" s="29"/>
      <c r="AP56" s="125" t="n">
        <v>21837</v>
      </c>
      <c r="AQ56" s="29"/>
      <c r="AR56" s="125" t="n">
        <f aca="false">IF(E56,AP56,0)</f>
        <v>21837</v>
      </c>
      <c r="AS56" s="29"/>
      <c r="AT56" s="125" t="n">
        <f aca="false">IF(K56,AP56,0)</f>
        <v>0</v>
      </c>
      <c r="AU56" s="29"/>
      <c r="AV56" s="125" t="n">
        <f aca="false">IF(Q56,AP56,0)</f>
        <v>0</v>
      </c>
    </row>
    <row r="57" customFormat="false" ht="8.25" hidden="false" customHeight="true" outlineLevel="0" collapsed="false">
      <c r="A57" s="123" t="n">
        <v>37</v>
      </c>
      <c r="B57" s="124"/>
      <c r="C57" s="17" t="s">
        <v>132</v>
      </c>
      <c r="D57" s="124"/>
      <c r="E57" s="30" t="n">
        <v>4729435</v>
      </c>
      <c r="F57" s="124"/>
      <c r="G57" s="33" t="n">
        <f aca="false">(E57/$AP57)</f>
        <v>306.528939010953</v>
      </c>
      <c r="H57" s="124"/>
      <c r="I57" s="33" t="n">
        <f aca="false">IF(G$60&gt;0,G57/G$60*100,0)</f>
        <v>188.854387116296</v>
      </c>
      <c r="J57" s="29"/>
      <c r="K57" s="30" t="n">
        <v>0</v>
      </c>
      <c r="L57" s="124"/>
      <c r="M57" s="33" t="n">
        <f aca="false">(K57/$AP57)</f>
        <v>0</v>
      </c>
      <c r="N57" s="124"/>
      <c r="O57" s="33" t="n">
        <f aca="false">IF(M$60&gt;0,M57/M$60*100,0)</f>
        <v>0</v>
      </c>
      <c r="P57" s="29"/>
      <c r="Q57" s="30" t="n">
        <v>0</v>
      </c>
      <c r="R57" s="124"/>
      <c r="S57" s="33" t="n">
        <f aca="false">(Q57/$AP57)</f>
        <v>0</v>
      </c>
      <c r="T57" s="124"/>
      <c r="U57" s="33" t="n">
        <f aca="false">IF(S$60&gt;0,S57/S$60*100,0)</f>
        <v>0</v>
      </c>
      <c r="V57" s="29"/>
      <c r="W57" s="30" t="n">
        <f aca="false">(E57+K57+Q57)</f>
        <v>4729435</v>
      </c>
      <c r="X57" s="29"/>
      <c r="Y57" s="29"/>
      <c r="Z57" s="30" t="n">
        <v>6192</v>
      </c>
      <c r="AA57" s="29"/>
      <c r="AB57" s="33" t="n">
        <f aca="false">IF($W57&gt;0,Z57/$W57*100,0)</f>
        <v>0.130924729909598</v>
      </c>
      <c r="AC57" s="29"/>
      <c r="AD57" s="30" t="n">
        <v>173200</v>
      </c>
      <c r="AE57" s="29"/>
      <c r="AF57" s="33" t="n">
        <f aca="false">IF($W57&gt;0,AD57/$W57*100,0)</f>
        <v>3.66217106271679</v>
      </c>
      <c r="AG57" s="29"/>
      <c r="AH57" s="30" t="n">
        <v>0</v>
      </c>
      <c r="AI57" s="29"/>
      <c r="AJ57" s="33" t="n">
        <f aca="false">IF($W57&gt;0,AH57/$W57*100,0)</f>
        <v>0</v>
      </c>
      <c r="AK57" s="29"/>
      <c r="AL57" s="30" t="n">
        <v>50305</v>
      </c>
      <c r="AM57" s="29"/>
      <c r="AN57" s="123" t="n">
        <v>37</v>
      </c>
      <c r="AO57" s="29"/>
      <c r="AP57" s="125" t="n">
        <v>15429</v>
      </c>
      <c r="AQ57" s="29"/>
      <c r="AR57" s="125" t="n">
        <f aca="false">IF(E57,AP57,0)</f>
        <v>15429</v>
      </c>
      <c r="AS57" s="29"/>
      <c r="AT57" s="125" t="n">
        <f aca="false">IF(K57,AP57,0)</f>
        <v>0</v>
      </c>
      <c r="AU57" s="29"/>
      <c r="AV57" s="125" t="n">
        <f aca="false">IF(Q57,AP57,0)</f>
        <v>0</v>
      </c>
    </row>
    <row r="58" customFormat="false" ht="8.25" hidden="false" customHeight="true" outlineLevel="0" collapsed="false">
      <c r="A58" s="130" t="n">
        <v>38</v>
      </c>
      <c r="B58" s="124"/>
      <c r="C58" s="17" t="s">
        <v>133</v>
      </c>
      <c r="D58" s="124"/>
      <c r="E58" s="38" t="n">
        <v>2427144</v>
      </c>
      <c r="F58" s="124"/>
      <c r="G58" s="33" t="n">
        <f aca="false">(E58/$AP58)</f>
        <v>88.1604010025063</v>
      </c>
      <c r="H58" s="124"/>
      <c r="I58" s="33" t="n">
        <f aca="false">IF(G$60&gt;0,G58/G$60*100,0)</f>
        <v>54.3161717551904</v>
      </c>
      <c r="J58" s="29"/>
      <c r="K58" s="38" t="n">
        <v>0</v>
      </c>
      <c r="L58" s="124"/>
      <c r="M58" s="33" t="n">
        <f aca="false">(K58/$AP58)</f>
        <v>0</v>
      </c>
      <c r="N58" s="124"/>
      <c r="O58" s="33" t="n">
        <f aca="false">IF(M$60&gt;0,M58/M$60*100,0)</f>
        <v>0</v>
      </c>
      <c r="P58" s="29"/>
      <c r="Q58" s="38" t="n">
        <v>0</v>
      </c>
      <c r="R58" s="124"/>
      <c r="S58" s="33" t="n">
        <f aca="false">(Q58/$AP58)</f>
        <v>0</v>
      </c>
      <c r="T58" s="124"/>
      <c r="U58" s="33" t="n">
        <f aca="false">IF(S$60&gt;0,S58/S$60*100,0)</f>
        <v>0</v>
      </c>
      <c r="V58" s="29"/>
      <c r="W58" s="38" t="n">
        <f aca="false">(E58+K58+Q58)</f>
        <v>2427144</v>
      </c>
      <c r="X58" s="29"/>
      <c r="Y58" s="29"/>
      <c r="Z58" s="38" t="n">
        <v>5000</v>
      </c>
      <c r="AA58" s="29"/>
      <c r="AB58" s="33" t="n">
        <f aca="false">IF($W58&gt;0,Z58/$W58*100,0)</f>
        <v>0.20600343448926</v>
      </c>
      <c r="AC58" s="29"/>
      <c r="AD58" s="38" t="n">
        <v>0</v>
      </c>
      <c r="AE58" s="29"/>
      <c r="AF58" s="33" t="n">
        <f aca="false">IF($W58&gt;0,AD58/$W58*100,0)</f>
        <v>0</v>
      </c>
      <c r="AG58" s="29"/>
      <c r="AH58" s="38" t="n">
        <v>198451</v>
      </c>
      <c r="AI58" s="29"/>
      <c r="AJ58" s="33" t="n">
        <f aca="false">IF($W58&gt;0,AH58/$W58*100,0)</f>
        <v>8.17631751556562</v>
      </c>
      <c r="AK58" s="29"/>
      <c r="AL58" s="38" t="n">
        <v>0</v>
      </c>
      <c r="AM58" s="29"/>
      <c r="AN58" s="130" t="n">
        <v>38</v>
      </c>
      <c r="AO58" s="29"/>
      <c r="AP58" s="131" t="n">
        <v>27531</v>
      </c>
      <c r="AQ58" s="29"/>
      <c r="AR58" s="131" t="n">
        <f aca="false">IF(E58,AP58,0)</f>
        <v>27531</v>
      </c>
      <c r="AS58" s="29"/>
      <c r="AT58" s="131" t="n">
        <f aca="false">IF(K58,AP58,0)</f>
        <v>0</v>
      </c>
      <c r="AU58" s="29"/>
      <c r="AV58" s="131" t="n">
        <f aca="false">IF(Q58,AP58,0)</f>
        <v>0</v>
      </c>
    </row>
    <row r="59" customFormat="false" ht="8.25" hidden="false" customHeight="true" outlineLevel="0" collapsed="false">
      <c r="A59" s="124"/>
      <c r="B59" s="124"/>
      <c r="C59" s="123"/>
      <c r="D59" s="124"/>
      <c r="E59" s="124"/>
      <c r="F59" s="124"/>
      <c r="G59" s="127"/>
      <c r="H59" s="127"/>
      <c r="I59" s="127"/>
      <c r="J59" s="29"/>
      <c r="K59" s="124"/>
      <c r="L59" s="124"/>
      <c r="M59" s="127"/>
      <c r="N59" s="127"/>
      <c r="O59" s="127"/>
      <c r="P59" s="29"/>
      <c r="Q59" s="124"/>
      <c r="R59" s="124"/>
      <c r="S59" s="127"/>
      <c r="T59" s="127"/>
      <c r="U59" s="127"/>
      <c r="V59" s="29"/>
      <c r="W59" s="123"/>
      <c r="X59" s="29"/>
      <c r="Y59" s="29"/>
      <c r="Z59" s="124"/>
      <c r="AA59" s="29"/>
      <c r="AB59" s="127"/>
      <c r="AC59" s="29"/>
      <c r="AD59" s="124"/>
      <c r="AE59" s="29"/>
      <c r="AF59" s="127"/>
      <c r="AG59" s="29"/>
      <c r="AH59" s="124"/>
      <c r="AI59" s="29"/>
      <c r="AJ59" s="127"/>
      <c r="AK59" s="29"/>
      <c r="AL59" s="124"/>
      <c r="AM59" s="29"/>
      <c r="AN59" s="123"/>
      <c r="AO59" s="29"/>
      <c r="AP59" s="29"/>
      <c r="AQ59" s="29"/>
      <c r="AR59" s="29"/>
      <c r="AS59" s="29"/>
      <c r="AT59" s="29"/>
      <c r="AU59" s="29"/>
      <c r="AV59" s="29"/>
    </row>
    <row r="60" customFormat="false" ht="8.25" hidden="false" customHeight="true" outlineLevel="0" collapsed="false">
      <c r="A60" s="130" t="n">
        <f aca="false">A58</f>
        <v>38</v>
      </c>
      <c r="B60" s="124"/>
      <c r="C60" s="132" t="s">
        <v>75</v>
      </c>
      <c r="D60" s="124"/>
      <c r="E60" s="40" t="n">
        <f aca="false">SUM(E14:E58)</f>
        <v>417124986</v>
      </c>
      <c r="F60" s="124"/>
      <c r="G60" s="32" t="n">
        <f aca="false">(E60/$AP60)</f>
        <v>162.309673442849</v>
      </c>
      <c r="H60" s="127"/>
      <c r="I60" s="33" t="n">
        <f aca="false">IF(G$60&gt;0,G60/G$60*100,0)</f>
        <v>100</v>
      </c>
      <c r="J60" s="29"/>
      <c r="K60" s="40" t="n">
        <f aca="false">SUM(K14:K58)</f>
        <v>8606864</v>
      </c>
      <c r="L60" s="124"/>
      <c r="M60" s="32" t="n">
        <f aca="false">(K60/$AP60)</f>
        <v>3.34906162923314</v>
      </c>
      <c r="N60" s="127"/>
      <c r="O60" s="33" t="n">
        <f aca="false">IF(M$60&gt;0,M60/M$60*100,0)</f>
        <v>100</v>
      </c>
      <c r="P60" s="29"/>
      <c r="Q60" s="40" t="n">
        <f aca="false">SUM(Q14:Q58)</f>
        <v>2032207</v>
      </c>
      <c r="R60" s="124"/>
      <c r="S60" s="32" t="n">
        <f aca="false">(Q60/$AP60)</f>
        <v>0.79076263855906</v>
      </c>
      <c r="T60" s="127"/>
      <c r="U60" s="33" t="n">
        <f aca="false">IF(S$60&gt;0,S60/S$60*100,0)</f>
        <v>100</v>
      </c>
      <c r="V60" s="29"/>
      <c r="W60" s="40" t="n">
        <f aca="false">(E60+K60+Q60)</f>
        <v>427764057</v>
      </c>
      <c r="X60" s="29"/>
      <c r="Y60" s="29"/>
      <c r="Z60" s="40" t="n">
        <f aca="false">SUM(Z14:Z58)</f>
        <v>14207090</v>
      </c>
      <c r="AA60" s="29"/>
      <c r="AB60" s="33" t="n">
        <f aca="false">IF($W60&gt;0,Z60/$W60*100,0)</f>
        <v>3.32124444948398</v>
      </c>
      <c r="AC60" s="29"/>
      <c r="AD60" s="40" t="n">
        <f aca="false">SUM(AD14:AD58)</f>
        <v>3413341</v>
      </c>
      <c r="AE60" s="29"/>
      <c r="AF60" s="33" t="n">
        <f aca="false">IF($W60&gt;0,AD60/$W60*100,0)</f>
        <v>0.797949463996223</v>
      </c>
      <c r="AG60" s="29"/>
      <c r="AH60" s="40" t="n">
        <f aca="false">SUM(AH14:AH58)</f>
        <v>96033265</v>
      </c>
      <c r="AI60" s="29"/>
      <c r="AJ60" s="33" t="n">
        <f aca="false">IF($W60&gt;0,AH60/$W60*100,0)</f>
        <v>22.4500547506262</v>
      </c>
      <c r="AK60" s="29"/>
      <c r="AL60" s="40" t="n">
        <f aca="false">SUM(AL14:AL58)</f>
        <v>29473392</v>
      </c>
      <c r="AM60" s="29"/>
      <c r="AN60" s="130" t="n">
        <f aca="false">AN58</f>
        <v>38</v>
      </c>
      <c r="AO60" s="29"/>
      <c r="AP60" s="131" t="n">
        <f aca="false">SUM(AP14:AP58)</f>
        <v>2569933</v>
      </c>
      <c r="AQ60" s="29"/>
      <c r="AR60" s="131" t="n">
        <f aca="false">SUM(AR14:AR58)</f>
        <v>2569933</v>
      </c>
      <c r="AS60" s="29"/>
      <c r="AT60" s="131" t="n">
        <f aca="false">SUM(AT14:AT58)</f>
        <v>1246704</v>
      </c>
      <c r="AU60" s="29"/>
      <c r="AV60" s="131" t="n">
        <f aca="false">SUM(AV14:AV58)</f>
        <v>1435972</v>
      </c>
    </row>
    <row r="61" customFormat="false" ht="8.25" hidden="false" customHeight="true" outlineLevel="0" collapsed="false">
      <c r="A61" s="124"/>
      <c r="B61" s="29"/>
      <c r="C61" s="17"/>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row>
    <row r="62" customFormat="false" ht="8.25" hidden="false" customHeight="true" outlineLevel="0" collapsed="false">
      <c r="A62" s="124"/>
      <c r="B62" s="29"/>
      <c r="C62" s="17"/>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row>
    <row r="63" customFormat="false" ht="8.25" hidden="false" customHeight="true" outlineLevel="0" collapsed="false">
      <c r="A63" s="124"/>
      <c r="B63" s="29"/>
      <c r="C63" s="17"/>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row>
    <row r="64" customFormat="false" ht="8.25" hidden="false" customHeight="true" outlineLevel="0" collapsed="false">
      <c r="A64" s="124"/>
      <c r="B64" s="29"/>
      <c r="C64" s="17"/>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row>
    <row r="65" customFormat="false" ht="8.25" hidden="false" customHeight="true" outlineLevel="0" collapsed="false">
      <c r="A65" s="124"/>
      <c r="B65" s="29"/>
      <c r="C65" s="17"/>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row>
    <row r="66" customFormat="false" ht="8.25" hidden="false" customHeight="true" outlineLevel="0" collapsed="false">
      <c r="A66" s="124"/>
      <c r="B66" s="29"/>
      <c r="C66" s="17"/>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row>
    <row r="67" customFormat="false" ht="8.25" hidden="false" customHeight="true" outlineLevel="0" collapsed="false">
      <c r="A67" s="124"/>
      <c r="B67" s="29"/>
      <c r="C67" s="17"/>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row>
    <row r="68" customFormat="false" ht="8.25" hidden="false" customHeight="true" outlineLevel="0" collapsed="false">
      <c r="A68" s="124"/>
      <c r="B68" s="29"/>
      <c r="C68" s="17"/>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row>
    <row r="69" customFormat="false" ht="8.25" hidden="false" customHeight="true" outlineLevel="0" collapsed="false">
      <c r="A69" s="124"/>
      <c r="B69" s="29"/>
      <c r="C69" s="17"/>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row>
    <row r="70" customFormat="false" ht="8.25" hidden="false" customHeight="true" outlineLevel="0" collapsed="false">
      <c r="A70" s="124"/>
      <c r="B70" s="29"/>
      <c r="C70" s="17"/>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row>
    <row r="71" customFormat="false" ht="8.25" hidden="false" customHeight="true" outlineLevel="0" collapsed="false">
      <c r="A71" s="124"/>
      <c r="B71" s="29"/>
      <c r="C71" s="17"/>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row>
    <row r="72" customFormat="false" ht="8.25" hidden="false" customHeight="true" outlineLevel="0" collapsed="false">
      <c r="A72" s="124"/>
      <c r="B72" s="29"/>
      <c r="C72" s="17"/>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row>
    <row r="73" customFormat="false" ht="8.25" hidden="false" customHeight="true" outlineLevel="0" collapsed="false">
      <c r="A73" s="124"/>
      <c r="B73" s="29"/>
      <c r="C73" s="17"/>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row>
    <row r="74" customFormat="false" ht="8.25" hidden="false" customHeight="true" outlineLevel="0" collapsed="false">
      <c r="A74" s="124"/>
      <c r="B74" s="29"/>
      <c r="C74" s="17"/>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row>
    <row r="75" s="20" customFormat="true" ht="10.5" hidden="false" customHeight="true" outlineLevel="0" collapsed="false">
      <c r="A75" s="121" t="s">
        <v>438</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34" t="s">
        <v>439</v>
      </c>
      <c r="AP75" s="15"/>
      <c r="AQ75" s="15"/>
      <c r="AR75" s="15"/>
      <c r="AS75" s="15"/>
      <c r="AT75" s="15"/>
      <c r="AU75" s="15"/>
      <c r="AV75" s="15"/>
    </row>
    <row r="76" s="20" customFormat="true" ht="10.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21"/>
      <c r="V76" s="15"/>
      <c r="W76" s="18" t="s">
        <v>52</v>
      </c>
      <c r="X76" s="15"/>
      <c r="Y76" s="121"/>
      <c r="Z76" s="23" t="s">
        <v>53</v>
      </c>
      <c r="AA76" s="15"/>
      <c r="AB76" s="15"/>
      <c r="AC76" s="15"/>
      <c r="AD76" s="15"/>
      <c r="AE76" s="15"/>
      <c r="AF76" s="15"/>
      <c r="AG76" s="15"/>
      <c r="AH76" s="15"/>
      <c r="AI76" s="15"/>
      <c r="AJ76" s="15"/>
      <c r="AK76" s="15"/>
      <c r="AL76" s="121"/>
      <c r="AM76" s="15"/>
      <c r="AN76" s="18" t="s">
        <v>425</v>
      </c>
      <c r="AO76" s="15"/>
      <c r="AP76" s="15"/>
      <c r="AQ76" s="15"/>
      <c r="AR76" s="15"/>
      <c r="AS76" s="15"/>
      <c r="AT76" s="15"/>
      <c r="AU76" s="15"/>
      <c r="AV76" s="15"/>
    </row>
    <row r="77" s="20" customFormat="true" ht="10.5" hidden="false" customHeight="true" outlineLevel="0" collapsed="false">
      <c r="A77" s="21"/>
      <c r="B77" s="15"/>
      <c r="C77" s="15"/>
      <c r="D77" s="15"/>
      <c r="E77" s="15"/>
      <c r="F77" s="15"/>
      <c r="G77" s="15"/>
      <c r="H77" s="15"/>
      <c r="I77" s="15"/>
      <c r="J77" s="15"/>
      <c r="K77" s="15"/>
      <c r="L77" s="15"/>
      <c r="M77" s="15"/>
      <c r="N77" s="15"/>
      <c r="O77" s="15"/>
      <c r="P77" s="15"/>
      <c r="Q77" s="15"/>
      <c r="R77" s="15"/>
      <c r="S77" s="15"/>
      <c r="T77" s="15"/>
      <c r="U77" s="121"/>
      <c r="V77" s="15"/>
      <c r="W77" s="18" t="s">
        <v>426</v>
      </c>
      <c r="X77" s="15"/>
      <c r="Y77" s="121"/>
      <c r="Z77" s="23" t="s">
        <v>402</v>
      </c>
      <c r="AA77" s="15"/>
      <c r="AB77" s="15"/>
      <c r="AC77" s="15"/>
      <c r="AD77" s="15"/>
      <c r="AE77" s="15"/>
      <c r="AF77" s="15"/>
      <c r="AG77" s="15"/>
      <c r="AH77" s="15"/>
      <c r="AI77" s="15"/>
      <c r="AJ77" s="15"/>
      <c r="AK77" s="15"/>
      <c r="AL77" s="121"/>
      <c r="AM77" s="15"/>
      <c r="AN77" s="18" t="s">
        <v>136</v>
      </c>
      <c r="AO77" s="15"/>
      <c r="AP77" s="15"/>
      <c r="AQ77" s="15"/>
      <c r="AR77" s="15"/>
      <c r="AS77" s="15"/>
      <c r="AT77" s="15"/>
      <c r="AU77" s="15"/>
      <c r="AV77" s="15"/>
    </row>
    <row r="78" s="20" customFormat="true" ht="10.5" hidden="false" customHeight="true" outlineLevel="0" collapsed="false">
      <c r="A78" s="22"/>
      <c r="B78" s="15"/>
      <c r="C78" s="15"/>
      <c r="D78" s="15"/>
      <c r="E78" s="15"/>
      <c r="F78" s="15"/>
      <c r="G78" s="15"/>
      <c r="H78" s="15"/>
      <c r="I78" s="15"/>
      <c r="J78" s="15"/>
      <c r="K78" s="15"/>
      <c r="L78" s="15"/>
      <c r="M78" s="15"/>
      <c r="N78" s="15"/>
      <c r="O78" s="15"/>
      <c r="P78" s="15"/>
      <c r="Q78" s="15"/>
      <c r="R78" s="15"/>
      <c r="S78" s="15"/>
      <c r="T78" s="15"/>
      <c r="U78" s="121"/>
      <c r="V78" s="15"/>
      <c r="W78" s="18" t="s">
        <v>58</v>
      </c>
      <c r="X78" s="15"/>
      <c r="Y78" s="121"/>
      <c r="Z78" s="23" t="s">
        <v>59</v>
      </c>
      <c r="AA78" s="15"/>
      <c r="AB78" s="15"/>
      <c r="AC78" s="15"/>
      <c r="AD78" s="15"/>
      <c r="AE78" s="15"/>
      <c r="AF78" s="15"/>
      <c r="AG78" s="15"/>
      <c r="AH78" s="15"/>
      <c r="AI78" s="15"/>
      <c r="AJ78" s="15"/>
      <c r="AK78" s="15"/>
      <c r="AL78" s="15"/>
      <c r="AM78" s="15"/>
      <c r="AN78" s="15"/>
      <c r="AO78" s="15"/>
      <c r="AP78" s="15"/>
      <c r="AQ78" s="15"/>
      <c r="AR78" s="15"/>
      <c r="AS78" s="15"/>
      <c r="AT78" s="15"/>
      <c r="AU78" s="15"/>
      <c r="AV78" s="15"/>
    </row>
    <row r="79" customFormat="false" ht="8.25" hidden="false" customHeight="true" outlineLevel="0" collapsed="false">
      <c r="A79" s="29"/>
      <c r="B79" s="29"/>
      <c r="C79" s="17"/>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row>
    <row r="80" customFormat="false" ht="9" hidden="false" customHeight="tru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24" t="s">
        <v>427</v>
      </c>
      <c r="AA80" s="24"/>
      <c r="AB80" s="24"/>
      <c r="AC80" s="24"/>
      <c r="AD80" s="24"/>
      <c r="AE80" s="24"/>
      <c r="AF80" s="24"/>
      <c r="AG80" s="24"/>
      <c r="AH80" s="24"/>
      <c r="AI80" s="24"/>
      <c r="AJ80" s="24"/>
      <c r="AK80" s="24"/>
      <c r="AL80" s="24"/>
      <c r="AM80" s="17"/>
      <c r="AN80" s="17"/>
      <c r="AO80" s="17"/>
      <c r="AP80" s="17"/>
      <c r="AQ80" s="17"/>
      <c r="AR80" s="17"/>
      <c r="AS80" s="17"/>
      <c r="AT80" s="17"/>
      <c r="AU80" s="17"/>
      <c r="AV80" s="17"/>
    </row>
    <row r="81" customFormat="false" ht="8.25" hidden="false" customHeight="tru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row>
    <row r="82" customFormat="false" ht="9" hidden="false" customHeight="true" outlineLevel="0" collapsed="false">
      <c r="A82" s="17"/>
      <c r="B82" s="17"/>
      <c r="C82" s="17"/>
      <c r="D82" s="17"/>
      <c r="E82" s="25" t="s">
        <v>428</v>
      </c>
      <c r="F82" s="25"/>
      <c r="G82" s="25"/>
      <c r="H82" s="25"/>
      <c r="I82" s="25"/>
      <c r="J82" s="17"/>
      <c r="K82" s="17"/>
      <c r="L82" s="17"/>
      <c r="M82" s="17"/>
      <c r="N82" s="17"/>
      <c r="O82" s="17"/>
      <c r="P82" s="17"/>
      <c r="Q82" s="17"/>
      <c r="R82" s="17"/>
      <c r="S82" s="17"/>
      <c r="T82" s="17"/>
      <c r="U82" s="17"/>
      <c r="V82" s="17"/>
      <c r="W82" s="17"/>
      <c r="X82" s="17"/>
      <c r="Y82" s="17"/>
      <c r="Z82" s="17"/>
      <c r="AA82" s="17"/>
      <c r="AB82" s="17"/>
      <c r="AC82" s="17"/>
      <c r="AD82" s="24" t="s">
        <v>404</v>
      </c>
      <c r="AE82" s="24"/>
      <c r="AF82" s="24"/>
      <c r="AG82" s="24"/>
      <c r="AH82" s="24"/>
      <c r="AI82" s="24"/>
      <c r="AJ82" s="24"/>
      <c r="AK82" s="17"/>
      <c r="AL82" s="17"/>
      <c r="AM82" s="17"/>
      <c r="AN82" s="17"/>
      <c r="AO82" s="17"/>
      <c r="AP82" s="17"/>
      <c r="AQ82" s="17"/>
      <c r="AR82" s="17"/>
      <c r="AS82" s="17"/>
      <c r="AT82" s="17"/>
      <c r="AU82" s="17"/>
      <c r="AV82" s="17"/>
    </row>
    <row r="83" customFormat="false" ht="9" hidden="false" customHeight="true" outlineLevel="0" collapsed="false">
      <c r="A83" s="17"/>
      <c r="B83" s="17"/>
      <c r="C83" s="17"/>
      <c r="D83" s="17"/>
      <c r="E83" s="24" t="s">
        <v>429</v>
      </c>
      <c r="F83" s="24"/>
      <c r="G83" s="24"/>
      <c r="H83" s="24"/>
      <c r="I83" s="24"/>
      <c r="J83" s="17"/>
      <c r="K83" s="24" t="s">
        <v>430</v>
      </c>
      <c r="L83" s="24"/>
      <c r="M83" s="24"/>
      <c r="N83" s="24"/>
      <c r="O83" s="24"/>
      <c r="P83" s="17"/>
      <c r="Q83" s="24" t="s">
        <v>431</v>
      </c>
      <c r="R83" s="24"/>
      <c r="S83" s="24"/>
      <c r="T83" s="24"/>
      <c r="U83" s="24"/>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row>
    <row r="84" customFormat="false" ht="9" hidden="false" customHeight="true" outlineLevel="0" collapsed="false">
      <c r="A84" s="17"/>
      <c r="B84" s="17"/>
      <c r="C84" s="17"/>
      <c r="D84" s="17"/>
      <c r="I84" s="141"/>
      <c r="V84" s="17"/>
      <c r="W84" s="17"/>
      <c r="X84" s="17"/>
      <c r="Y84" s="17"/>
      <c r="Z84" s="24" t="s">
        <v>408</v>
      </c>
      <c r="AA84" s="24"/>
      <c r="AB84" s="24"/>
      <c r="AC84" s="17"/>
      <c r="AD84" s="24" t="s">
        <v>69</v>
      </c>
      <c r="AE84" s="24"/>
      <c r="AF84" s="24"/>
      <c r="AG84" s="17"/>
      <c r="AH84" s="24" t="s">
        <v>70</v>
      </c>
      <c r="AI84" s="24"/>
      <c r="AJ84" s="24"/>
      <c r="AK84" s="17"/>
      <c r="AL84" s="17"/>
      <c r="AM84" s="17"/>
      <c r="AN84" s="17"/>
      <c r="AO84" s="17"/>
      <c r="AP84" s="17"/>
      <c r="AQ84" s="17"/>
      <c r="AR84" s="27" t="s">
        <v>428</v>
      </c>
      <c r="AS84" s="17"/>
      <c r="AT84" s="17"/>
      <c r="AU84" s="17"/>
      <c r="AV84" s="27" t="s">
        <v>432</v>
      </c>
    </row>
    <row r="85" customFormat="false" ht="9" hidden="false" customHeight="true" outlineLevel="0" collapsed="false">
      <c r="A85" s="17"/>
      <c r="B85" s="17"/>
      <c r="C85" s="17"/>
      <c r="D85" s="17"/>
      <c r="E85" s="17"/>
      <c r="F85" s="17"/>
      <c r="G85" s="17"/>
      <c r="H85" s="17"/>
      <c r="I85" s="27" t="s">
        <v>74</v>
      </c>
      <c r="J85" s="17"/>
      <c r="K85" s="17"/>
      <c r="L85" s="17"/>
      <c r="M85" s="17"/>
      <c r="N85" s="17"/>
      <c r="O85" s="27" t="s">
        <v>74</v>
      </c>
      <c r="P85" s="17"/>
      <c r="Q85" s="17"/>
      <c r="R85" s="17"/>
      <c r="S85" s="17"/>
      <c r="T85" s="17"/>
      <c r="U85" s="27" t="s">
        <v>74</v>
      </c>
      <c r="V85" s="17"/>
      <c r="W85" s="17"/>
      <c r="X85" s="17"/>
      <c r="Y85" s="17"/>
      <c r="Z85" s="17"/>
      <c r="AA85" s="17"/>
      <c r="AB85" s="142" t="s">
        <v>285</v>
      </c>
      <c r="AC85" s="17"/>
      <c r="AD85" s="17"/>
      <c r="AE85" s="17"/>
      <c r="AF85" s="142" t="s">
        <v>285</v>
      </c>
      <c r="AG85" s="17"/>
      <c r="AH85" s="17"/>
      <c r="AI85" s="17"/>
      <c r="AJ85" s="142" t="s">
        <v>285</v>
      </c>
      <c r="AK85" s="17"/>
      <c r="AL85" s="27" t="s">
        <v>409</v>
      </c>
      <c r="AM85" s="17"/>
      <c r="AN85" s="17"/>
      <c r="AO85" s="17"/>
      <c r="AP85" s="17"/>
      <c r="AQ85" s="17"/>
      <c r="AR85" s="27" t="s">
        <v>381</v>
      </c>
      <c r="AS85" s="17"/>
      <c r="AT85" s="27" t="s">
        <v>433</v>
      </c>
      <c r="AU85" s="17"/>
      <c r="AV85" s="27" t="s">
        <v>434</v>
      </c>
    </row>
    <row r="86" customFormat="false" ht="9" hidden="false" customHeight="true" outlineLevel="0" collapsed="false">
      <c r="A86" s="24" t="s">
        <v>81</v>
      </c>
      <c r="B86" s="17"/>
      <c r="C86" s="24" t="s">
        <v>83</v>
      </c>
      <c r="D86" s="17"/>
      <c r="E86" s="24" t="s">
        <v>84</v>
      </c>
      <c r="F86" s="17"/>
      <c r="G86" s="24" t="s">
        <v>412</v>
      </c>
      <c r="H86" s="17"/>
      <c r="I86" s="24" t="s">
        <v>90</v>
      </c>
      <c r="J86" s="17"/>
      <c r="K86" s="24" t="s">
        <v>84</v>
      </c>
      <c r="L86" s="17"/>
      <c r="M86" s="24" t="s">
        <v>412</v>
      </c>
      <c r="N86" s="17"/>
      <c r="O86" s="24" t="s">
        <v>90</v>
      </c>
      <c r="P86" s="17"/>
      <c r="Q86" s="24" t="s">
        <v>84</v>
      </c>
      <c r="R86" s="17"/>
      <c r="S86" s="24" t="s">
        <v>412</v>
      </c>
      <c r="T86" s="17"/>
      <c r="U86" s="24" t="s">
        <v>90</v>
      </c>
      <c r="V86" s="17"/>
      <c r="W86" s="24" t="s">
        <v>75</v>
      </c>
      <c r="X86" s="17"/>
      <c r="Y86" s="17"/>
      <c r="Z86" s="24" t="s">
        <v>84</v>
      </c>
      <c r="AA86" s="17"/>
      <c r="AB86" s="143" t="s">
        <v>383</v>
      </c>
      <c r="AC86" s="17"/>
      <c r="AD86" s="24" t="s">
        <v>84</v>
      </c>
      <c r="AE86" s="17"/>
      <c r="AF86" s="143" t="s">
        <v>383</v>
      </c>
      <c r="AG86" s="17"/>
      <c r="AH86" s="24" t="s">
        <v>84</v>
      </c>
      <c r="AI86" s="17"/>
      <c r="AJ86" s="143" t="s">
        <v>383</v>
      </c>
      <c r="AK86" s="17"/>
      <c r="AL86" s="24" t="s">
        <v>435</v>
      </c>
      <c r="AM86" s="17"/>
      <c r="AN86" s="24" t="s">
        <v>81</v>
      </c>
      <c r="AO86" s="17"/>
      <c r="AP86" s="17"/>
      <c r="AQ86" s="17"/>
      <c r="AR86" s="24" t="s">
        <v>390</v>
      </c>
      <c r="AS86" s="17"/>
      <c r="AT86" s="24" t="s">
        <v>436</v>
      </c>
      <c r="AU86" s="17"/>
      <c r="AV86" s="24" t="s">
        <v>437</v>
      </c>
    </row>
    <row r="87" customFormat="false" ht="8.2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row>
    <row r="88" customFormat="false" ht="8.25" hidden="false" customHeight="true" outlineLevel="0" collapsed="false">
      <c r="A88" s="123"/>
      <c r="B88" s="123" t="s">
        <v>137</v>
      </c>
      <c r="C88" s="123"/>
      <c r="D88" s="123"/>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row>
    <row r="89" customFormat="false" ht="8.25" hidden="false" customHeight="true" outlineLevel="0" collapsed="false">
      <c r="A89" s="123" t="n">
        <v>1</v>
      </c>
      <c r="B89" s="124"/>
      <c r="C89" s="123" t="s">
        <v>138</v>
      </c>
      <c r="D89" s="124"/>
      <c r="E89" s="31" t="n">
        <v>2260142</v>
      </c>
      <c r="F89" s="124"/>
      <c r="G89" s="32" t="n">
        <f aca="false">(E89/$AP89)</f>
        <v>67.8110411041104</v>
      </c>
      <c r="H89" s="124"/>
      <c r="I89" s="33" t="n">
        <f aca="false">IF(G$219&gt;0,G89/G$219*100,0)</f>
        <v>50.0293634402551</v>
      </c>
      <c r="J89" s="29"/>
      <c r="K89" s="31" t="n">
        <v>246474</v>
      </c>
      <c r="L89" s="124"/>
      <c r="M89" s="32" t="n">
        <f aca="false">(K89/$AP89)</f>
        <v>7.3949594959496</v>
      </c>
      <c r="N89" s="124"/>
      <c r="O89" s="33" t="n">
        <f aca="false">IF(M$219&gt;0,M89/M$219*100,0)</f>
        <v>179.30086309432</v>
      </c>
      <c r="P89" s="29"/>
      <c r="Q89" s="31" t="n">
        <v>91273</v>
      </c>
      <c r="R89" s="124"/>
      <c r="S89" s="32" t="n">
        <f aca="false">(Q89/$AP89)</f>
        <v>2.73846384638464</v>
      </c>
      <c r="T89" s="124"/>
      <c r="U89" s="33" t="n">
        <f aca="false">IF(S$219&gt;0,S89/S$219*100,0)</f>
        <v>178.101472165453</v>
      </c>
      <c r="V89" s="29"/>
      <c r="W89" s="31" t="n">
        <f aca="false">(E89+K89+Q89)</f>
        <v>2597889</v>
      </c>
      <c r="X89" s="29"/>
      <c r="Y89" s="29"/>
      <c r="Z89" s="31" t="n">
        <v>11000</v>
      </c>
      <c r="AA89" s="29"/>
      <c r="AB89" s="33" t="n">
        <f aca="false">IF($W89&gt;0,Z89/$W89*100,0)</f>
        <v>0.423420708121094</v>
      </c>
      <c r="AC89" s="29"/>
      <c r="AD89" s="31" t="n">
        <v>0</v>
      </c>
      <c r="AE89" s="29"/>
      <c r="AF89" s="33" t="n">
        <f aca="false">IF($W89&gt;0,AD89/$W89*100,0)</f>
        <v>0</v>
      </c>
      <c r="AG89" s="29"/>
      <c r="AH89" s="31" t="n">
        <v>0</v>
      </c>
      <c r="AI89" s="29"/>
      <c r="AJ89" s="33" t="n">
        <f aca="false">IF($W89&gt;0,AH89/$W89*100,0)</f>
        <v>0</v>
      </c>
      <c r="AK89" s="29"/>
      <c r="AL89" s="31" t="n">
        <v>1046409</v>
      </c>
      <c r="AM89" s="29"/>
      <c r="AN89" s="123" t="n">
        <v>1</v>
      </c>
      <c r="AO89" s="29"/>
      <c r="AP89" s="125" t="n">
        <v>33330</v>
      </c>
      <c r="AQ89" s="29"/>
      <c r="AR89" s="125" t="n">
        <f aca="false">IF(E89,AP89,0)</f>
        <v>33330</v>
      </c>
      <c r="AS89" s="29"/>
      <c r="AT89" s="125" t="n">
        <f aca="false">IF(K89,AP89,0)</f>
        <v>33330</v>
      </c>
      <c r="AU89" s="29"/>
      <c r="AV89" s="125" t="n">
        <f aca="false">IF(Q89,AP89,0)</f>
        <v>33330</v>
      </c>
    </row>
    <row r="90" customFormat="false" ht="8.25" hidden="false" customHeight="true" outlineLevel="0" collapsed="false">
      <c r="A90" s="123" t="n">
        <v>2</v>
      </c>
      <c r="B90" s="124"/>
      <c r="C90" s="123" t="s">
        <v>139</v>
      </c>
      <c r="D90" s="124"/>
      <c r="E90" s="30" t="n">
        <v>27088306</v>
      </c>
      <c r="F90" s="124"/>
      <c r="G90" s="33" t="n">
        <f aca="false">(E90/$AP90)</f>
        <v>256.23900108783</v>
      </c>
      <c r="H90" s="124"/>
      <c r="I90" s="33" t="n">
        <f aca="false">IF(G$219&gt;0,G90/G$219*100,0)</f>
        <v>189.04700332368</v>
      </c>
      <c r="J90" s="29"/>
      <c r="K90" s="30" t="n">
        <v>105939</v>
      </c>
      <c r="L90" s="124"/>
      <c r="M90" s="33" t="n">
        <f aca="false">(K90/$AP90)</f>
        <v>1.002118904602</v>
      </c>
      <c r="N90" s="124"/>
      <c r="O90" s="33" t="n">
        <f aca="false">IF(M$219&gt;0,M90/M$219*100,0)</f>
        <v>24.297737481414</v>
      </c>
      <c r="P90" s="29"/>
      <c r="Q90" s="30" t="n">
        <v>186103</v>
      </c>
      <c r="R90" s="124"/>
      <c r="S90" s="33" t="n">
        <f aca="false">(Q90/$AP90)</f>
        <v>1.76042188904129</v>
      </c>
      <c r="T90" s="124"/>
      <c r="U90" s="33" t="n">
        <f aca="false">IF(S$219&gt;0,S90/S$219*100,0)</f>
        <v>114.492557747101</v>
      </c>
      <c r="V90" s="29"/>
      <c r="W90" s="30" t="n">
        <f aca="false">(E90+K90+Q90)</f>
        <v>27380348</v>
      </c>
      <c r="X90" s="29"/>
      <c r="Y90" s="29"/>
      <c r="Z90" s="30" t="n">
        <v>0</v>
      </c>
      <c r="AA90" s="29"/>
      <c r="AB90" s="33" t="n">
        <f aca="false">IF($W90&gt;0,Z90/$W90*100,0)</f>
        <v>0</v>
      </c>
      <c r="AC90" s="29"/>
      <c r="AD90" s="30" t="n">
        <v>308455</v>
      </c>
      <c r="AE90" s="29"/>
      <c r="AF90" s="33" t="n">
        <f aca="false">IF($W90&gt;0,AD90/$W90*100,0)</f>
        <v>1.12655617087117</v>
      </c>
      <c r="AG90" s="29"/>
      <c r="AH90" s="30" t="n">
        <v>3173095</v>
      </c>
      <c r="AI90" s="29"/>
      <c r="AJ90" s="33" t="n">
        <f aca="false">IF($W90&gt;0,AH90/$W90*100,0)</f>
        <v>11.5889505860189</v>
      </c>
      <c r="AK90" s="29"/>
      <c r="AL90" s="30" t="n">
        <v>2319</v>
      </c>
      <c r="AM90" s="29"/>
      <c r="AN90" s="123" t="n">
        <v>2</v>
      </c>
      <c r="AO90" s="29"/>
      <c r="AP90" s="125" t="n">
        <v>105715</v>
      </c>
      <c r="AQ90" s="29"/>
      <c r="AR90" s="125" t="n">
        <f aca="false">IF(E90,AP90,0)</f>
        <v>105715</v>
      </c>
      <c r="AS90" s="29"/>
      <c r="AT90" s="125" t="n">
        <f aca="false">IF(K90,AP90,0)</f>
        <v>105715</v>
      </c>
      <c r="AU90" s="29"/>
      <c r="AV90" s="125" t="n">
        <f aca="false">IF(Q90,AP90,0)</f>
        <v>105715</v>
      </c>
    </row>
    <row r="91" customFormat="false" ht="8.25" hidden="false" customHeight="true" outlineLevel="0" collapsed="false">
      <c r="A91" s="123" t="n">
        <v>3</v>
      </c>
      <c r="B91" s="124"/>
      <c r="C91" s="123" t="s">
        <v>140</v>
      </c>
      <c r="D91" s="124"/>
      <c r="E91" s="30" t="n">
        <v>2083362</v>
      </c>
      <c r="F91" s="124"/>
      <c r="G91" s="33" t="n">
        <f aca="false">(E91/$AP91)</f>
        <v>133.88355504145</v>
      </c>
      <c r="H91" s="124"/>
      <c r="I91" s="33" t="n">
        <f aca="false">IF(G$219&gt;0,G91/G$219*100,0)</f>
        <v>98.7760831390048</v>
      </c>
      <c r="J91" s="29"/>
      <c r="K91" s="30" t="n">
        <v>2500</v>
      </c>
      <c r="L91" s="124"/>
      <c r="M91" s="33" t="n">
        <f aca="false">(K91/$AP91)</f>
        <v>0.160658055394897</v>
      </c>
      <c r="N91" s="124"/>
      <c r="O91" s="33" t="n">
        <f aca="false">IF(M$219&gt;0,M91/M$219*100,0)</f>
        <v>3.89537332978471</v>
      </c>
      <c r="P91" s="29"/>
      <c r="Q91" s="30" t="n">
        <v>38319</v>
      </c>
      <c r="R91" s="124"/>
      <c r="S91" s="33" t="n">
        <f aca="false">(Q91/$AP91)</f>
        <v>2.46250240987083</v>
      </c>
      <c r="T91" s="124"/>
      <c r="U91" s="33" t="n">
        <f aca="false">IF(S$219&gt;0,S91/S$219*100,0)</f>
        <v>160.153768320872</v>
      </c>
      <c r="V91" s="29"/>
      <c r="W91" s="30" t="n">
        <f aca="false">(E91+K91+Q91)</f>
        <v>2124181</v>
      </c>
      <c r="X91" s="29"/>
      <c r="Y91" s="29"/>
      <c r="Z91" s="30" t="n">
        <v>0</v>
      </c>
      <c r="AA91" s="29"/>
      <c r="AB91" s="33" t="n">
        <f aca="false">IF($W91&gt;0,Z91/$W91*100,0)</f>
        <v>0</v>
      </c>
      <c r="AC91" s="29"/>
      <c r="AD91" s="30" t="n">
        <v>0</v>
      </c>
      <c r="AE91" s="29"/>
      <c r="AF91" s="33" t="n">
        <f aca="false">IF($W91&gt;0,AD91/$W91*100,0)</f>
        <v>0</v>
      </c>
      <c r="AG91" s="29"/>
      <c r="AH91" s="30" t="n">
        <v>0</v>
      </c>
      <c r="AI91" s="29"/>
      <c r="AJ91" s="33" t="n">
        <f aca="false">IF($W91&gt;0,AH91/$W91*100,0)</f>
        <v>0</v>
      </c>
      <c r="AK91" s="29"/>
      <c r="AL91" s="30" t="n">
        <v>0</v>
      </c>
      <c r="AM91" s="29"/>
      <c r="AN91" s="123" t="n">
        <v>3</v>
      </c>
      <c r="AO91" s="29"/>
      <c r="AP91" s="125" t="n">
        <v>15561</v>
      </c>
      <c r="AQ91" s="29"/>
      <c r="AR91" s="125" t="n">
        <f aca="false">IF(E91,AP91,0)</f>
        <v>15561</v>
      </c>
      <c r="AS91" s="29"/>
      <c r="AT91" s="125" t="n">
        <f aca="false">IF(K91,AP91,0)</f>
        <v>15561</v>
      </c>
      <c r="AU91" s="29"/>
      <c r="AV91" s="125" t="n">
        <f aca="false">IF(Q91,AP91,0)</f>
        <v>15561</v>
      </c>
    </row>
    <row r="92" customFormat="false" ht="8.25" hidden="false" customHeight="true" outlineLevel="0" collapsed="false">
      <c r="A92" s="123" t="n">
        <v>4</v>
      </c>
      <c r="B92" s="124"/>
      <c r="C92" s="123" t="s">
        <v>141</v>
      </c>
      <c r="D92" s="124"/>
      <c r="E92" s="30" t="n">
        <v>696186</v>
      </c>
      <c r="F92" s="124"/>
      <c r="G92" s="33" t="n">
        <f aca="false">(E92/$AP92)</f>
        <v>54.1526135656503</v>
      </c>
      <c r="H92" s="124"/>
      <c r="I92" s="33" t="n">
        <f aca="false">IF(G$219&gt;0,G92/G$219*100,0)</f>
        <v>39.9525024421338</v>
      </c>
      <c r="J92" s="29"/>
      <c r="K92" s="30" t="n">
        <v>19545</v>
      </c>
      <c r="L92" s="124"/>
      <c r="M92" s="33" t="n">
        <f aca="false">(K92/$AP92)</f>
        <v>1.52030180460485</v>
      </c>
      <c r="N92" s="124"/>
      <c r="O92" s="33" t="n">
        <f aca="false">IF(M$219&gt;0,M92/M$219*100,0)</f>
        <v>36.8617875295744</v>
      </c>
      <c r="P92" s="29"/>
      <c r="Q92" s="30" t="n">
        <v>75461</v>
      </c>
      <c r="R92" s="124"/>
      <c r="S92" s="33" t="n">
        <f aca="false">(Q92/$AP92)</f>
        <v>5.86971064094586</v>
      </c>
      <c r="T92" s="124"/>
      <c r="U92" s="33" t="n">
        <f aca="false">IF(S$219&gt;0,S92/S$219*100,0)</f>
        <v>381.748368786333</v>
      </c>
      <c r="V92" s="29"/>
      <c r="W92" s="30" t="n">
        <f aca="false">(E92+K92+Q92)</f>
        <v>791192</v>
      </c>
      <c r="X92" s="29"/>
      <c r="Y92" s="29"/>
      <c r="Z92" s="30" t="n">
        <v>6192</v>
      </c>
      <c r="AA92" s="29"/>
      <c r="AB92" s="33" t="n">
        <f aca="false">IF($W92&gt;0,Z92/$W92*100,0)</f>
        <v>0.782616608863588</v>
      </c>
      <c r="AC92" s="29"/>
      <c r="AD92" s="30" t="n">
        <v>0</v>
      </c>
      <c r="AE92" s="29"/>
      <c r="AF92" s="33" t="n">
        <f aca="false">IF($W92&gt;0,AD92/$W92*100,0)</f>
        <v>0</v>
      </c>
      <c r="AG92" s="29"/>
      <c r="AH92" s="30" t="n">
        <v>0</v>
      </c>
      <c r="AI92" s="29"/>
      <c r="AJ92" s="33" t="n">
        <f aca="false">IF($W92&gt;0,AH92/$W92*100,0)</f>
        <v>0</v>
      </c>
      <c r="AK92" s="29"/>
      <c r="AL92" s="30" t="n">
        <v>0</v>
      </c>
      <c r="AM92" s="29"/>
      <c r="AN92" s="123" t="n">
        <v>4</v>
      </c>
      <c r="AO92" s="29"/>
      <c r="AP92" s="125" t="n">
        <v>12856</v>
      </c>
      <c r="AQ92" s="29"/>
      <c r="AR92" s="125" t="n">
        <f aca="false">IF(E92,AP92,0)</f>
        <v>12856</v>
      </c>
      <c r="AS92" s="29"/>
      <c r="AT92" s="125" t="n">
        <f aca="false">IF(K92,AP92,0)</f>
        <v>12856</v>
      </c>
      <c r="AU92" s="29"/>
      <c r="AV92" s="125" t="n">
        <f aca="false">IF(Q92,AP92,0)</f>
        <v>12856</v>
      </c>
    </row>
    <row r="93" customFormat="false" ht="8.25" hidden="false" customHeight="true" outlineLevel="0" collapsed="false">
      <c r="A93" s="123" t="n">
        <v>5</v>
      </c>
      <c r="B93" s="124"/>
      <c r="C93" s="123" t="s">
        <v>142</v>
      </c>
      <c r="D93" s="124"/>
      <c r="E93" s="30" t="n">
        <v>1051222</v>
      </c>
      <c r="F93" s="124"/>
      <c r="G93" s="33" t="n">
        <f aca="false">(E93/$AP93)</f>
        <v>32.7075917859365</v>
      </c>
      <c r="H93" s="124"/>
      <c r="I93" s="33" t="n">
        <f aca="false">IF(G$219&gt;0,G93/G$219*100,0)</f>
        <v>24.1308785423578</v>
      </c>
      <c r="J93" s="29"/>
      <c r="K93" s="30" t="n">
        <v>8500</v>
      </c>
      <c r="L93" s="124"/>
      <c r="M93" s="33" t="n">
        <f aca="false">(K93/$AP93)</f>
        <v>0.264467952706907</v>
      </c>
      <c r="N93" s="124"/>
      <c r="O93" s="33" t="n">
        <f aca="false">IF(M$219&gt;0,M93/M$219*100,0)</f>
        <v>6.41238565364815</v>
      </c>
      <c r="P93" s="29"/>
      <c r="Q93" s="30" t="n">
        <v>86601</v>
      </c>
      <c r="R93" s="124"/>
      <c r="S93" s="33" t="n">
        <f aca="false">(Q93/$AP93)</f>
        <v>2.69449284380834</v>
      </c>
      <c r="T93" s="124"/>
      <c r="U93" s="33" t="n">
        <f aca="false">IF(S$219&gt;0,S93/S$219*100,0)</f>
        <v>175.241730087145</v>
      </c>
      <c r="V93" s="29"/>
      <c r="W93" s="30" t="n">
        <f aca="false">(E93+K93+Q93)</f>
        <v>1146323</v>
      </c>
      <c r="X93" s="29"/>
      <c r="Y93" s="29"/>
      <c r="Z93" s="30" t="n">
        <v>0</v>
      </c>
      <c r="AA93" s="29"/>
      <c r="AB93" s="33" t="n">
        <f aca="false">IF($W93&gt;0,Z93/$W93*100,0)</f>
        <v>0</v>
      </c>
      <c r="AC93" s="29"/>
      <c r="AD93" s="30" t="n">
        <v>0</v>
      </c>
      <c r="AE93" s="29"/>
      <c r="AF93" s="33" t="n">
        <f aca="false">IF($W93&gt;0,AD93/$W93*100,0)</f>
        <v>0</v>
      </c>
      <c r="AG93" s="29"/>
      <c r="AH93" s="30" t="n">
        <v>0</v>
      </c>
      <c r="AI93" s="29"/>
      <c r="AJ93" s="33" t="n">
        <f aca="false">IF($W93&gt;0,AH93/$W93*100,0)</f>
        <v>0</v>
      </c>
      <c r="AK93" s="29"/>
      <c r="AL93" s="30" t="n">
        <v>0</v>
      </c>
      <c r="AM93" s="29"/>
      <c r="AN93" s="123" t="n">
        <v>5</v>
      </c>
      <c r="AO93" s="29"/>
      <c r="AP93" s="125" t="n">
        <v>32140</v>
      </c>
      <c r="AQ93" s="29"/>
      <c r="AR93" s="125" t="n">
        <f aca="false">IF(E93,AP93,0)</f>
        <v>32140</v>
      </c>
      <c r="AS93" s="29"/>
      <c r="AT93" s="125" t="n">
        <f aca="false">IF(K93,AP93,0)</f>
        <v>32140</v>
      </c>
      <c r="AU93" s="29"/>
      <c r="AV93" s="125" t="n">
        <f aca="false">IF(Q93,AP93,0)</f>
        <v>32140</v>
      </c>
    </row>
    <row r="94" customFormat="false" ht="8.25" hidden="false" customHeight="true" outlineLevel="0" collapsed="false">
      <c r="A94" s="126"/>
      <c r="B94" s="124"/>
      <c r="C94" s="123"/>
      <c r="D94" s="124"/>
      <c r="E94" s="124"/>
      <c r="F94" s="124"/>
      <c r="G94" s="127"/>
      <c r="H94" s="124"/>
      <c r="I94" s="127"/>
      <c r="J94" s="29"/>
      <c r="K94" s="124"/>
      <c r="L94" s="124"/>
      <c r="M94" s="127"/>
      <c r="N94" s="124"/>
      <c r="O94" s="127"/>
      <c r="P94" s="29"/>
      <c r="Q94" s="124"/>
      <c r="R94" s="124"/>
      <c r="S94" s="127"/>
      <c r="T94" s="124"/>
      <c r="U94" s="127"/>
      <c r="V94" s="29"/>
      <c r="W94" s="123"/>
      <c r="X94" s="29"/>
      <c r="Y94" s="29"/>
      <c r="Z94" s="124"/>
      <c r="AA94" s="29"/>
      <c r="AB94" s="127"/>
      <c r="AC94" s="29"/>
      <c r="AD94" s="124"/>
      <c r="AE94" s="29"/>
      <c r="AF94" s="127"/>
      <c r="AG94" s="29"/>
      <c r="AH94" s="124"/>
      <c r="AI94" s="29"/>
      <c r="AJ94" s="127"/>
      <c r="AK94" s="29"/>
      <c r="AL94" s="124"/>
      <c r="AM94" s="29"/>
      <c r="AN94" s="144"/>
      <c r="AO94" s="29"/>
      <c r="AP94" s="35"/>
      <c r="AQ94" s="29"/>
      <c r="AR94" s="29"/>
      <c r="AS94" s="29"/>
      <c r="AT94" s="29"/>
      <c r="AU94" s="29"/>
      <c r="AV94" s="29"/>
    </row>
    <row r="95" customFormat="false" ht="8.25" hidden="false" customHeight="true" outlineLevel="0" collapsed="false">
      <c r="A95" s="123" t="n">
        <v>6</v>
      </c>
      <c r="B95" s="124"/>
      <c r="C95" s="123" t="s">
        <v>143</v>
      </c>
      <c r="D95" s="124"/>
      <c r="E95" s="30" t="n">
        <v>284184</v>
      </c>
      <c r="F95" s="124"/>
      <c r="G95" s="33" t="n">
        <f aca="false">(E95/$AP95)</f>
        <v>18.4678970626462</v>
      </c>
      <c r="H95" s="124"/>
      <c r="I95" s="33" t="n">
        <f aca="false">IF(G$219&gt;0,G95/G$219*100,0)</f>
        <v>13.6251725247195</v>
      </c>
      <c r="J95" s="29"/>
      <c r="K95" s="30" t="n">
        <v>10000</v>
      </c>
      <c r="L95" s="124"/>
      <c r="M95" s="33" t="n">
        <f aca="false">(K95/$AP95)</f>
        <v>0.64985703145308</v>
      </c>
      <c r="N95" s="124"/>
      <c r="O95" s="33" t="n">
        <f aca="false">IF(M$219&gt;0,M95/M$219*100,0)</f>
        <v>15.7566686729347</v>
      </c>
      <c r="P95" s="29"/>
      <c r="Q95" s="30" t="n">
        <v>54929</v>
      </c>
      <c r="R95" s="124"/>
      <c r="S95" s="33" t="n">
        <f aca="false">(Q95/$AP95)</f>
        <v>3.56959968806862</v>
      </c>
      <c r="T95" s="124"/>
      <c r="U95" s="33" t="n">
        <f aca="false">IF(S$219&gt;0,S95/S$219*100,0)</f>
        <v>232.156053593949</v>
      </c>
      <c r="V95" s="29"/>
      <c r="W95" s="30" t="n">
        <f aca="false">(E95+K95+Q95)</f>
        <v>349113</v>
      </c>
      <c r="X95" s="29"/>
      <c r="Y95" s="29"/>
      <c r="Z95" s="30" t="n">
        <v>86453</v>
      </c>
      <c r="AA95" s="29"/>
      <c r="AB95" s="33" t="n">
        <f aca="false">IF($W95&gt;0,Z95/$W95*100,0)</f>
        <v>24.7636152191411</v>
      </c>
      <c r="AC95" s="29"/>
      <c r="AD95" s="30" t="n">
        <v>75901</v>
      </c>
      <c r="AE95" s="29"/>
      <c r="AF95" s="33" t="n">
        <f aca="false">IF($W95&gt;0,AD95/$W95*100,0)</f>
        <v>21.7410981544657</v>
      </c>
      <c r="AG95" s="29"/>
      <c r="AH95" s="30" t="n">
        <v>0</v>
      </c>
      <c r="AI95" s="29"/>
      <c r="AJ95" s="33" t="n">
        <f aca="false">IF($W95&gt;0,AH95/$W95*100,0)</f>
        <v>0</v>
      </c>
      <c r="AK95" s="29"/>
      <c r="AL95" s="30" t="n">
        <v>0</v>
      </c>
      <c r="AM95" s="29"/>
      <c r="AN95" s="123" t="n">
        <v>6</v>
      </c>
      <c r="AO95" s="29"/>
      <c r="AP95" s="125" t="n">
        <v>15388</v>
      </c>
      <c r="AQ95" s="29"/>
      <c r="AR95" s="125" t="n">
        <f aca="false">IF(E95,AP95,0)</f>
        <v>15388</v>
      </c>
      <c r="AS95" s="29"/>
      <c r="AT95" s="125" t="n">
        <f aca="false">IF(K95,AP95,0)</f>
        <v>15388</v>
      </c>
      <c r="AU95" s="29"/>
      <c r="AV95" s="125" t="n">
        <f aca="false">IF(Q95,AP95,0)</f>
        <v>15388</v>
      </c>
    </row>
    <row r="96" customFormat="false" ht="8.25" hidden="false" customHeight="true" outlineLevel="0" collapsed="false">
      <c r="A96" s="123" t="n">
        <v>7</v>
      </c>
      <c r="B96" s="124"/>
      <c r="C96" s="123" t="s">
        <v>144</v>
      </c>
      <c r="D96" s="124"/>
      <c r="E96" s="30" t="n">
        <v>51813714</v>
      </c>
      <c r="F96" s="124"/>
      <c r="G96" s="33" t="n">
        <f aca="false">(E96/$AP96)</f>
        <v>218.908678403488</v>
      </c>
      <c r="H96" s="124"/>
      <c r="I96" s="33" t="n">
        <f aca="false">IF(G$219&gt;0,G96/G$219*100,0)</f>
        <v>161.505584544257</v>
      </c>
      <c r="J96" s="29"/>
      <c r="K96" s="30" t="n">
        <v>0</v>
      </c>
      <c r="L96" s="124"/>
      <c r="M96" s="33" t="n">
        <f aca="false">(K96/$AP96)</f>
        <v>0</v>
      </c>
      <c r="N96" s="124"/>
      <c r="O96" s="33" t="n">
        <f aca="false">IF(M$219&gt;0,M96/M$219*100,0)</f>
        <v>0</v>
      </c>
      <c r="P96" s="29"/>
      <c r="Q96" s="30" t="n">
        <v>0</v>
      </c>
      <c r="R96" s="124"/>
      <c r="S96" s="33" t="n">
        <f aca="false">(Q96/$AP96)</f>
        <v>0</v>
      </c>
      <c r="T96" s="124"/>
      <c r="U96" s="33" t="n">
        <f aca="false">IF(S$219&gt;0,S96/S$219*100,0)</f>
        <v>0</v>
      </c>
      <c r="V96" s="29"/>
      <c r="W96" s="30" t="n">
        <f aca="false">(E96+K96+Q96)</f>
        <v>51813714</v>
      </c>
      <c r="X96" s="29"/>
      <c r="Y96" s="29"/>
      <c r="Z96" s="30" t="n">
        <v>9500</v>
      </c>
      <c r="AA96" s="29"/>
      <c r="AB96" s="33" t="n">
        <f aca="false">IF($W96&gt;0,Z96/$W96*100,0)</f>
        <v>0.0183349141889346</v>
      </c>
      <c r="AC96" s="29"/>
      <c r="AD96" s="30" t="n">
        <v>1032346</v>
      </c>
      <c r="AE96" s="29"/>
      <c r="AF96" s="33" t="n">
        <f aca="false">IF($W96&gt;0,AD96/$W96*100,0)</f>
        <v>1.99241845508315</v>
      </c>
      <c r="AG96" s="29"/>
      <c r="AH96" s="30" t="n">
        <v>2897433</v>
      </c>
      <c r="AI96" s="29"/>
      <c r="AJ96" s="33" t="n">
        <f aca="false">IF($W96&gt;0,AH96/$W96*100,0)</f>
        <v>5.59201951823025</v>
      </c>
      <c r="AK96" s="29"/>
      <c r="AL96" s="30" t="n">
        <v>26549135</v>
      </c>
      <c r="AM96" s="29"/>
      <c r="AN96" s="123" t="n">
        <v>7</v>
      </c>
      <c r="AO96" s="29"/>
      <c r="AP96" s="125" t="n">
        <v>236691</v>
      </c>
      <c r="AQ96" s="29"/>
      <c r="AR96" s="125" t="n">
        <f aca="false">IF(E96,AP96,0)</f>
        <v>236691</v>
      </c>
      <c r="AS96" s="29"/>
      <c r="AT96" s="125" t="n">
        <f aca="false">IF(K96,AP96,0)</f>
        <v>0</v>
      </c>
      <c r="AU96" s="29"/>
      <c r="AV96" s="125" t="n">
        <f aca="false">IF(Q96,AP96,0)</f>
        <v>0</v>
      </c>
    </row>
    <row r="97" customFormat="false" ht="8.25" hidden="false" customHeight="true" outlineLevel="0" collapsed="false">
      <c r="A97" s="123" t="n">
        <v>8</v>
      </c>
      <c r="B97" s="124"/>
      <c r="C97" s="123" t="s">
        <v>145</v>
      </c>
      <c r="D97" s="124"/>
      <c r="E97" s="30" t="n">
        <v>1956196</v>
      </c>
      <c r="F97" s="124"/>
      <c r="G97" s="33" t="n">
        <f aca="false">(E97/$AP97)</f>
        <v>26.1492066462591</v>
      </c>
      <c r="H97" s="124"/>
      <c r="I97" s="33" t="n">
        <f aca="false">IF(G$219&gt;0,G97/G$219*100,0)</f>
        <v>19.2922589253792</v>
      </c>
      <c r="J97" s="29"/>
      <c r="K97" s="30" t="n">
        <v>83436</v>
      </c>
      <c r="L97" s="124"/>
      <c r="M97" s="33" t="n">
        <f aca="false">(K97/$AP97)</f>
        <v>1.11532034915585</v>
      </c>
      <c r="N97" s="124"/>
      <c r="O97" s="33" t="n">
        <f aca="false">IF(M$219&gt;0,M97/M$219*100,0)</f>
        <v>27.0424606571321</v>
      </c>
      <c r="P97" s="29"/>
      <c r="Q97" s="30" t="n">
        <v>101203</v>
      </c>
      <c r="R97" s="124"/>
      <c r="S97" s="33" t="n">
        <f aca="false">(Q97/$AP97)</f>
        <v>1.35281851114171</v>
      </c>
      <c r="T97" s="124"/>
      <c r="U97" s="33" t="n">
        <f aca="false">IF(S$219&gt;0,S97/S$219*100,0)</f>
        <v>87.9832570092556</v>
      </c>
      <c r="V97" s="29"/>
      <c r="W97" s="30" t="n">
        <f aca="false">(E97+K97+Q97)</f>
        <v>2140835</v>
      </c>
      <c r="X97" s="29"/>
      <c r="Y97" s="29"/>
      <c r="Z97" s="30" t="n">
        <v>0</v>
      </c>
      <c r="AA97" s="29"/>
      <c r="AB97" s="33" t="n">
        <f aca="false">IF($W97&gt;0,Z97/$W97*100,0)</f>
        <v>0</v>
      </c>
      <c r="AC97" s="29"/>
      <c r="AD97" s="30" t="n">
        <v>0</v>
      </c>
      <c r="AE97" s="29"/>
      <c r="AF97" s="33" t="n">
        <f aca="false">IF($W97&gt;0,AD97/$W97*100,0)</f>
        <v>0</v>
      </c>
      <c r="AG97" s="29"/>
      <c r="AH97" s="30" t="n">
        <v>0</v>
      </c>
      <c r="AI97" s="29"/>
      <c r="AJ97" s="33" t="n">
        <f aca="false">IF($W97&gt;0,AH97/$W97*100,0)</f>
        <v>0</v>
      </c>
      <c r="AK97" s="29"/>
      <c r="AL97" s="30" t="n">
        <v>0</v>
      </c>
      <c r="AM97" s="29"/>
      <c r="AN97" s="123" t="n">
        <v>8</v>
      </c>
      <c r="AO97" s="29"/>
      <c r="AP97" s="125" t="n">
        <v>74809</v>
      </c>
      <c r="AQ97" s="29"/>
      <c r="AR97" s="125" t="n">
        <f aca="false">IF(E97,AP97,0)</f>
        <v>74809</v>
      </c>
      <c r="AS97" s="29"/>
      <c r="AT97" s="125" t="n">
        <f aca="false">IF(K97,AP97,0)</f>
        <v>74809</v>
      </c>
      <c r="AU97" s="29"/>
      <c r="AV97" s="125" t="n">
        <f aca="false">IF(Q97,AP97,0)</f>
        <v>74809</v>
      </c>
    </row>
    <row r="98" customFormat="false" ht="8.25" hidden="false" customHeight="true" outlineLevel="0" collapsed="false">
      <c r="A98" s="123" t="n">
        <v>9</v>
      </c>
      <c r="B98" s="124"/>
      <c r="C98" s="123" t="s">
        <v>146</v>
      </c>
      <c r="D98" s="124"/>
      <c r="E98" s="30" t="n">
        <v>683957</v>
      </c>
      <c r="F98" s="124"/>
      <c r="G98" s="33" t="n">
        <f aca="false">(E98/$AP98)</f>
        <v>147.024290627687</v>
      </c>
      <c r="H98" s="124"/>
      <c r="I98" s="33" t="n">
        <f aca="false">IF(G$219&gt;0,G98/G$219*100,0)</f>
        <v>108.471003402901</v>
      </c>
      <c r="J98" s="29"/>
      <c r="K98" s="30" t="n">
        <v>134909</v>
      </c>
      <c r="L98" s="124"/>
      <c r="M98" s="33" t="n">
        <f aca="false">(K98/$AP98)</f>
        <v>29.000214961307</v>
      </c>
      <c r="N98" s="124"/>
      <c r="O98" s="33" t="n">
        <f aca="false">IF(M$219&gt;0,M98/M$219*100,0)</f>
        <v>703.149702893058</v>
      </c>
      <c r="P98" s="29"/>
      <c r="Q98" s="30" t="n">
        <v>41501</v>
      </c>
      <c r="R98" s="124"/>
      <c r="S98" s="33" t="n">
        <f aca="false">(Q98/$AP98)</f>
        <v>8.92110920034394</v>
      </c>
      <c r="T98" s="124"/>
      <c r="U98" s="33" t="n">
        <f aca="false">IF(S$219&gt;0,S98/S$219*100,0)</f>
        <v>580.202175766411</v>
      </c>
      <c r="V98" s="29"/>
      <c r="W98" s="30" t="n">
        <f aca="false">(E98+K98+Q98)</f>
        <v>860367</v>
      </c>
      <c r="X98" s="29"/>
      <c r="Y98" s="29"/>
      <c r="Z98" s="30" t="n">
        <v>114284</v>
      </c>
      <c r="AA98" s="29"/>
      <c r="AB98" s="33" t="n">
        <f aca="false">IF($W98&gt;0,Z98/$W98*100,0)</f>
        <v>13.2831686942898</v>
      </c>
      <c r="AC98" s="29"/>
      <c r="AD98" s="30" t="n">
        <v>0</v>
      </c>
      <c r="AE98" s="29"/>
      <c r="AF98" s="33" t="n">
        <f aca="false">IF($W98&gt;0,AD98/$W98*100,0)</f>
        <v>0</v>
      </c>
      <c r="AG98" s="29"/>
      <c r="AH98" s="30" t="n">
        <v>0</v>
      </c>
      <c r="AI98" s="29"/>
      <c r="AJ98" s="33" t="n">
        <f aca="false">IF($W98&gt;0,AH98/$W98*100,0)</f>
        <v>0</v>
      </c>
      <c r="AK98" s="29"/>
      <c r="AL98" s="30" t="n">
        <v>285</v>
      </c>
      <c r="AM98" s="29"/>
      <c r="AN98" s="123" t="n">
        <v>9</v>
      </c>
      <c r="AO98" s="29"/>
      <c r="AP98" s="125" t="n">
        <v>4652</v>
      </c>
      <c r="AQ98" s="29"/>
      <c r="AR98" s="125" t="n">
        <f aca="false">IF(E98,AP98,0)</f>
        <v>4652</v>
      </c>
      <c r="AS98" s="29"/>
      <c r="AT98" s="125" t="n">
        <f aca="false">IF(K98,AP98,0)</f>
        <v>4652</v>
      </c>
      <c r="AU98" s="29"/>
      <c r="AV98" s="125" t="n">
        <f aca="false">IF(Q98,AP98,0)</f>
        <v>4652</v>
      </c>
    </row>
    <row r="99" customFormat="false" ht="8.25" hidden="false" customHeight="true" outlineLevel="0" collapsed="false">
      <c r="A99" s="123" t="n">
        <v>10</v>
      </c>
      <c r="B99" s="124"/>
      <c r="C99" s="123" t="s">
        <v>147</v>
      </c>
      <c r="D99" s="124"/>
      <c r="E99" s="30" t="n">
        <v>7627424</v>
      </c>
      <c r="F99" s="124"/>
      <c r="G99" s="33" t="n">
        <f aca="false">(E99/$AP99)</f>
        <v>98.4628412831601</v>
      </c>
      <c r="H99" s="124"/>
      <c r="I99" s="33" t="n">
        <f aca="false">IF(G$219&gt;0,G99/G$219*100,0)</f>
        <v>72.6435281291791</v>
      </c>
      <c r="J99" s="29"/>
      <c r="K99" s="30" t="n">
        <v>441614</v>
      </c>
      <c r="L99" s="124"/>
      <c r="M99" s="33" t="n">
        <f aca="false">(K99/$AP99)</f>
        <v>5.70081972503711</v>
      </c>
      <c r="N99" s="124"/>
      <c r="O99" s="33" t="n">
        <f aca="false">IF(M$219&gt;0,M99/M$219*100,0)</f>
        <v>138.224137347087</v>
      </c>
      <c r="P99" s="29"/>
      <c r="Q99" s="30" t="n">
        <v>86108</v>
      </c>
      <c r="R99" s="124"/>
      <c r="S99" s="33" t="n">
        <f aca="false">(Q99/$AP99)</f>
        <v>1.11157296843736</v>
      </c>
      <c r="T99" s="124"/>
      <c r="U99" s="33" t="n">
        <f aca="false">IF(S$219&gt;0,S99/S$219*100,0)</f>
        <v>72.2933707375333</v>
      </c>
      <c r="V99" s="29"/>
      <c r="W99" s="30" t="n">
        <f aca="false">(E99+K99+Q99)</f>
        <v>8155146</v>
      </c>
      <c r="X99" s="29"/>
      <c r="Y99" s="29"/>
      <c r="Z99" s="30" t="n">
        <v>810766</v>
      </c>
      <c r="AA99" s="29"/>
      <c r="AB99" s="33" t="n">
        <f aca="false">IF($W99&gt;0,Z99/$W99*100,0)</f>
        <v>9.9417717352945</v>
      </c>
      <c r="AC99" s="29"/>
      <c r="AD99" s="30" t="n">
        <v>0</v>
      </c>
      <c r="AE99" s="29"/>
      <c r="AF99" s="33" t="n">
        <f aca="false">IF($W99&gt;0,AD99/$W99*100,0)</f>
        <v>0</v>
      </c>
      <c r="AG99" s="29"/>
      <c r="AH99" s="30" t="n">
        <v>0</v>
      </c>
      <c r="AI99" s="29"/>
      <c r="AJ99" s="33" t="n">
        <f aca="false">IF($W99&gt;0,AH99/$W99*100,0)</f>
        <v>0</v>
      </c>
      <c r="AK99" s="29"/>
      <c r="AL99" s="30" t="n">
        <v>13105</v>
      </c>
      <c r="AM99" s="29"/>
      <c r="AN99" s="123" t="n">
        <v>10</v>
      </c>
      <c r="AO99" s="29"/>
      <c r="AP99" s="125" t="n">
        <v>77465</v>
      </c>
      <c r="AQ99" s="29"/>
      <c r="AR99" s="125" t="n">
        <f aca="false">IF(E99,AP99,0)</f>
        <v>77465</v>
      </c>
      <c r="AS99" s="29"/>
      <c r="AT99" s="125" t="n">
        <f aca="false">IF(K99,AP99,0)</f>
        <v>77465</v>
      </c>
      <c r="AU99" s="29"/>
      <c r="AV99" s="125" t="n">
        <f aca="false">IF(Q99,AP99,0)</f>
        <v>77465</v>
      </c>
    </row>
    <row r="100" customFormat="false" ht="8.25" hidden="false" customHeight="true" outlineLevel="0" collapsed="false">
      <c r="A100" s="126"/>
      <c r="B100" s="124"/>
      <c r="C100" s="123"/>
      <c r="D100" s="124"/>
      <c r="E100" s="124"/>
      <c r="F100" s="124"/>
      <c r="G100" s="127"/>
      <c r="H100" s="124"/>
      <c r="I100" s="127"/>
      <c r="J100" s="29"/>
      <c r="K100" s="124"/>
      <c r="L100" s="124"/>
      <c r="M100" s="127"/>
      <c r="N100" s="124"/>
      <c r="O100" s="127"/>
      <c r="P100" s="29"/>
      <c r="Q100" s="124"/>
      <c r="R100" s="124"/>
      <c r="S100" s="127"/>
      <c r="T100" s="124"/>
      <c r="U100" s="127"/>
      <c r="V100" s="29"/>
      <c r="W100" s="123"/>
      <c r="X100" s="29"/>
      <c r="Y100" s="29"/>
      <c r="Z100" s="124"/>
      <c r="AA100" s="29"/>
      <c r="AB100" s="127"/>
      <c r="AC100" s="29"/>
      <c r="AD100" s="124"/>
      <c r="AE100" s="29"/>
      <c r="AF100" s="127"/>
      <c r="AG100" s="29"/>
      <c r="AH100" s="124"/>
      <c r="AI100" s="29"/>
      <c r="AJ100" s="127"/>
      <c r="AK100" s="29"/>
      <c r="AL100" s="124"/>
      <c r="AM100" s="29"/>
      <c r="AN100" s="144"/>
      <c r="AO100" s="29"/>
      <c r="AP100" s="35"/>
      <c r="AQ100" s="29"/>
      <c r="AR100" s="29"/>
      <c r="AS100" s="29"/>
      <c r="AT100" s="29"/>
      <c r="AU100" s="29"/>
      <c r="AV100" s="29"/>
    </row>
    <row r="101" customFormat="false" ht="8.25" hidden="false" customHeight="true" outlineLevel="0" collapsed="false">
      <c r="A101" s="123" t="n">
        <v>11</v>
      </c>
      <c r="B101" s="124"/>
      <c r="C101" s="123" t="s">
        <v>148</v>
      </c>
      <c r="D101" s="124"/>
      <c r="E101" s="30" t="n">
        <v>464153</v>
      </c>
      <c r="F101" s="124"/>
      <c r="G101" s="33" t="n">
        <f aca="false">(E101/$AP101)</f>
        <v>70.6365849946736</v>
      </c>
      <c r="H101" s="124"/>
      <c r="I101" s="33" t="n">
        <f aca="false">IF(G$219&gt;0,G101/G$219*100,0)</f>
        <v>52.1139821087746</v>
      </c>
      <c r="J101" s="29"/>
      <c r="K101" s="30" t="n">
        <v>12000</v>
      </c>
      <c r="L101" s="124"/>
      <c r="M101" s="33" t="n">
        <f aca="false">(K101/$AP101)</f>
        <v>1.82620605691676</v>
      </c>
      <c r="N101" s="124"/>
      <c r="O101" s="33" t="n">
        <f aca="false">IF(M$219&gt;0,M101/M$219*100,0)</f>
        <v>44.2788526931887</v>
      </c>
      <c r="P101" s="29"/>
      <c r="Q101" s="30" t="n">
        <v>57659</v>
      </c>
      <c r="R101" s="124"/>
      <c r="S101" s="33" t="n">
        <f aca="false">(Q101/$AP101)</f>
        <v>8.77476791964693</v>
      </c>
      <c r="T101" s="124"/>
      <c r="U101" s="33" t="n">
        <f aca="false">IF(S$219&gt;0,S101/S$219*100,0)</f>
        <v>570.684577947793</v>
      </c>
      <c r="V101" s="29"/>
      <c r="W101" s="30" t="n">
        <f aca="false">(E101+K101+Q101)</f>
        <v>533812</v>
      </c>
      <c r="X101" s="29"/>
      <c r="Y101" s="29"/>
      <c r="Z101" s="30" t="n">
        <v>115687</v>
      </c>
      <c r="AA101" s="29"/>
      <c r="AB101" s="33" t="n">
        <f aca="false">IF($W101&gt;0,Z101/$W101*100,0)</f>
        <v>21.6718620038515</v>
      </c>
      <c r="AC101" s="29"/>
      <c r="AD101" s="30" t="n">
        <v>178186</v>
      </c>
      <c r="AE101" s="29"/>
      <c r="AF101" s="33" t="n">
        <f aca="false">IF($W101&gt;0,AD101/$W101*100,0)</f>
        <v>33.3799165249189</v>
      </c>
      <c r="AG101" s="29"/>
      <c r="AH101" s="30" t="n">
        <v>0</v>
      </c>
      <c r="AI101" s="29"/>
      <c r="AJ101" s="33" t="n">
        <f aca="false">IF($W101&gt;0,AH101/$W101*100,0)</f>
        <v>0</v>
      </c>
      <c r="AK101" s="29"/>
      <c r="AL101" s="30" t="n">
        <v>6583</v>
      </c>
      <c r="AM101" s="29"/>
      <c r="AN101" s="123" t="n">
        <v>11</v>
      </c>
      <c r="AO101" s="29"/>
      <c r="AP101" s="125" t="n">
        <v>6571</v>
      </c>
      <c r="AQ101" s="29"/>
      <c r="AR101" s="125" t="n">
        <f aca="false">IF(E101,AP101,0)</f>
        <v>6571</v>
      </c>
      <c r="AS101" s="29"/>
      <c r="AT101" s="125" t="n">
        <f aca="false">IF(K101,AP101,0)</f>
        <v>6571</v>
      </c>
      <c r="AU101" s="29"/>
      <c r="AV101" s="125" t="n">
        <f aca="false">IF(Q101,AP101,0)</f>
        <v>6571</v>
      </c>
    </row>
    <row r="102" customFormat="false" ht="8.25" hidden="false" customHeight="true" outlineLevel="0" collapsed="false">
      <c r="A102" s="123" t="n">
        <v>12</v>
      </c>
      <c r="B102" s="124"/>
      <c r="C102" s="123" t="s">
        <v>149</v>
      </c>
      <c r="D102" s="124"/>
      <c r="E102" s="30" t="n">
        <v>5388505</v>
      </c>
      <c r="F102" s="124"/>
      <c r="G102" s="33" t="n">
        <f aca="false">(E102/$AP102)</f>
        <v>162.421780805401</v>
      </c>
      <c r="H102" s="124"/>
      <c r="I102" s="33" t="n">
        <f aca="false">IF(G$219&gt;0,G102/G$219*100,0)</f>
        <v>119.830903201312</v>
      </c>
      <c r="J102" s="29"/>
      <c r="K102" s="30" t="n">
        <v>19154</v>
      </c>
      <c r="L102" s="124"/>
      <c r="M102" s="33" t="n">
        <f aca="false">(K102/$AP102)</f>
        <v>0.577345068724379</v>
      </c>
      <c r="N102" s="124"/>
      <c r="O102" s="33" t="n">
        <f aca="false">IF(M$219&gt;0,M102/M$219*100,0)</f>
        <v>13.9985173931284</v>
      </c>
      <c r="P102" s="29"/>
      <c r="Q102" s="30" t="n">
        <v>55431</v>
      </c>
      <c r="R102" s="124"/>
      <c r="S102" s="33" t="n">
        <f aca="false">(Q102/$AP102)</f>
        <v>1.6708162527128</v>
      </c>
      <c r="T102" s="124"/>
      <c r="U102" s="33" t="n">
        <f aca="false">IF(S$219&gt;0,S102/S$219*100,0)</f>
        <v>108.664876010315</v>
      </c>
      <c r="V102" s="29"/>
      <c r="W102" s="30" t="n">
        <f aca="false">(E102+K102+Q102)</f>
        <v>5463090</v>
      </c>
      <c r="X102" s="29"/>
      <c r="Y102" s="29"/>
      <c r="Z102" s="30" t="n">
        <v>3007000</v>
      </c>
      <c r="AA102" s="29"/>
      <c r="AB102" s="33" t="n">
        <f aca="false">IF($W102&gt;0,Z102/$W102*100,0)</f>
        <v>55.0421098682248</v>
      </c>
      <c r="AC102" s="29"/>
      <c r="AD102" s="30" t="n">
        <v>0</v>
      </c>
      <c r="AE102" s="29"/>
      <c r="AF102" s="33" t="n">
        <f aca="false">IF($W102&gt;0,AD102/$W102*100,0)</f>
        <v>0</v>
      </c>
      <c r="AG102" s="29"/>
      <c r="AH102" s="30" t="n">
        <v>0</v>
      </c>
      <c r="AI102" s="29"/>
      <c r="AJ102" s="33" t="n">
        <f aca="false">IF($W102&gt;0,AH102/$W102*100,0)</f>
        <v>0</v>
      </c>
      <c r="AK102" s="29"/>
      <c r="AL102" s="30" t="n">
        <v>6090</v>
      </c>
      <c r="AM102" s="29"/>
      <c r="AN102" s="123" t="n">
        <v>12</v>
      </c>
      <c r="AO102" s="29"/>
      <c r="AP102" s="125" t="n">
        <v>33176</v>
      </c>
      <c r="AQ102" s="29"/>
      <c r="AR102" s="125" t="n">
        <f aca="false">IF(E102,AP102,0)</f>
        <v>33176</v>
      </c>
      <c r="AS102" s="29"/>
      <c r="AT102" s="125" t="n">
        <f aca="false">IF(K102,AP102,0)</f>
        <v>33176</v>
      </c>
      <c r="AU102" s="29"/>
      <c r="AV102" s="125" t="n">
        <f aca="false">IF(Q102,AP102,0)</f>
        <v>33176</v>
      </c>
    </row>
    <row r="103" customFormat="false" ht="8.25" hidden="false" customHeight="true" outlineLevel="0" collapsed="false">
      <c r="A103" s="123" t="n">
        <v>13</v>
      </c>
      <c r="B103" s="124"/>
      <c r="C103" s="123" t="s">
        <v>150</v>
      </c>
      <c r="D103" s="124"/>
      <c r="E103" s="30" t="n">
        <v>499299</v>
      </c>
      <c r="F103" s="124"/>
      <c r="G103" s="33" t="n">
        <f aca="false">(E103/$AP103)</f>
        <v>29.9214358482651</v>
      </c>
      <c r="H103" s="124"/>
      <c r="I103" s="33" t="n">
        <f aca="false">IF(G$219&gt;0,G103/G$219*100,0)</f>
        <v>22.0753193629465</v>
      </c>
      <c r="J103" s="29"/>
      <c r="K103" s="30" t="n">
        <v>11543</v>
      </c>
      <c r="L103" s="124"/>
      <c r="M103" s="33" t="n">
        <f aca="false">(K103/$AP103)</f>
        <v>0.691736081979984</v>
      </c>
      <c r="N103" s="124"/>
      <c r="O103" s="33" t="n">
        <f aca="false">IF(M$219&gt;0,M103/M$219*100,0)</f>
        <v>16.7720832819204</v>
      </c>
      <c r="P103" s="29"/>
      <c r="Q103" s="30" t="n">
        <v>68893</v>
      </c>
      <c r="R103" s="124"/>
      <c r="S103" s="33" t="n">
        <f aca="false">(Q103/$AP103)</f>
        <v>4.12854317732367</v>
      </c>
      <c r="T103" s="124"/>
      <c r="U103" s="33" t="n">
        <f aca="false">IF(S$219&gt;0,S103/S$219*100,0)</f>
        <v>268.508061098099</v>
      </c>
      <c r="V103" s="29"/>
      <c r="W103" s="30" t="n">
        <f aca="false">(E103+K103+Q103)</f>
        <v>579735</v>
      </c>
      <c r="X103" s="29"/>
      <c r="Y103" s="29"/>
      <c r="Z103" s="30" t="n">
        <v>0</v>
      </c>
      <c r="AA103" s="29"/>
      <c r="AB103" s="33" t="n">
        <f aca="false">IF($W103&gt;0,Z103/$W103*100,0)</f>
        <v>0</v>
      </c>
      <c r="AC103" s="29"/>
      <c r="AD103" s="30" t="n">
        <v>0</v>
      </c>
      <c r="AE103" s="29"/>
      <c r="AF103" s="33" t="n">
        <f aca="false">IF($W103&gt;0,AD103/$W103*100,0)</f>
        <v>0</v>
      </c>
      <c r="AG103" s="29"/>
      <c r="AH103" s="30" t="n">
        <v>0</v>
      </c>
      <c r="AI103" s="29"/>
      <c r="AJ103" s="33" t="n">
        <f aca="false">IF($W103&gt;0,AH103/$W103*100,0)</f>
        <v>0</v>
      </c>
      <c r="AK103" s="29"/>
      <c r="AL103" s="30" t="n">
        <v>1762</v>
      </c>
      <c r="AM103" s="29"/>
      <c r="AN103" s="123" t="n">
        <v>13</v>
      </c>
      <c r="AO103" s="29"/>
      <c r="AP103" s="125" t="n">
        <v>16687</v>
      </c>
      <c r="AQ103" s="29"/>
      <c r="AR103" s="125" t="n">
        <f aca="false">IF(E103,AP103,0)</f>
        <v>16687</v>
      </c>
      <c r="AS103" s="29"/>
      <c r="AT103" s="125" t="n">
        <f aca="false">IF(K103,AP103,0)</f>
        <v>16687</v>
      </c>
      <c r="AU103" s="29"/>
      <c r="AV103" s="125" t="n">
        <f aca="false">IF(Q103,AP103,0)</f>
        <v>16687</v>
      </c>
    </row>
    <row r="104" customFormat="false" ht="8.25" hidden="false" customHeight="true" outlineLevel="0" collapsed="false">
      <c r="A104" s="123" t="n">
        <v>14</v>
      </c>
      <c r="B104" s="124"/>
      <c r="C104" s="123" t="s">
        <v>151</v>
      </c>
      <c r="D104" s="124"/>
      <c r="E104" s="30" t="n">
        <v>2534086</v>
      </c>
      <c r="F104" s="124"/>
      <c r="G104" s="33" t="n">
        <f aca="false">(E104/$AP104)</f>
        <v>112.761358074133</v>
      </c>
      <c r="H104" s="124"/>
      <c r="I104" s="33" t="n">
        <f aca="false">IF(G$219&gt;0,G104/G$219*100,0)</f>
        <v>83.1926316607695</v>
      </c>
      <c r="J104" s="29"/>
      <c r="K104" s="30" t="n">
        <v>33019</v>
      </c>
      <c r="L104" s="124"/>
      <c r="M104" s="33" t="n">
        <f aca="false">(K104/$AP104)</f>
        <v>1.46927424019935</v>
      </c>
      <c r="N104" s="124"/>
      <c r="O104" s="33" t="n">
        <f aca="false">IF(M$219&gt;0,M104/M$219*100,0)</f>
        <v>35.6245547435775</v>
      </c>
      <c r="P104" s="29"/>
      <c r="Q104" s="30" t="n">
        <v>37080</v>
      </c>
      <c r="R104" s="124"/>
      <c r="S104" s="33" t="n">
        <f aca="false">(Q104/$AP104)</f>
        <v>1.64997997597117</v>
      </c>
      <c r="T104" s="124"/>
      <c r="U104" s="33" t="n">
        <f aca="false">IF(S$219&gt;0,S104/S$219*100,0)</f>
        <v>107.309747087568</v>
      </c>
      <c r="V104" s="29"/>
      <c r="W104" s="30" t="n">
        <f aca="false">(E104+K104+Q104)</f>
        <v>2604185</v>
      </c>
      <c r="X104" s="29"/>
      <c r="Y104" s="29"/>
      <c r="Z104" s="30" t="n">
        <v>49514</v>
      </c>
      <c r="AA104" s="29"/>
      <c r="AB104" s="33" t="n">
        <f aca="false">IF($W104&gt;0,Z104/$W104*100,0)</f>
        <v>1.90132421467753</v>
      </c>
      <c r="AC104" s="29"/>
      <c r="AD104" s="30" t="n">
        <v>0</v>
      </c>
      <c r="AE104" s="29"/>
      <c r="AF104" s="33" t="n">
        <f aca="false">IF($W104&gt;0,AD104/$W104*100,0)</f>
        <v>0</v>
      </c>
      <c r="AG104" s="29"/>
      <c r="AH104" s="30" t="n">
        <v>0</v>
      </c>
      <c r="AI104" s="29"/>
      <c r="AJ104" s="33" t="n">
        <f aca="false">IF($W104&gt;0,AH104/$W104*100,0)</f>
        <v>0</v>
      </c>
      <c r="AK104" s="29"/>
      <c r="AL104" s="30" t="n">
        <v>0</v>
      </c>
      <c r="AM104" s="29"/>
      <c r="AN104" s="123" t="n">
        <v>14</v>
      </c>
      <c r="AO104" s="29"/>
      <c r="AP104" s="125" t="n">
        <v>22473</v>
      </c>
      <c r="AQ104" s="29"/>
      <c r="AR104" s="125" t="n">
        <f aca="false">IF(E104,AP104,0)</f>
        <v>22473</v>
      </c>
      <c r="AS104" s="29"/>
      <c r="AT104" s="125" t="n">
        <f aca="false">IF(K104,AP104,0)</f>
        <v>22473</v>
      </c>
      <c r="AU104" s="29"/>
      <c r="AV104" s="125" t="n">
        <f aca="false">IF(Q104,AP104,0)</f>
        <v>22473</v>
      </c>
    </row>
    <row r="105" customFormat="false" ht="8.25" hidden="false" customHeight="true" outlineLevel="0" collapsed="false">
      <c r="A105" s="123" t="n">
        <v>15</v>
      </c>
      <c r="B105" s="124"/>
      <c r="C105" s="123" t="s">
        <v>152</v>
      </c>
      <c r="D105" s="124"/>
      <c r="E105" s="30" t="n">
        <v>275911</v>
      </c>
      <c r="F105" s="124"/>
      <c r="G105" s="33" t="n">
        <f aca="false">(E105/$AP105)</f>
        <v>16.3135457931768</v>
      </c>
      <c r="H105" s="124"/>
      <c r="I105" s="33" t="n">
        <f aca="false">IF(G$219&gt;0,G105/G$219*100,0)</f>
        <v>12.0357437107188</v>
      </c>
      <c r="J105" s="29"/>
      <c r="K105" s="30" t="n">
        <v>10000</v>
      </c>
      <c r="L105" s="124"/>
      <c r="M105" s="33" t="n">
        <f aca="false">(K105/$AP105)</f>
        <v>0.591261160054396</v>
      </c>
      <c r="N105" s="124"/>
      <c r="O105" s="33" t="n">
        <f aca="false">IF(M$219&gt;0,M105/M$219*100,0)</f>
        <v>14.3359319777165</v>
      </c>
      <c r="P105" s="29"/>
      <c r="Q105" s="30" t="n">
        <v>74930</v>
      </c>
      <c r="R105" s="124"/>
      <c r="S105" s="33" t="n">
        <f aca="false">(Q105/$AP105)</f>
        <v>4.43031987228759</v>
      </c>
      <c r="T105" s="124"/>
      <c r="U105" s="33" t="n">
        <f aca="false">IF(S$219&gt;0,S105/S$219*100,0)</f>
        <v>288.134711896961</v>
      </c>
      <c r="V105" s="29"/>
      <c r="W105" s="30" t="n">
        <f aca="false">(E105+K105+Q105)</f>
        <v>360841</v>
      </c>
      <c r="X105" s="29"/>
      <c r="Y105" s="29"/>
      <c r="Z105" s="30" t="n">
        <v>150000</v>
      </c>
      <c r="AA105" s="29"/>
      <c r="AB105" s="33" t="n">
        <f aca="false">IF($W105&gt;0,Z105/$W105*100,0)</f>
        <v>41.5695555660249</v>
      </c>
      <c r="AC105" s="29"/>
      <c r="AD105" s="30" t="n">
        <v>206008</v>
      </c>
      <c r="AE105" s="29"/>
      <c r="AF105" s="33" t="n">
        <f aca="false">IF($W105&gt;0,AD105/$W105*100,0)</f>
        <v>57.0910733536378</v>
      </c>
      <c r="AG105" s="29"/>
      <c r="AH105" s="30" t="n">
        <v>0</v>
      </c>
      <c r="AI105" s="29"/>
      <c r="AJ105" s="33" t="n">
        <f aca="false">IF($W105&gt;0,AH105/$W105*100,0)</f>
        <v>0</v>
      </c>
      <c r="AK105" s="29"/>
      <c r="AL105" s="30" t="n">
        <v>0</v>
      </c>
      <c r="AM105" s="29"/>
      <c r="AN105" s="123" t="n">
        <v>15</v>
      </c>
      <c r="AO105" s="29"/>
      <c r="AP105" s="125" t="n">
        <v>16913</v>
      </c>
      <c r="AQ105" s="29"/>
      <c r="AR105" s="125" t="n">
        <f aca="false">IF(E105,AP105,0)</f>
        <v>16913</v>
      </c>
      <c r="AS105" s="29"/>
      <c r="AT105" s="125" t="n">
        <f aca="false">IF(K105,AP105,0)</f>
        <v>16913</v>
      </c>
      <c r="AU105" s="29"/>
      <c r="AV105" s="125" t="n">
        <f aca="false">IF(Q105,AP105,0)</f>
        <v>16913</v>
      </c>
    </row>
    <row r="106" customFormat="false" ht="8.25" hidden="false" customHeight="true" outlineLevel="0" collapsed="false">
      <c r="A106" s="126"/>
      <c r="B106" s="124"/>
      <c r="C106" s="123"/>
      <c r="D106" s="124"/>
      <c r="E106" s="124"/>
      <c r="F106" s="124"/>
      <c r="G106" s="127"/>
      <c r="H106" s="124"/>
      <c r="I106" s="127"/>
      <c r="J106" s="29"/>
      <c r="K106" s="124"/>
      <c r="L106" s="124"/>
      <c r="M106" s="127"/>
      <c r="N106" s="124"/>
      <c r="O106" s="127"/>
      <c r="P106" s="29"/>
      <c r="Q106" s="124"/>
      <c r="R106" s="124"/>
      <c r="S106" s="127"/>
      <c r="T106" s="124"/>
      <c r="U106" s="127"/>
      <c r="V106" s="29"/>
      <c r="W106" s="123"/>
      <c r="X106" s="29"/>
      <c r="Y106" s="29"/>
      <c r="Z106" s="124"/>
      <c r="AA106" s="29"/>
      <c r="AB106" s="127"/>
      <c r="AC106" s="29"/>
      <c r="AD106" s="124"/>
      <c r="AE106" s="29"/>
      <c r="AF106" s="127"/>
      <c r="AG106" s="29"/>
      <c r="AH106" s="124"/>
      <c r="AI106" s="29"/>
      <c r="AJ106" s="127"/>
      <c r="AK106" s="29"/>
      <c r="AL106" s="124"/>
      <c r="AM106" s="29"/>
      <c r="AN106" s="144"/>
      <c r="AO106" s="29"/>
      <c r="AP106" s="35"/>
      <c r="AQ106" s="29"/>
      <c r="AR106" s="29"/>
      <c r="AS106" s="29"/>
      <c r="AT106" s="29"/>
      <c r="AU106" s="29"/>
      <c r="AV106" s="29"/>
    </row>
    <row r="107" customFormat="false" ht="8.25" hidden="false" customHeight="true" outlineLevel="0" collapsed="false">
      <c r="A107" s="123" t="n">
        <v>16</v>
      </c>
      <c r="B107" s="124"/>
      <c r="C107" s="123" t="s">
        <v>153</v>
      </c>
      <c r="D107" s="124"/>
      <c r="E107" s="30" t="n">
        <v>1480747</v>
      </c>
      <c r="F107" s="124"/>
      <c r="G107" s="33" t="n">
        <f aca="false">(E107/$AP107)</f>
        <v>26.6503545588712</v>
      </c>
      <c r="H107" s="124"/>
      <c r="I107" s="33" t="n">
        <f aca="false">IF(G$219&gt;0,G107/G$219*100,0)</f>
        <v>19.6619938630703</v>
      </c>
      <c r="J107" s="29"/>
      <c r="K107" s="30" t="n">
        <v>145132</v>
      </c>
      <c r="L107" s="124"/>
      <c r="M107" s="33" t="n">
        <f aca="false">(K107/$AP107)</f>
        <v>2.61207299953205</v>
      </c>
      <c r="N107" s="124"/>
      <c r="O107" s="33" t="n">
        <f aca="false">IF(M$219&gt;0,M107/M$219*100,0)</f>
        <v>63.33326687428</v>
      </c>
      <c r="P107" s="29"/>
      <c r="Q107" s="30" t="n">
        <v>94440</v>
      </c>
      <c r="R107" s="124"/>
      <c r="S107" s="33" t="n">
        <f aca="false">(Q107/$AP107)</f>
        <v>1.69972283215147</v>
      </c>
      <c r="T107" s="124"/>
      <c r="U107" s="33" t="n">
        <f aca="false">IF(S$219&gt;0,S107/S$219*100,0)</f>
        <v>110.544873206586</v>
      </c>
      <c r="V107" s="29"/>
      <c r="W107" s="30" t="n">
        <f aca="false">(E107+K107+Q107)</f>
        <v>1720319</v>
      </c>
      <c r="X107" s="29"/>
      <c r="Y107" s="29"/>
      <c r="Z107" s="30" t="n">
        <v>121535</v>
      </c>
      <c r="AA107" s="29"/>
      <c r="AB107" s="33" t="n">
        <f aca="false">IF($W107&gt;0,Z107/$W107*100,0)</f>
        <v>7.06467812074389</v>
      </c>
      <c r="AC107" s="29"/>
      <c r="AD107" s="30" t="n">
        <v>0</v>
      </c>
      <c r="AE107" s="29"/>
      <c r="AF107" s="33" t="n">
        <f aca="false">IF($W107&gt;0,AD107/$W107*100,0)</f>
        <v>0</v>
      </c>
      <c r="AG107" s="29"/>
      <c r="AH107" s="30" t="n">
        <v>0</v>
      </c>
      <c r="AI107" s="29"/>
      <c r="AJ107" s="33" t="n">
        <f aca="false">IF($W107&gt;0,AH107/$W107*100,0)</f>
        <v>0</v>
      </c>
      <c r="AK107" s="29"/>
      <c r="AL107" s="30" t="n">
        <v>6376</v>
      </c>
      <c r="AM107" s="29"/>
      <c r="AN107" s="123" t="n">
        <v>16</v>
      </c>
      <c r="AO107" s="29"/>
      <c r="AP107" s="125" t="n">
        <v>55562</v>
      </c>
      <c r="AQ107" s="29"/>
      <c r="AR107" s="125" t="n">
        <f aca="false">IF(E107,AP107,0)</f>
        <v>55562</v>
      </c>
      <c r="AS107" s="29"/>
      <c r="AT107" s="125" t="n">
        <f aca="false">IF(K107,AP107,0)</f>
        <v>55562</v>
      </c>
      <c r="AU107" s="29"/>
      <c r="AV107" s="125" t="n">
        <f aca="false">IF(Q107,AP107,0)</f>
        <v>55562</v>
      </c>
    </row>
    <row r="108" customFormat="false" ht="8.25" hidden="false" customHeight="true" outlineLevel="0" collapsed="false">
      <c r="A108" s="123" t="n">
        <v>17</v>
      </c>
      <c r="B108" s="124"/>
      <c r="C108" s="123" t="s">
        <v>154</v>
      </c>
      <c r="D108" s="124"/>
      <c r="E108" s="30" t="n">
        <v>1052552</v>
      </c>
      <c r="F108" s="124"/>
      <c r="G108" s="33" t="n">
        <f aca="false">(E108/$AP108)</f>
        <v>35.4346889307837</v>
      </c>
      <c r="H108" s="124"/>
      <c r="I108" s="33" t="n">
        <f aca="false">IF(G$219&gt;0,G108/G$219*100,0)</f>
        <v>26.1428655576725</v>
      </c>
      <c r="J108" s="29"/>
      <c r="K108" s="30" t="n">
        <v>46246</v>
      </c>
      <c r="L108" s="124"/>
      <c r="M108" s="33" t="n">
        <f aca="false">(K108/$AP108)</f>
        <v>1.55689469431726</v>
      </c>
      <c r="N108" s="124"/>
      <c r="O108" s="33" t="n">
        <f aca="false">IF(M$219&gt;0,M108/M$219*100,0)</f>
        <v>37.7490319711625</v>
      </c>
      <c r="P108" s="29"/>
      <c r="Q108" s="30" t="n">
        <v>63481</v>
      </c>
      <c r="R108" s="124"/>
      <c r="S108" s="33" t="n">
        <f aca="false">(Q108/$AP108)</f>
        <v>2.13711957985456</v>
      </c>
      <c r="T108" s="124"/>
      <c r="U108" s="33" t="n">
        <f aca="false">IF(S$219&gt;0,S108/S$219*100,0)</f>
        <v>138.991845325334</v>
      </c>
      <c r="V108" s="29"/>
      <c r="W108" s="30" t="n">
        <f aca="false">(E108+K108+Q108)</f>
        <v>1162279</v>
      </c>
      <c r="X108" s="29"/>
      <c r="Y108" s="29"/>
      <c r="Z108" s="30" t="n">
        <v>13797</v>
      </c>
      <c r="AA108" s="29"/>
      <c r="AB108" s="33" t="n">
        <f aca="false">IF($W108&gt;0,Z108/$W108*100,0)</f>
        <v>1.18706437955087</v>
      </c>
      <c r="AC108" s="29"/>
      <c r="AD108" s="30" t="n">
        <v>0</v>
      </c>
      <c r="AE108" s="29"/>
      <c r="AF108" s="33" t="n">
        <f aca="false">IF($W108&gt;0,AD108/$W108*100,0)</f>
        <v>0</v>
      </c>
      <c r="AG108" s="29"/>
      <c r="AH108" s="30" t="n">
        <v>0</v>
      </c>
      <c r="AI108" s="29"/>
      <c r="AJ108" s="33" t="n">
        <f aca="false">IF($W108&gt;0,AH108/$W108*100,0)</f>
        <v>0</v>
      </c>
      <c r="AK108" s="29"/>
      <c r="AL108" s="30" t="n">
        <v>0</v>
      </c>
      <c r="AM108" s="29"/>
      <c r="AN108" s="123" t="n">
        <v>17</v>
      </c>
      <c r="AO108" s="29"/>
      <c r="AP108" s="125" t="n">
        <v>29704</v>
      </c>
      <c r="AQ108" s="29"/>
      <c r="AR108" s="125" t="n">
        <f aca="false">IF(E108,AP108,0)</f>
        <v>29704</v>
      </c>
      <c r="AS108" s="29"/>
      <c r="AT108" s="125" t="n">
        <f aca="false">IF(K108,AP108,0)</f>
        <v>29704</v>
      </c>
      <c r="AU108" s="29"/>
      <c r="AV108" s="125" t="n">
        <f aca="false">IF(Q108,AP108,0)</f>
        <v>29704</v>
      </c>
    </row>
    <row r="109" customFormat="false" ht="8.25" hidden="false" customHeight="true" outlineLevel="0" collapsed="false">
      <c r="A109" s="123" t="n">
        <v>18</v>
      </c>
      <c r="B109" s="124"/>
      <c r="C109" s="123" t="s">
        <v>155</v>
      </c>
      <c r="D109" s="124"/>
      <c r="E109" s="30" t="n">
        <v>1450762</v>
      </c>
      <c r="F109" s="124"/>
      <c r="G109" s="33" t="n">
        <f aca="false">(E109/$AP109)</f>
        <v>49.8989475132421</v>
      </c>
      <c r="H109" s="124"/>
      <c r="I109" s="33" t="n">
        <f aca="false">IF(G$219&gt;0,G109/G$219*100,0)</f>
        <v>36.8142494168973</v>
      </c>
      <c r="J109" s="29"/>
      <c r="K109" s="30" t="n">
        <v>8000</v>
      </c>
      <c r="L109" s="124"/>
      <c r="M109" s="33" t="n">
        <f aca="false">(K109/$AP109)</f>
        <v>0.275159936713215</v>
      </c>
      <c r="N109" s="124"/>
      <c r="O109" s="33" t="n">
        <f aca="false">IF(M$219&gt;0,M109/M$219*100,0)</f>
        <v>6.67162736573211</v>
      </c>
      <c r="P109" s="29"/>
      <c r="Q109" s="30" t="n">
        <v>59118</v>
      </c>
      <c r="R109" s="124"/>
      <c r="S109" s="33" t="n">
        <f aca="false">(Q109/$AP109)</f>
        <v>2.03336314232648</v>
      </c>
      <c r="T109" s="124"/>
      <c r="U109" s="33" t="n">
        <f aca="false">IF(S$219&gt;0,S109/S$219*100,0)</f>
        <v>132.243837936158</v>
      </c>
      <c r="V109" s="29"/>
      <c r="W109" s="30" t="n">
        <f aca="false">(E109+K109+Q109)</f>
        <v>1517880</v>
      </c>
      <c r="X109" s="29"/>
      <c r="Y109" s="29"/>
      <c r="Z109" s="30" t="n">
        <v>0</v>
      </c>
      <c r="AA109" s="29"/>
      <c r="AB109" s="33" t="n">
        <f aca="false">IF($W109&gt;0,Z109/$W109*100,0)</f>
        <v>0</v>
      </c>
      <c r="AC109" s="29"/>
      <c r="AD109" s="30" t="n">
        <v>14676</v>
      </c>
      <c r="AE109" s="29"/>
      <c r="AF109" s="33" t="n">
        <f aca="false">IF($W109&gt;0,AD109/$W109*100,0)</f>
        <v>0.966874851766938</v>
      </c>
      <c r="AG109" s="29"/>
      <c r="AH109" s="30" t="n">
        <v>0</v>
      </c>
      <c r="AI109" s="29"/>
      <c r="AJ109" s="33" t="n">
        <f aca="false">IF($W109&gt;0,AH109/$W109*100,0)</f>
        <v>0</v>
      </c>
      <c r="AK109" s="29"/>
      <c r="AL109" s="30" t="n">
        <v>0</v>
      </c>
      <c r="AM109" s="29"/>
      <c r="AN109" s="123" t="n">
        <v>18</v>
      </c>
      <c r="AO109" s="29"/>
      <c r="AP109" s="125" t="n">
        <v>29074</v>
      </c>
      <c r="AQ109" s="29"/>
      <c r="AR109" s="125" t="n">
        <f aca="false">IF(E109,AP109,0)</f>
        <v>29074</v>
      </c>
      <c r="AS109" s="29"/>
      <c r="AT109" s="125" t="n">
        <f aca="false">IF(K109,AP109,0)</f>
        <v>29074</v>
      </c>
      <c r="AU109" s="29"/>
      <c r="AV109" s="125" t="n">
        <f aca="false">IF(Q109,AP109,0)</f>
        <v>29074</v>
      </c>
    </row>
    <row r="110" customFormat="false" ht="8.25" hidden="false" customHeight="true" outlineLevel="0" collapsed="false">
      <c r="A110" s="123" t="n">
        <v>19</v>
      </c>
      <c r="B110" s="124"/>
      <c r="C110" s="123" t="s">
        <v>156</v>
      </c>
      <c r="D110" s="124"/>
      <c r="E110" s="30" t="n">
        <v>227473</v>
      </c>
      <c r="F110" s="124"/>
      <c r="G110" s="33" t="n">
        <f aca="false">(E110/$AP110)</f>
        <v>31.3626085757618</v>
      </c>
      <c r="H110" s="124"/>
      <c r="I110" s="33" t="n">
        <f aca="false">IF(G$219&gt;0,G110/G$219*100,0)</f>
        <v>23.1385821147072</v>
      </c>
      <c r="J110" s="29"/>
      <c r="K110" s="30" t="n">
        <v>22910</v>
      </c>
      <c r="L110" s="124"/>
      <c r="M110" s="33" t="n">
        <f aca="false">(K110/$AP110)</f>
        <v>3.15869295463946</v>
      </c>
      <c r="N110" s="124"/>
      <c r="O110" s="33" t="n">
        <f aca="false">IF(M$219&gt;0,M110/M$219*100,0)</f>
        <v>76.5868120477213</v>
      </c>
      <c r="P110" s="29"/>
      <c r="Q110" s="30" t="n">
        <v>38832</v>
      </c>
      <c r="R110" s="124"/>
      <c r="S110" s="33" t="n">
        <f aca="false">(Q110/$AP110)</f>
        <v>5.35392251482145</v>
      </c>
      <c r="T110" s="124"/>
      <c r="U110" s="33" t="n">
        <f aca="false">IF(S$219&gt;0,S110/S$219*100,0)</f>
        <v>348.203056618164</v>
      </c>
      <c r="V110" s="29"/>
      <c r="W110" s="30" t="n">
        <f aca="false">(E110+K110+Q110)</f>
        <v>289215</v>
      </c>
      <c r="X110" s="29"/>
      <c r="Y110" s="29"/>
      <c r="Z110" s="30" t="n">
        <v>0</v>
      </c>
      <c r="AA110" s="29"/>
      <c r="AB110" s="33" t="n">
        <f aca="false">IF($W110&gt;0,Z110/$W110*100,0)</f>
        <v>0</v>
      </c>
      <c r="AC110" s="29"/>
      <c r="AD110" s="30" t="n">
        <v>5000</v>
      </c>
      <c r="AE110" s="29"/>
      <c r="AF110" s="33" t="n">
        <f aca="false">IF($W110&gt;0,AD110/$W110*100,0)</f>
        <v>1.72881766160123</v>
      </c>
      <c r="AG110" s="29"/>
      <c r="AH110" s="30" t="n">
        <v>0</v>
      </c>
      <c r="AI110" s="29"/>
      <c r="AJ110" s="33" t="n">
        <f aca="false">IF($W110&gt;0,AH110/$W110*100,0)</f>
        <v>0</v>
      </c>
      <c r="AK110" s="29"/>
      <c r="AL110" s="30" t="n">
        <v>0</v>
      </c>
      <c r="AM110" s="29"/>
      <c r="AN110" s="123" t="n">
        <v>19</v>
      </c>
      <c r="AO110" s="29"/>
      <c r="AP110" s="125" t="n">
        <v>7253</v>
      </c>
      <c r="AQ110" s="29"/>
      <c r="AR110" s="125" t="n">
        <f aca="false">IF(E110,AP110,0)</f>
        <v>7253</v>
      </c>
      <c r="AS110" s="29"/>
      <c r="AT110" s="125" t="n">
        <f aca="false">IF(K110,AP110,0)</f>
        <v>7253</v>
      </c>
      <c r="AU110" s="29"/>
      <c r="AV110" s="125" t="n">
        <f aca="false">IF(Q110,AP110,0)</f>
        <v>7253</v>
      </c>
    </row>
    <row r="111" customFormat="false" ht="8.25" hidden="false" customHeight="true" outlineLevel="0" collapsed="false">
      <c r="A111" s="123" t="n">
        <v>20</v>
      </c>
      <c r="B111" s="124"/>
      <c r="C111" s="123" t="s">
        <v>157</v>
      </c>
      <c r="D111" s="124"/>
      <c r="E111" s="30" t="n">
        <v>32216</v>
      </c>
      <c r="F111" s="124"/>
      <c r="G111" s="33" t="n">
        <f aca="false">(E111/$AP111)</f>
        <v>2.61578434556674</v>
      </c>
      <c r="H111" s="124"/>
      <c r="I111" s="33" t="n">
        <f aca="false">IF(G$219&gt;0,G111/G$219*100,0)</f>
        <v>1.92986309566859</v>
      </c>
      <c r="J111" s="29"/>
      <c r="K111" s="30" t="n">
        <v>131806</v>
      </c>
      <c r="L111" s="124"/>
      <c r="M111" s="33" t="n">
        <f aca="false">(K111/$AP111)</f>
        <v>10.7020136407925</v>
      </c>
      <c r="N111" s="124"/>
      <c r="O111" s="33" t="n">
        <f aca="false">IF(M$219&gt;0,M111/M$219*100,0)</f>
        <v>259.484894229954</v>
      </c>
      <c r="P111" s="29"/>
      <c r="Q111" s="30" t="n">
        <v>53796</v>
      </c>
      <c r="R111" s="124"/>
      <c r="S111" s="33" t="n">
        <f aca="false">(Q111/$AP111)</f>
        <v>4.36797661578435</v>
      </c>
      <c r="T111" s="124"/>
      <c r="U111" s="33" t="n">
        <f aca="false">IF(S$219&gt;0,S111/S$219*100,0)</f>
        <v>284.080093546795</v>
      </c>
      <c r="V111" s="29"/>
      <c r="W111" s="30" t="n">
        <f aca="false">(E111+K111+Q111)</f>
        <v>217818</v>
      </c>
      <c r="X111" s="29"/>
      <c r="Y111" s="29"/>
      <c r="Z111" s="30" t="n">
        <v>0</v>
      </c>
      <c r="AA111" s="29"/>
      <c r="AB111" s="33" t="n">
        <f aca="false">IF($W111&gt;0,Z111/$W111*100,0)</f>
        <v>0</v>
      </c>
      <c r="AC111" s="29"/>
      <c r="AD111" s="30" t="n">
        <v>0</v>
      </c>
      <c r="AE111" s="29"/>
      <c r="AF111" s="33" t="n">
        <f aca="false">IF($W111&gt;0,AD111/$W111*100,0)</f>
        <v>0</v>
      </c>
      <c r="AG111" s="29"/>
      <c r="AH111" s="30" t="n">
        <v>0</v>
      </c>
      <c r="AI111" s="29"/>
      <c r="AJ111" s="33" t="n">
        <f aca="false">IF($W111&gt;0,AH111/$W111*100,0)</f>
        <v>0</v>
      </c>
      <c r="AK111" s="29"/>
      <c r="AL111" s="30" t="n">
        <v>0</v>
      </c>
      <c r="AM111" s="29"/>
      <c r="AN111" s="123" t="n">
        <v>20</v>
      </c>
      <c r="AO111" s="29"/>
      <c r="AP111" s="125" t="n">
        <v>12316</v>
      </c>
      <c r="AQ111" s="29"/>
      <c r="AR111" s="125" t="n">
        <f aca="false">IF(E111,AP111,0)</f>
        <v>12316</v>
      </c>
      <c r="AS111" s="29"/>
      <c r="AT111" s="125" t="n">
        <f aca="false">IF(K111,AP111,0)</f>
        <v>12316</v>
      </c>
      <c r="AU111" s="29"/>
      <c r="AV111" s="125" t="n">
        <f aca="false">IF(Q111,AP111,0)</f>
        <v>12316</v>
      </c>
    </row>
    <row r="112" customFormat="false" ht="8.25" hidden="false" customHeight="true" outlineLevel="0" collapsed="false">
      <c r="A112" s="126"/>
      <c r="B112" s="124"/>
      <c r="C112" s="123"/>
      <c r="D112" s="124"/>
      <c r="E112" s="124"/>
      <c r="F112" s="124"/>
      <c r="G112" s="127"/>
      <c r="H112" s="124"/>
      <c r="I112" s="127"/>
      <c r="J112" s="29"/>
      <c r="K112" s="124"/>
      <c r="L112" s="124"/>
      <c r="M112" s="127"/>
      <c r="N112" s="124"/>
      <c r="O112" s="127"/>
      <c r="P112" s="29"/>
      <c r="Q112" s="124"/>
      <c r="R112" s="124"/>
      <c r="S112" s="127"/>
      <c r="T112" s="124"/>
      <c r="U112" s="127"/>
      <c r="V112" s="29"/>
      <c r="W112" s="123"/>
      <c r="X112" s="29"/>
      <c r="Y112" s="29"/>
      <c r="Z112" s="124"/>
      <c r="AA112" s="29"/>
      <c r="AB112" s="127"/>
      <c r="AC112" s="29"/>
      <c r="AD112" s="124"/>
      <c r="AE112" s="29"/>
      <c r="AF112" s="127"/>
      <c r="AG112" s="29"/>
      <c r="AH112" s="124"/>
      <c r="AI112" s="29"/>
      <c r="AJ112" s="127"/>
      <c r="AK112" s="29"/>
      <c r="AL112" s="124"/>
      <c r="AM112" s="29"/>
      <c r="AN112" s="144"/>
      <c r="AO112" s="29"/>
      <c r="AP112" s="35"/>
      <c r="AQ112" s="29"/>
      <c r="AR112" s="29"/>
      <c r="AS112" s="29"/>
      <c r="AT112" s="29"/>
      <c r="AU112" s="29"/>
      <c r="AV112" s="29"/>
    </row>
    <row r="113" customFormat="false" ht="8.25" hidden="false" customHeight="true" outlineLevel="0" collapsed="false">
      <c r="A113" s="123" t="n">
        <v>21</v>
      </c>
      <c r="B113" s="124"/>
      <c r="C113" s="123" t="s">
        <v>158</v>
      </c>
      <c r="D113" s="124"/>
      <c r="E113" s="30" t="n">
        <v>17022756</v>
      </c>
      <c r="F113" s="124"/>
      <c r="G113" s="33" t="n">
        <f aca="false">(E113/$AP113)</f>
        <v>50.9719819261415</v>
      </c>
      <c r="H113" s="124"/>
      <c r="I113" s="33" t="n">
        <f aca="false">IF(G$219&gt;0,G113/G$219*100,0)</f>
        <v>37.6059085295251</v>
      </c>
      <c r="J113" s="29"/>
      <c r="K113" s="30" t="n">
        <v>2432</v>
      </c>
      <c r="L113" s="124"/>
      <c r="M113" s="33" t="n">
        <f aca="false">(K113/$AP113)</f>
        <v>0.00728224384138363</v>
      </c>
      <c r="N113" s="124"/>
      <c r="O113" s="33" t="n">
        <f aca="false">IF(M$219&gt;0,M113/M$219*100,0)</f>
        <v>0.176567918558385</v>
      </c>
      <c r="P113" s="29"/>
      <c r="Q113" s="30" t="n">
        <v>387511</v>
      </c>
      <c r="R113" s="124"/>
      <c r="S113" s="33" t="n">
        <f aca="false">(Q113/$AP113)</f>
        <v>1.16034111563257</v>
      </c>
      <c r="T113" s="124"/>
      <c r="U113" s="33" t="n">
        <f aca="false">IF(S$219&gt;0,S113/S$219*100,0)</f>
        <v>75.4651047086484</v>
      </c>
      <c r="V113" s="29"/>
      <c r="W113" s="30" t="n">
        <f aca="false">(E113+K113+Q113)</f>
        <v>17412699</v>
      </c>
      <c r="X113" s="29"/>
      <c r="Y113" s="29"/>
      <c r="Z113" s="30" t="n">
        <v>502432</v>
      </c>
      <c r="AA113" s="29"/>
      <c r="AB113" s="33" t="n">
        <f aca="false">IF($W113&gt;0,Z113/$W113*100,0)</f>
        <v>2.88543436029073</v>
      </c>
      <c r="AC113" s="29"/>
      <c r="AD113" s="30" t="n">
        <v>0</v>
      </c>
      <c r="AE113" s="29"/>
      <c r="AF113" s="33" t="n">
        <f aca="false">IF($W113&gt;0,AD113/$W113*100,0)</f>
        <v>0</v>
      </c>
      <c r="AG113" s="29"/>
      <c r="AH113" s="30" t="n">
        <v>773436</v>
      </c>
      <c r="AI113" s="29"/>
      <c r="AJ113" s="33" t="n">
        <f aca="false">IF($W113&gt;0,AH113/$W113*100,0)</f>
        <v>4.44179273988484</v>
      </c>
      <c r="AK113" s="29"/>
      <c r="AL113" s="30" t="n">
        <v>323529</v>
      </c>
      <c r="AM113" s="29"/>
      <c r="AN113" s="123" t="n">
        <v>21</v>
      </c>
      <c r="AO113" s="29"/>
      <c r="AP113" s="125" t="n">
        <v>333963</v>
      </c>
      <c r="AQ113" s="29"/>
      <c r="AR113" s="125" t="n">
        <f aca="false">IF(E113,AP113,0)</f>
        <v>333963</v>
      </c>
      <c r="AS113" s="29"/>
      <c r="AT113" s="125" t="n">
        <f aca="false">IF(K113,AP113,0)</f>
        <v>333963</v>
      </c>
      <c r="AU113" s="29"/>
      <c r="AV113" s="125" t="n">
        <f aca="false">IF(Q113,AP113,0)</f>
        <v>333963</v>
      </c>
    </row>
    <row r="114" customFormat="false" ht="8.25" hidden="false" customHeight="true" outlineLevel="0" collapsed="false">
      <c r="A114" s="123" t="n">
        <v>22</v>
      </c>
      <c r="B114" s="124"/>
      <c r="C114" s="123" t="s">
        <v>159</v>
      </c>
      <c r="D114" s="124"/>
      <c r="E114" s="30" t="n">
        <v>1209882</v>
      </c>
      <c r="F114" s="124"/>
      <c r="G114" s="33" t="n">
        <v>0</v>
      </c>
      <c r="H114" s="124"/>
      <c r="I114" s="33" t="n">
        <f aca="false">IF(G$219&gt;0,G114/G$219*100,0)</f>
        <v>0</v>
      </c>
      <c r="J114" s="29"/>
      <c r="K114" s="30" t="n">
        <v>38618</v>
      </c>
      <c r="L114" s="124"/>
      <c r="M114" s="33" t="n">
        <v>0</v>
      </c>
      <c r="N114" s="124"/>
      <c r="O114" s="33" t="n">
        <f aca="false">IF(M$219&gt;0,M114/M$219*100,0)</f>
        <v>0</v>
      </c>
      <c r="P114" s="29"/>
      <c r="Q114" s="30" t="n">
        <v>47386</v>
      </c>
      <c r="R114" s="124"/>
      <c r="S114" s="33" t="n">
        <v>0</v>
      </c>
      <c r="T114" s="124"/>
      <c r="U114" s="33" t="n">
        <f aca="false">IF(S$219&gt;0,S114/S$219*100,0)</f>
        <v>0</v>
      </c>
      <c r="V114" s="29"/>
      <c r="W114" s="30" t="n">
        <f aca="false">(E114+K114+Q114)</f>
        <v>1295886</v>
      </c>
      <c r="X114" s="29"/>
      <c r="Y114" s="29"/>
      <c r="Z114" s="30" t="n">
        <v>505963</v>
      </c>
      <c r="AA114" s="29"/>
      <c r="AB114" s="33" t="n">
        <f aca="false">IF($W114&gt;0,Z114/$W114*100,0)</f>
        <v>39.0437893456678</v>
      </c>
      <c r="AC114" s="29"/>
      <c r="AD114" s="30" t="n">
        <v>0</v>
      </c>
      <c r="AE114" s="29"/>
      <c r="AF114" s="33" t="n">
        <f aca="false">IF($W114&gt;0,AD114/$W114*100,0)</f>
        <v>0</v>
      </c>
      <c r="AG114" s="29"/>
      <c r="AH114" s="30" t="n">
        <v>243125</v>
      </c>
      <c r="AI114" s="29"/>
      <c r="AJ114" s="33" t="n">
        <f aca="false">IF($W114&gt;0,AH114/$W114*100,0)</f>
        <v>18.7612953608574</v>
      </c>
      <c r="AK114" s="29"/>
      <c r="AL114" s="30" t="n">
        <v>16462</v>
      </c>
      <c r="AM114" s="29"/>
      <c r="AN114" s="123" t="n">
        <v>22</v>
      </c>
      <c r="AO114" s="29"/>
      <c r="AP114" s="125" t="n">
        <v>14240</v>
      </c>
      <c r="AQ114" s="29"/>
      <c r="AR114" s="125" t="n">
        <f aca="false">IF(E114,AP114,0)</f>
        <v>14240</v>
      </c>
      <c r="AS114" s="29"/>
      <c r="AT114" s="125" t="n">
        <f aca="false">IF(K114,AP114,0)</f>
        <v>14240</v>
      </c>
      <c r="AU114" s="29"/>
      <c r="AV114" s="125" t="n">
        <f aca="false">IF(Q114,AP114,0)</f>
        <v>14240</v>
      </c>
    </row>
    <row r="115" customFormat="false" ht="8.25" hidden="false" customHeight="true" outlineLevel="0" collapsed="false">
      <c r="A115" s="123" t="n">
        <v>23</v>
      </c>
      <c r="B115" s="124"/>
      <c r="C115" s="123" t="s">
        <v>160</v>
      </c>
      <c r="D115" s="124"/>
      <c r="E115" s="30" t="n">
        <v>139358</v>
      </c>
      <c r="F115" s="124"/>
      <c r="G115" s="33" t="n">
        <f aca="false">(E115/$AP115)</f>
        <v>26.7174079754601</v>
      </c>
      <c r="H115" s="124"/>
      <c r="I115" s="33" t="n">
        <f aca="false">IF(G$219&gt;0,G115/G$219*100,0)</f>
        <v>19.7114642692728</v>
      </c>
      <c r="J115" s="29"/>
      <c r="K115" s="30" t="n">
        <v>3016</v>
      </c>
      <c r="L115" s="124"/>
      <c r="M115" s="33" t="n">
        <f aca="false">(K115/$AP115)</f>
        <v>0.578220858895705</v>
      </c>
      <c r="N115" s="124"/>
      <c r="O115" s="33" t="n">
        <f aca="false">IF(M$219&gt;0,M115/M$219*100,0)</f>
        <v>14.0197521184429</v>
      </c>
      <c r="P115" s="29"/>
      <c r="Q115" s="30" t="n">
        <v>37448</v>
      </c>
      <c r="R115" s="124"/>
      <c r="S115" s="33" t="n">
        <f aca="false">(Q115/$AP115)</f>
        <v>7.17944785276074</v>
      </c>
      <c r="T115" s="124"/>
      <c r="U115" s="33" t="n">
        <f aca="false">IF(S$219&gt;0,S115/S$219*100,0)</f>
        <v>466.929747347188</v>
      </c>
      <c r="V115" s="29"/>
      <c r="W115" s="30" t="n">
        <f aca="false">(E115+K115+Q115)</f>
        <v>179822</v>
      </c>
      <c r="X115" s="29"/>
      <c r="Y115" s="29"/>
      <c r="Z115" s="30" t="n">
        <v>0</v>
      </c>
      <c r="AA115" s="29"/>
      <c r="AB115" s="33" t="n">
        <f aca="false">IF($W115&gt;0,Z115/$W115*100,0)</f>
        <v>0</v>
      </c>
      <c r="AC115" s="29"/>
      <c r="AD115" s="30" t="n">
        <v>0</v>
      </c>
      <c r="AE115" s="29"/>
      <c r="AF115" s="33" t="n">
        <f aca="false">IF($W115&gt;0,AD115/$W115*100,0)</f>
        <v>0</v>
      </c>
      <c r="AG115" s="29"/>
      <c r="AH115" s="30" t="n">
        <v>0</v>
      </c>
      <c r="AI115" s="29"/>
      <c r="AJ115" s="33" t="n">
        <f aca="false">IF($W115&gt;0,AH115/$W115*100,0)</f>
        <v>0</v>
      </c>
      <c r="AK115" s="29"/>
      <c r="AL115" s="30" t="n">
        <v>0</v>
      </c>
      <c r="AM115" s="29"/>
      <c r="AN115" s="123" t="n">
        <v>23</v>
      </c>
      <c r="AO115" s="29"/>
      <c r="AP115" s="125" t="n">
        <v>5216</v>
      </c>
      <c r="AQ115" s="29"/>
      <c r="AR115" s="125" t="n">
        <f aca="false">IF(E115,AP115,0)</f>
        <v>5216</v>
      </c>
      <c r="AS115" s="29"/>
      <c r="AT115" s="125" t="n">
        <f aca="false">IF(K115,AP115,0)</f>
        <v>5216</v>
      </c>
      <c r="AU115" s="29"/>
      <c r="AV115" s="125" t="n">
        <f aca="false">IF(Q115,AP115,0)</f>
        <v>5216</v>
      </c>
    </row>
    <row r="116" customFormat="false" ht="8.25" hidden="false" customHeight="true" outlineLevel="0" collapsed="false">
      <c r="A116" s="123" t="n">
        <v>24</v>
      </c>
      <c r="B116" s="124"/>
      <c r="C116" s="123" t="s">
        <v>161</v>
      </c>
      <c r="D116" s="124"/>
      <c r="E116" s="30" t="n">
        <v>1370870</v>
      </c>
      <c r="F116" s="124"/>
      <c r="G116" s="33" t="n">
        <f aca="false">(E116/$AP116)</f>
        <v>27.7571474852191</v>
      </c>
      <c r="H116" s="124"/>
      <c r="I116" s="33" t="n">
        <f aca="false">IF(G$219&gt;0,G116/G$219*100,0)</f>
        <v>20.478559199095</v>
      </c>
      <c r="J116" s="29"/>
      <c r="K116" s="30" t="n">
        <v>82651</v>
      </c>
      <c r="L116" s="124"/>
      <c r="M116" s="33" t="n">
        <f aca="false">(K116/$AP116)</f>
        <v>1.67350368510569</v>
      </c>
      <c r="N116" s="124"/>
      <c r="O116" s="33" t="n">
        <f aca="false">IF(M$219&gt;0,M116/M$219*100,0)</f>
        <v>40.5763757455774</v>
      </c>
      <c r="P116" s="29"/>
      <c r="Q116" s="30" t="n">
        <v>179337</v>
      </c>
      <c r="R116" s="124"/>
      <c r="S116" s="33" t="n">
        <f aca="false">(Q116/$AP116)</f>
        <v>3.63118571312869</v>
      </c>
      <c r="T116" s="124"/>
      <c r="U116" s="33" t="n">
        <f aca="false">IF(S$219&gt;0,S116/S$219*100,0)</f>
        <v>236.161423883025</v>
      </c>
      <c r="V116" s="29"/>
      <c r="W116" s="30" t="n">
        <f aca="false">(E116+K116+Q116)</f>
        <v>1632858</v>
      </c>
      <c r="X116" s="29"/>
      <c r="Y116" s="29"/>
      <c r="Z116" s="30" t="n">
        <v>0</v>
      </c>
      <c r="AA116" s="29"/>
      <c r="AB116" s="33" t="n">
        <f aca="false">IF($W116&gt;0,Z116/$W116*100,0)</f>
        <v>0</v>
      </c>
      <c r="AC116" s="29"/>
      <c r="AD116" s="30" t="n">
        <v>0</v>
      </c>
      <c r="AE116" s="29"/>
      <c r="AF116" s="33" t="n">
        <f aca="false">IF($W116&gt;0,AD116/$W116*100,0)</f>
        <v>0</v>
      </c>
      <c r="AG116" s="29"/>
      <c r="AH116" s="30" t="n">
        <v>0</v>
      </c>
      <c r="AI116" s="29"/>
      <c r="AJ116" s="33" t="n">
        <f aca="false">IF($W116&gt;0,AH116/$W116*100,0)</f>
        <v>0</v>
      </c>
      <c r="AK116" s="29"/>
      <c r="AL116" s="30" t="n">
        <v>90554</v>
      </c>
      <c r="AM116" s="29"/>
      <c r="AN116" s="123" t="n">
        <v>24</v>
      </c>
      <c r="AO116" s="29"/>
      <c r="AP116" s="125" t="n">
        <v>49388</v>
      </c>
      <c r="AQ116" s="29"/>
      <c r="AR116" s="125" t="n">
        <f aca="false">IF(E116,AP116,0)</f>
        <v>49388</v>
      </c>
      <c r="AS116" s="29"/>
      <c r="AT116" s="125" t="n">
        <f aca="false">IF(K116,AP116,0)</f>
        <v>49388</v>
      </c>
      <c r="AU116" s="29"/>
      <c r="AV116" s="125" t="n">
        <f aca="false">IF(Q116,AP116,0)</f>
        <v>49388</v>
      </c>
    </row>
    <row r="117" customFormat="false" ht="8.25" hidden="false" customHeight="true" outlineLevel="0" collapsed="false">
      <c r="A117" s="123" t="n">
        <v>25</v>
      </c>
      <c r="B117" s="124"/>
      <c r="C117" s="123" t="s">
        <v>162</v>
      </c>
      <c r="D117" s="124"/>
      <c r="E117" s="30" t="n">
        <v>78634</v>
      </c>
      <c r="F117" s="124"/>
      <c r="G117" s="33" t="n">
        <f aca="false">(E117/$AP117)</f>
        <v>7.97747793446282</v>
      </c>
      <c r="H117" s="124"/>
      <c r="I117" s="33" t="n">
        <f aca="false">IF(G$219&gt;0,G117/G$219*100,0)</f>
        <v>5.88559232274733</v>
      </c>
      <c r="J117" s="29"/>
      <c r="K117" s="30" t="n">
        <v>37846</v>
      </c>
      <c r="L117" s="124"/>
      <c r="M117" s="33" t="n">
        <f aca="false">(K117/$AP117)</f>
        <v>3.83950492036116</v>
      </c>
      <c r="N117" s="124"/>
      <c r="O117" s="33" t="n">
        <f aca="false">IF(M$219&gt;0,M117/M$219*100,0)</f>
        <v>93.0940252550016</v>
      </c>
      <c r="P117" s="29"/>
      <c r="Q117" s="30" t="n">
        <v>59485</v>
      </c>
      <c r="R117" s="124"/>
      <c r="S117" s="33" t="n">
        <f aca="false">(Q117/$AP117)</f>
        <v>6.0347976057624</v>
      </c>
      <c r="T117" s="124"/>
      <c r="U117" s="33" t="n">
        <f aca="false">IF(S$219&gt;0,S117/S$219*100,0)</f>
        <v>392.485129656106</v>
      </c>
      <c r="V117" s="29"/>
      <c r="W117" s="30" t="n">
        <f aca="false">(E117+K117+Q117)</f>
        <v>175965</v>
      </c>
      <c r="X117" s="29"/>
      <c r="Y117" s="29"/>
      <c r="Z117" s="30" t="n">
        <v>0</v>
      </c>
      <c r="AA117" s="29"/>
      <c r="AB117" s="33" t="n">
        <f aca="false">IF($W117&gt;0,Z117/$W117*100,0)</f>
        <v>0</v>
      </c>
      <c r="AC117" s="29"/>
      <c r="AD117" s="30" t="n">
        <v>0</v>
      </c>
      <c r="AE117" s="29"/>
      <c r="AF117" s="33" t="n">
        <f aca="false">IF($W117&gt;0,AD117/$W117*100,0)</f>
        <v>0</v>
      </c>
      <c r="AG117" s="29"/>
      <c r="AH117" s="30" t="n">
        <v>0</v>
      </c>
      <c r="AI117" s="29"/>
      <c r="AJ117" s="33" t="n">
        <f aca="false">IF($W117&gt;0,AH117/$W117*100,0)</f>
        <v>0</v>
      </c>
      <c r="AK117" s="29"/>
      <c r="AL117" s="30" t="n">
        <v>2400</v>
      </c>
      <c r="AM117" s="29"/>
      <c r="AN117" s="123" t="n">
        <v>25</v>
      </c>
      <c r="AO117" s="29"/>
      <c r="AP117" s="125" t="n">
        <v>9857</v>
      </c>
      <c r="AQ117" s="29"/>
      <c r="AR117" s="125" t="n">
        <f aca="false">IF(E117,AP117,0)</f>
        <v>9857</v>
      </c>
      <c r="AS117" s="29"/>
      <c r="AT117" s="125" t="n">
        <f aca="false">IF(K117,AP117,0)</f>
        <v>9857</v>
      </c>
      <c r="AU117" s="29"/>
      <c r="AV117" s="125" t="n">
        <f aca="false">IF(Q117,AP117,0)</f>
        <v>9857</v>
      </c>
    </row>
    <row r="118" customFormat="false" ht="8.25" hidden="false" customHeight="true" outlineLevel="0" collapsed="false">
      <c r="A118" s="126"/>
      <c r="B118" s="124"/>
      <c r="C118" s="123"/>
      <c r="D118" s="124"/>
      <c r="E118" s="124"/>
      <c r="F118" s="124"/>
      <c r="G118" s="127"/>
      <c r="H118" s="124"/>
      <c r="I118" s="127"/>
      <c r="J118" s="29"/>
      <c r="K118" s="124"/>
      <c r="L118" s="124"/>
      <c r="M118" s="127"/>
      <c r="N118" s="124"/>
      <c r="O118" s="127"/>
      <c r="P118" s="29"/>
      <c r="Q118" s="124"/>
      <c r="R118" s="124"/>
      <c r="S118" s="127"/>
      <c r="T118" s="124"/>
      <c r="U118" s="127"/>
      <c r="V118" s="29"/>
      <c r="W118" s="123"/>
      <c r="X118" s="29"/>
      <c r="Y118" s="29"/>
      <c r="Z118" s="124"/>
      <c r="AA118" s="29"/>
      <c r="AB118" s="127"/>
      <c r="AC118" s="29"/>
      <c r="AD118" s="124"/>
      <c r="AE118" s="29"/>
      <c r="AF118" s="127"/>
      <c r="AG118" s="29"/>
      <c r="AH118" s="124"/>
      <c r="AI118" s="29"/>
      <c r="AJ118" s="127"/>
      <c r="AK118" s="29"/>
      <c r="AL118" s="124"/>
      <c r="AM118" s="29"/>
      <c r="AN118" s="144"/>
      <c r="AO118" s="29"/>
      <c r="AP118" s="35"/>
      <c r="AQ118" s="29"/>
      <c r="AR118" s="29"/>
      <c r="AS118" s="29"/>
      <c r="AT118" s="29"/>
      <c r="AU118" s="29"/>
      <c r="AV118" s="29"/>
    </row>
    <row r="119" customFormat="false" ht="8.25" hidden="false" customHeight="true" outlineLevel="0" collapsed="false">
      <c r="A119" s="123" t="n">
        <v>26</v>
      </c>
      <c r="B119" s="124"/>
      <c r="C119" s="123" t="s">
        <v>163</v>
      </c>
      <c r="D119" s="124"/>
      <c r="E119" s="30" t="n">
        <v>4789387</v>
      </c>
      <c r="F119" s="124"/>
      <c r="G119" s="33" t="n">
        <f aca="false">(E119/$AP119)</f>
        <v>319.377634035743</v>
      </c>
      <c r="H119" s="124"/>
      <c r="I119" s="33" t="n">
        <f aca="false">IF(G$219&gt;0,G119/G$219*100,0)</f>
        <v>235.629175834825</v>
      </c>
      <c r="J119" s="29"/>
      <c r="K119" s="30" t="n">
        <v>0</v>
      </c>
      <c r="L119" s="124"/>
      <c r="M119" s="33" t="n">
        <f aca="false">(K119/$AP119)</f>
        <v>0</v>
      </c>
      <c r="N119" s="124"/>
      <c r="O119" s="33" t="n">
        <f aca="false">IF(M$219&gt;0,M119/M$219*100,0)</f>
        <v>0</v>
      </c>
      <c r="P119" s="29"/>
      <c r="Q119" s="30" t="n">
        <v>61127</v>
      </c>
      <c r="R119" s="124"/>
      <c r="S119" s="33" t="n">
        <f aca="false">(Q119/$AP119)</f>
        <v>4.07622032542011</v>
      </c>
      <c r="T119" s="124"/>
      <c r="U119" s="33" t="n">
        <f aca="false">IF(S$219&gt;0,S119/S$219*100,0)</f>
        <v>265.105139798181</v>
      </c>
      <c r="V119" s="29"/>
      <c r="W119" s="30" t="n">
        <f aca="false">(E119+K119+Q119)</f>
        <v>4850514</v>
      </c>
      <c r="X119" s="29"/>
      <c r="Y119" s="29"/>
      <c r="Z119" s="30" t="n">
        <v>1221477</v>
      </c>
      <c r="AA119" s="29"/>
      <c r="AB119" s="33" t="n">
        <f aca="false">IF($W119&gt;0,Z119/$W119*100,0)</f>
        <v>25.18242396579</v>
      </c>
      <c r="AC119" s="29"/>
      <c r="AD119" s="30" t="n">
        <v>34106</v>
      </c>
      <c r="AE119" s="29"/>
      <c r="AF119" s="33" t="n">
        <f aca="false">IF($W119&gt;0,AD119/$W119*100,0)</f>
        <v>0.703141976293646</v>
      </c>
      <c r="AG119" s="29"/>
      <c r="AH119" s="30" t="n">
        <v>0</v>
      </c>
      <c r="AI119" s="29"/>
      <c r="AJ119" s="33" t="n">
        <f aca="false">IF($W119&gt;0,AH119/$W119*100,0)</f>
        <v>0</v>
      </c>
      <c r="AK119" s="29"/>
      <c r="AL119" s="30" t="n">
        <v>0</v>
      </c>
      <c r="AM119" s="29"/>
      <c r="AN119" s="123" t="n">
        <v>26</v>
      </c>
      <c r="AO119" s="29"/>
      <c r="AP119" s="125" t="n">
        <v>14996</v>
      </c>
      <c r="AQ119" s="29"/>
      <c r="AR119" s="125" t="n">
        <f aca="false">IF(E119,AP119,0)</f>
        <v>14996</v>
      </c>
      <c r="AS119" s="29"/>
      <c r="AT119" s="125" t="n">
        <f aca="false">IF(K119,AP119,0)</f>
        <v>0</v>
      </c>
      <c r="AU119" s="29"/>
      <c r="AV119" s="125" t="n">
        <f aca="false">IF(Q119,AP119,0)</f>
        <v>14996</v>
      </c>
    </row>
    <row r="120" customFormat="false" ht="8.25" hidden="false" customHeight="true" outlineLevel="0" collapsed="false">
      <c r="A120" s="123" t="n">
        <v>27</v>
      </c>
      <c r="B120" s="124"/>
      <c r="C120" s="123" t="s">
        <v>164</v>
      </c>
      <c r="D120" s="124"/>
      <c r="E120" s="30" t="n">
        <v>1592437</v>
      </c>
      <c r="F120" s="124"/>
      <c r="G120" s="33" t="n">
        <f aca="false">(E120/$AP120)</f>
        <v>56.1448718400733</v>
      </c>
      <c r="H120" s="124"/>
      <c r="I120" s="33" t="n">
        <f aca="false">IF(G$219&gt;0,G120/G$219*100,0)</f>
        <v>41.4223429231985</v>
      </c>
      <c r="J120" s="29"/>
      <c r="K120" s="30" t="n">
        <v>12500</v>
      </c>
      <c r="L120" s="124"/>
      <c r="M120" s="33" t="n">
        <f aca="false">(K120/$AP120)</f>
        <v>0.440715016042027</v>
      </c>
      <c r="N120" s="124"/>
      <c r="O120" s="33" t="n">
        <f aca="false">IF(M$219&gt;0,M120/M$219*100,0)</f>
        <v>10.6857357093361</v>
      </c>
      <c r="P120" s="29"/>
      <c r="Q120" s="30" t="n">
        <v>110989</v>
      </c>
      <c r="R120" s="124"/>
      <c r="S120" s="33" t="n">
        <f aca="false">(Q120/$AP120)</f>
        <v>3.91316151323908</v>
      </c>
      <c r="T120" s="124"/>
      <c r="U120" s="33" t="n">
        <f aca="false">IF(S$219&gt;0,S120/S$219*100,0)</f>
        <v>254.500283890613</v>
      </c>
      <c r="V120" s="29"/>
      <c r="W120" s="30" t="n">
        <f aca="false">(E120+K120+Q120)</f>
        <v>1715926</v>
      </c>
      <c r="X120" s="29"/>
      <c r="Y120" s="29"/>
      <c r="Z120" s="30" t="n">
        <v>3558543</v>
      </c>
      <c r="AA120" s="29"/>
      <c r="AB120" s="33" t="n">
        <f aca="false">IF($W120&gt;0,Z120/$W120*100,0)</f>
        <v>207.383243799558</v>
      </c>
      <c r="AC120" s="29"/>
      <c r="AD120" s="30" t="n">
        <v>0</v>
      </c>
      <c r="AE120" s="29"/>
      <c r="AF120" s="33" t="n">
        <f aca="false">IF($W120&gt;0,AD120/$W120*100,0)</f>
        <v>0</v>
      </c>
      <c r="AG120" s="29"/>
      <c r="AH120" s="30" t="n">
        <v>0</v>
      </c>
      <c r="AI120" s="29"/>
      <c r="AJ120" s="33" t="n">
        <f aca="false">IF($W120&gt;0,AH120/$W120*100,0)</f>
        <v>0</v>
      </c>
      <c r="AK120" s="29"/>
      <c r="AL120" s="30" t="n">
        <v>3758</v>
      </c>
      <c r="AM120" s="29"/>
      <c r="AN120" s="123" t="n">
        <v>27</v>
      </c>
      <c r="AO120" s="29"/>
      <c r="AP120" s="125" t="n">
        <v>28363</v>
      </c>
      <c r="AQ120" s="29"/>
      <c r="AR120" s="125" t="n">
        <f aca="false">IF(E120,AP120,0)</f>
        <v>28363</v>
      </c>
      <c r="AS120" s="29"/>
      <c r="AT120" s="125" t="n">
        <f aca="false">IF(K120,AP120,0)</f>
        <v>28363</v>
      </c>
      <c r="AU120" s="29"/>
      <c r="AV120" s="125" t="n">
        <f aca="false">IF(Q120,AP120,0)</f>
        <v>28363</v>
      </c>
    </row>
    <row r="121" customFormat="false" ht="8.25" hidden="false" customHeight="true" outlineLevel="0" collapsed="false">
      <c r="A121" s="123" t="n">
        <v>28</v>
      </c>
      <c r="B121" s="124"/>
      <c r="C121" s="123" t="s">
        <v>165</v>
      </c>
      <c r="D121" s="124"/>
      <c r="E121" s="30" t="n">
        <v>124807</v>
      </c>
      <c r="F121" s="124"/>
      <c r="G121" s="33" t="n">
        <f aca="false">(E121/$AP121)</f>
        <v>11.5647702001483</v>
      </c>
      <c r="H121" s="124"/>
      <c r="I121" s="33" t="n">
        <f aca="false">IF(G$219&gt;0,G121/G$219*100,0)</f>
        <v>8.53221071415135</v>
      </c>
      <c r="J121" s="29"/>
      <c r="K121" s="30" t="n">
        <v>21184</v>
      </c>
      <c r="L121" s="124"/>
      <c r="M121" s="33" t="n">
        <f aca="false">(K121/$AP121)</f>
        <v>1.96293550778354</v>
      </c>
      <c r="N121" s="124"/>
      <c r="O121" s="33" t="n">
        <f aca="false">IF(M$219&gt;0,M121/M$219*100,0)</f>
        <v>47.5940444213186</v>
      </c>
      <c r="P121" s="29"/>
      <c r="Q121" s="30" t="n">
        <v>39463</v>
      </c>
      <c r="R121" s="124"/>
      <c r="S121" s="33" t="n">
        <f aca="false">(Q121/$AP121)</f>
        <v>3.65669014084507</v>
      </c>
      <c r="T121" s="124"/>
      <c r="U121" s="33" t="n">
        <f aca="false">IF(S$219&gt;0,S121/S$219*100,0)</f>
        <v>237.820155338991</v>
      </c>
      <c r="V121" s="29"/>
      <c r="W121" s="30" t="n">
        <f aca="false">(E121+K121+Q121)</f>
        <v>185454</v>
      </c>
      <c r="X121" s="29"/>
      <c r="Y121" s="29"/>
      <c r="Z121" s="30" t="n">
        <v>0</v>
      </c>
      <c r="AA121" s="29"/>
      <c r="AB121" s="33" t="n">
        <f aca="false">IF($W121&gt;0,Z121/$W121*100,0)</f>
        <v>0</v>
      </c>
      <c r="AC121" s="29"/>
      <c r="AD121" s="30" t="n">
        <v>5162</v>
      </c>
      <c r="AE121" s="29"/>
      <c r="AF121" s="33" t="n">
        <f aca="false">IF($W121&gt;0,AD121/$W121*100,0)</f>
        <v>2.78343955913596</v>
      </c>
      <c r="AG121" s="29"/>
      <c r="AH121" s="30" t="n">
        <v>0</v>
      </c>
      <c r="AI121" s="29"/>
      <c r="AJ121" s="33" t="n">
        <f aca="false">IF($W121&gt;0,AH121/$W121*100,0)</f>
        <v>0</v>
      </c>
      <c r="AK121" s="29"/>
      <c r="AL121" s="30" t="n">
        <v>34</v>
      </c>
      <c r="AM121" s="29"/>
      <c r="AN121" s="123" t="n">
        <v>28</v>
      </c>
      <c r="AO121" s="29"/>
      <c r="AP121" s="125" t="n">
        <v>10792</v>
      </c>
      <c r="AQ121" s="29"/>
      <c r="AR121" s="125" t="n">
        <f aca="false">IF(E121,AP121,0)</f>
        <v>10792</v>
      </c>
      <c r="AS121" s="29"/>
      <c r="AT121" s="125" t="n">
        <f aca="false">IF(K121,AP121,0)</f>
        <v>10792</v>
      </c>
      <c r="AU121" s="29"/>
      <c r="AV121" s="125" t="n">
        <f aca="false">IF(Q121,AP121,0)</f>
        <v>10792</v>
      </c>
    </row>
    <row r="122" customFormat="false" ht="8.25" hidden="false" customHeight="true" outlineLevel="0" collapsed="false">
      <c r="A122" s="123" t="n">
        <v>29</v>
      </c>
      <c r="B122" s="124"/>
      <c r="C122" s="123" t="s">
        <v>105</v>
      </c>
      <c r="D122" s="124"/>
      <c r="E122" s="30" t="n">
        <v>393146647</v>
      </c>
      <c r="F122" s="124"/>
      <c r="G122" s="33" t="n">
        <f aca="false">(E122/$AP122)</f>
        <v>345.68724511778</v>
      </c>
      <c r="H122" s="124"/>
      <c r="I122" s="33" t="n">
        <f aca="false">IF(G$219&gt;0,G122/G$219*100,0)</f>
        <v>255.039777314518</v>
      </c>
      <c r="J122" s="29"/>
      <c r="K122" s="30" t="n">
        <v>10337396</v>
      </c>
      <c r="L122" s="124"/>
      <c r="M122" s="33" t="n">
        <f aca="false">(K122/$AP122)</f>
        <v>9.08949872064293</v>
      </c>
      <c r="N122" s="124"/>
      <c r="O122" s="33" t="n">
        <f aca="false">IF(M$219&gt;0,M122/M$219*100,0)</f>
        <v>220.387274142428</v>
      </c>
      <c r="P122" s="29"/>
      <c r="Q122" s="30" t="n">
        <v>0</v>
      </c>
      <c r="R122" s="124"/>
      <c r="S122" s="33" t="n">
        <f aca="false">(Q122/$AP122)</f>
        <v>0</v>
      </c>
      <c r="T122" s="124"/>
      <c r="U122" s="33" t="n">
        <f aca="false">IF(S$219&gt;0,S122/S$219*100,0)</f>
        <v>0</v>
      </c>
      <c r="V122" s="29"/>
      <c r="W122" s="30" t="n">
        <f aca="false">(E122+K122+Q122)</f>
        <v>403484043</v>
      </c>
      <c r="X122" s="29"/>
      <c r="Y122" s="29"/>
      <c r="Z122" s="30" t="n">
        <v>86768305</v>
      </c>
      <c r="AA122" s="29"/>
      <c r="AB122" s="33" t="n">
        <f aca="false">IF($W122&gt;0,Z122/$W122*100,0)</f>
        <v>21.504767414061</v>
      </c>
      <c r="AC122" s="29"/>
      <c r="AD122" s="30" t="n">
        <v>3941040</v>
      </c>
      <c r="AE122" s="29"/>
      <c r="AF122" s="33" t="n">
        <f aca="false">IF($W122&gt;0,AD122/$W122*100,0)</f>
        <v>0.976752381754041</v>
      </c>
      <c r="AG122" s="29"/>
      <c r="AH122" s="30" t="n">
        <v>75527449</v>
      </c>
      <c r="AI122" s="29"/>
      <c r="AJ122" s="33" t="n">
        <f aca="false">IF($W122&gt;0,AH122/$W122*100,0)</f>
        <v>18.7188193214372</v>
      </c>
      <c r="AK122" s="29"/>
      <c r="AL122" s="30" t="n">
        <v>110937303</v>
      </c>
      <c r="AM122" s="29"/>
      <c r="AN122" s="123" t="n">
        <v>29</v>
      </c>
      <c r="AO122" s="29"/>
      <c r="AP122" s="125" t="n">
        <v>1137290</v>
      </c>
      <c r="AQ122" s="29"/>
      <c r="AR122" s="125" t="n">
        <f aca="false">IF(E122,AP122,0)</f>
        <v>1137290</v>
      </c>
      <c r="AS122" s="29"/>
      <c r="AT122" s="125" t="n">
        <f aca="false">IF(K122,AP122,0)</f>
        <v>1137290</v>
      </c>
      <c r="AU122" s="29"/>
      <c r="AV122" s="125" t="n">
        <f aca="false">IF(Q122,AP122,0)</f>
        <v>0</v>
      </c>
    </row>
    <row r="123" customFormat="false" ht="8.25" hidden="false" customHeight="true" outlineLevel="0" collapsed="false">
      <c r="A123" s="123" t="n">
        <v>30</v>
      </c>
      <c r="B123" s="124"/>
      <c r="C123" s="123" t="s">
        <v>166</v>
      </c>
      <c r="D123" s="124"/>
      <c r="E123" s="30" t="n">
        <v>7304654</v>
      </c>
      <c r="F123" s="124"/>
      <c r="G123" s="33" t="n">
        <f aca="false">(E123/$AP123)</f>
        <v>107.156642412862</v>
      </c>
      <c r="H123" s="124"/>
      <c r="I123" s="33" t="n">
        <f aca="false">IF(G$219&gt;0,G123/G$219*100,0)</f>
        <v>79.0576065640965</v>
      </c>
      <c r="J123" s="29"/>
      <c r="K123" s="30" t="n">
        <v>155466</v>
      </c>
      <c r="L123" s="124"/>
      <c r="M123" s="33" t="n">
        <f aca="false">(K123/$AP123)</f>
        <v>2.2806302077221</v>
      </c>
      <c r="N123" s="124"/>
      <c r="O123" s="33" t="n">
        <f aca="false">IF(M$219&gt;0,M123/M$219*100,0)</f>
        <v>55.2969850433293</v>
      </c>
      <c r="P123" s="29"/>
      <c r="Q123" s="30" t="n">
        <v>136383</v>
      </c>
      <c r="R123" s="124"/>
      <c r="S123" s="33" t="n">
        <f aca="false">(Q123/$AP123)</f>
        <v>2.00068947306654</v>
      </c>
      <c r="T123" s="124"/>
      <c r="U123" s="33" t="n">
        <f aca="false">IF(S$219&gt;0,S123/S$219*100,0)</f>
        <v>130.118840520572</v>
      </c>
      <c r="V123" s="29"/>
      <c r="W123" s="30" t="n">
        <f aca="false">(E123+K123+Q123)</f>
        <v>7596503</v>
      </c>
      <c r="X123" s="29"/>
      <c r="Y123" s="29"/>
      <c r="Z123" s="30" t="n">
        <v>309720</v>
      </c>
      <c r="AA123" s="29"/>
      <c r="AB123" s="33" t="n">
        <f aca="false">IF($W123&gt;0,Z123/$W123*100,0)</f>
        <v>4.07713917838247</v>
      </c>
      <c r="AC123" s="29"/>
      <c r="AD123" s="30" t="n">
        <v>148223</v>
      </c>
      <c r="AE123" s="29"/>
      <c r="AF123" s="33" t="n">
        <f aca="false">IF($W123&gt;0,AD123/$W123*100,0)</f>
        <v>1.95120044051849</v>
      </c>
      <c r="AG123" s="29"/>
      <c r="AH123" s="30" t="n">
        <v>2300000</v>
      </c>
      <c r="AI123" s="29"/>
      <c r="AJ123" s="33" t="n">
        <f aca="false">IF($W123&gt;0,AH123/$W123*100,0)</f>
        <v>30.2770893396606</v>
      </c>
      <c r="AK123" s="29"/>
      <c r="AL123" s="30" t="n">
        <v>7056</v>
      </c>
      <c r="AM123" s="29"/>
      <c r="AN123" s="123" t="n">
        <v>30</v>
      </c>
      <c r="AO123" s="29"/>
      <c r="AP123" s="125" t="n">
        <v>68168</v>
      </c>
      <c r="AQ123" s="29"/>
      <c r="AR123" s="125" t="n">
        <f aca="false">IF(E123,AP123,0)</f>
        <v>68168</v>
      </c>
      <c r="AS123" s="29"/>
      <c r="AT123" s="125" t="n">
        <f aca="false">IF(K123,AP123,0)</f>
        <v>68168</v>
      </c>
      <c r="AU123" s="29"/>
      <c r="AV123" s="125" t="n">
        <f aca="false">IF(Q123,AP123,0)</f>
        <v>68168</v>
      </c>
    </row>
    <row r="124" customFormat="false" ht="8.25" hidden="false" customHeight="true" outlineLevel="0" collapsed="false">
      <c r="A124" s="126"/>
      <c r="B124" s="124"/>
      <c r="C124" s="123"/>
      <c r="D124" s="124"/>
      <c r="E124" s="124"/>
      <c r="F124" s="124"/>
      <c r="G124" s="127"/>
      <c r="H124" s="124"/>
      <c r="I124" s="127"/>
      <c r="J124" s="29"/>
      <c r="K124" s="124"/>
      <c r="L124" s="124"/>
      <c r="M124" s="127"/>
      <c r="N124" s="124"/>
      <c r="O124" s="127"/>
      <c r="P124" s="29"/>
      <c r="Q124" s="124"/>
      <c r="R124" s="124"/>
      <c r="S124" s="127"/>
      <c r="T124" s="124"/>
      <c r="U124" s="127"/>
      <c r="V124" s="29"/>
      <c r="W124" s="123"/>
      <c r="X124" s="29"/>
      <c r="Y124" s="29"/>
      <c r="Z124" s="124"/>
      <c r="AA124" s="29"/>
      <c r="AB124" s="127"/>
      <c r="AC124" s="29"/>
      <c r="AD124" s="124"/>
      <c r="AE124" s="29"/>
      <c r="AF124" s="127"/>
      <c r="AG124" s="29"/>
      <c r="AH124" s="124"/>
      <c r="AI124" s="29"/>
      <c r="AJ124" s="127"/>
      <c r="AK124" s="29"/>
      <c r="AL124" s="124"/>
      <c r="AM124" s="29"/>
      <c r="AN124" s="144"/>
      <c r="AO124" s="29"/>
      <c r="AP124" s="35"/>
      <c r="AQ124" s="29"/>
      <c r="AR124" s="29"/>
      <c r="AS124" s="29"/>
      <c r="AT124" s="29"/>
      <c r="AU124" s="29"/>
      <c r="AV124" s="29"/>
    </row>
    <row r="125" customFormat="false" ht="8.25" hidden="false" customHeight="true" outlineLevel="0" collapsed="false">
      <c r="A125" s="123" t="n">
        <v>31</v>
      </c>
      <c r="B125" s="124"/>
      <c r="C125" s="123" t="s">
        <v>167</v>
      </c>
      <c r="D125" s="124"/>
      <c r="E125" s="30" t="n">
        <v>330702</v>
      </c>
      <c r="F125" s="124"/>
      <c r="G125" s="33" t="n">
        <f aca="false">(E125/$AP125)</f>
        <v>21.5848834932446</v>
      </c>
      <c r="H125" s="124"/>
      <c r="I125" s="33" t="n">
        <f aca="false">IF(G$219&gt;0,G125/G$219*100,0)</f>
        <v>15.9248105251939</v>
      </c>
      <c r="J125" s="29"/>
      <c r="K125" s="30" t="n">
        <v>11500</v>
      </c>
      <c r="L125" s="124"/>
      <c r="M125" s="33" t="n">
        <f aca="false">(K125/$AP125)</f>
        <v>0.750603746491743</v>
      </c>
      <c r="N125" s="124"/>
      <c r="O125" s="33" t="n">
        <f aca="false">IF(M$219&gt;0,M125/M$219*100,0)</f>
        <v>18.1994099712804</v>
      </c>
      <c r="P125" s="29"/>
      <c r="Q125" s="30" t="n">
        <v>88257</v>
      </c>
      <c r="R125" s="124"/>
      <c r="S125" s="33" t="n">
        <f aca="false">(Q125/$AP125)</f>
        <v>5.76052476992363</v>
      </c>
      <c r="T125" s="124"/>
      <c r="U125" s="33" t="n">
        <f aca="false">IF(S$219&gt;0,S125/S$219*100,0)</f>
        <v>374.647247333004</v>
      </c>
      <c r="V125" s="29"/>
      <c r="W125" s="30" t="n">
        <f aca="false">(E125+K125+Q125)</f>
        <v>430459</v>
      </c>
      <c r="X125" s="29"/>
      <c r="Y125" s="29"/>
      <c r="Z125" s="30" t="n">
        <v>16691</v>
      </c>
      <c r="AA125" s="29"/>
      <c r="AB125" s="33" t="n">
        <f aca="false">IF($W125&gt;0,Z125/$W125*100,0)</f>
        <v>3.87748891299752</v>
      </c>
      <c r="AC125" s="29"/>
      <c r="AD125" s="30" t="n">
        <v>7167</v>
      </c>
      <c r="AE125" s="29"/>
      <c r="AF125" s="33" t="n">
        <f aca="false">IF($W125&gt;0,AD125/$W125*100,0)</f>
        <v>1.66496693064845</v>
      </c>
      <c r="AG125" s="29"/>
      <c r="AH125" s="30" t="n">
        <v>0</v>
      </c>
      <c r="AI125" s="29"/>
      <c r="AJ125" s="33" t="n">
        <f aca="false">IF($W125&gt;0,AH125/$W125*100,0)</f>
        <v>0</v>
      </c>
      <c r="AK125" s="29"/>
      <c r="AL125" s="30" t="n">
        <v>3904</v>
      </c>
      <c r="AM125" s="29"/>
      <c r="AN125" s="123" t="n">
        <v>31</v>
      </c>
      <c r="AO125" s="29"/>
      <c r="AP125" s="125" t="n">
        <v>15321</v>
      </c>
      <c r="AQ125" s="29"/>
      <c r="AR125" s="125" t="n">
        <f aca="false">IF(E125,AP125,0)</f>
        <v>15321</v>
      </c>
      <c r="AS125" s="29"/>
      <c r="AT125" s="125" t="n">
        <f aca="false">IF(K125,AP125,0)</f>
        <v>15321</v>
      </c>
      <c r="AU125" s="29"/>
      <c r="AV125" s="125" t="n">
        <f aca="false">IF(Q125,AP125,0)</f>
        <v>15321</v>
      </c>
    </row>
    <row r="126" customFormat="false" ht="8.25" hidden="false" customHeight="true" outlineLevel="0" collapsed="false">
      <c r="A126" s="123" t="n">
        <v>32</v>
      </c>
      <c r="B126" s="124"/>
      <c r="C126" s="123" t="s">
        <v>168</v>
      </c>
      <c r="D126" s="124"/>
      <c r="E126" s="30" t="n">
        <v>646279</v>
      </c>
      <c r="F126" s="124"/>
      <c r="G126" s="33" t="n">
        <f aca="false">(E126/$AP126)</f>
        <v>24.7303792140206</v>
      </c>
      <c r="H126" s="124"/>
      <c r="I126" s="33" t="n">
        <f aca="false">IF(G$219&gt;0,G126/G$219*100,0)</f>
        <v>18.2454819977475</v>
      </c>
      <c r="J126" s="29"/>
      <c r="K126" s="30" t="n">
        <v>20000</v>
      </c>
      <c r="L126" s="124"/>
      <c r="M126" s="33" t="n">
        <f aca="false">(K126/$AP126)</f>
        <v>0.765315884131175</v>
      </c>
      <c r="N126" s="124"/>
      <c r="O126" s="33" t="n">
        <f aca="false">IF(M$219&gt;0,M126/M$219*100,0)</f>
        <v>18.5561257826594</v>
      </c>
      <c r="P126" s="29"/>
      <c r="Q126" s="30" t="n">
        <v>115442</v>
      </c>
      <c r="R126" s="124"/>
      <c r="S126" s="33" t="n">
        <f aca="false">(Q126/$AP126)</f>
        <v>4.41747981479356</v>
      </c>
      <c r="T126" s="124"/>
      <c r="U126" s="33" t="n">
        <f aca="false">IF(S$219&gt;0,S126/S$219*100,0)</f>
        <v>287.299633082466</v>
      </c>
      <c r="V126" s="29"/>
      <c r="W126" s="30" t="n">
        <f aca="false">(E126+K126+Q126)</f>
        <v>781721</v>
      </c>
      <c r="X126" s="29"/>
      <c r="Y126" s="29"/>
      <c r="Z126" s="30" t="n">
        <v>0</v>
      </c>
      <c r="AA126" s="29"/>
      <c r="AB126" s="33" t="n">
        <f aca="false">IF($W126&gt;0,Z126/$W126*100,0)</f>
        <v>0</v>
      </c>
      <c r="AC126" s="29"/>
      <c r="AD126" s="30" t="n">
        <v>0</v>
      </c>
      <c r="AE126" s="29"/>
      <c r="AF126" s="33" t="n">
        <f aca="false">IF($W126&gt;0,AD126/$W126*100,0)</f>
        <v>0</v>
      </c>
      <c r="AG126" s="29"/>
      <c r="AH126" s="30" t="n">
        <v>0</v>
      </c>
      <c r="AI126" s="29"/>
      <c r="AJ126" s="33" t="n">
        <f aca="false">IF($W126&gt;0,AH126/$W126*100,0)</f>
        <v>0</v>
      </c>
      <c r="AK126" s="29"/>
      <c r="AL126" s="30" t="n">
        <v>4073</v>
      </c>
      <c r="AM126" s="29"/>
      <c r="AN126" s="123" t="n">
        <v>32</v>
      </c>
      <c r="AO126" s="29"/>
      <c r="AP126" s="125" t="n">
        <v>26133</v>
      </c>
      <c r="AQ126" s="29"/>
      <c r="AR126" s="125" t="n">
        <f aca="false">IF(E126,AP126,0)</f>
        <v>26133</v>
      </c>
      <c r="AS126" s="29"/>
      <c r="AT126" s="125" t="n">
        <f aca="false">IF(K126,AP126,0)</f>
        <v>26133</v>
      </c>
      <c r="AU126" s="29"/>
      <c r="AV126" s="125" t="n">
        <f aca="false">IF(Q126,AP126,0)</f>
        <v>26133</v>
      </c>
    </row>
    <row r="127" customFormat="false" ht="8.25" hidden="false" customHeight="true" outlineLevel="0" collapsed="false">
      <c r="A127" s="123" t="n">
        <v>33</v>
      </c>
      <c r="B127" s="124"/>
      <c r="C127" s="123" t="s">
        <v>107</v>
      </c>
      <c r="D127" s="124"/>
      <c r="E127" s="30" t="n">
        <v>2339611</v>
      </c>
      <c r="F127" s="124"/>
      <c r="G127" s="33" t="n">
        <f aca="false">(E127/$AP127)</f>
        <v>41.6263855528868</v>
      </c>
      <c r="H127" s="124"/>
      <c r="I127" s="33" t="n">
        <f aca="false">IF(G$219&gt;0,G127/G$219*100,0)</f>
        <v>30.7109511610687</v>
      </c>
      <c r="J127" s="29"/>
      <c r="K127" s="30" t="n">
        <v>3887</v>
      </c>
      <c r="L127" s="124"/>
      <c r="M127" s="33" t="n">
        <f aca="false">(K127/$AP127)</f>
        <v>0.0691575482608309</v>
      </c>
      <c r="N127" s="124"/>
      <c r="O127" s="33" t="n">
        <f aca="false">IF(M$219&gt;0,M127/M$219*100,0)</f>
        <v>1.67681893314573</v>
      </c>
      <c r="P127" s="29"/>
      <c r="Q127" s="30" t="n">
        <v>106343</v>
      </c>
      <c r="R127" s="124"/>
      <c r="S127" s="33" t="n">
        <f aca="false">(Q127/$AP127)</f>
        <v>1.89205586691575</v>
      </c>
      <c r="T127" s="124"/>
      <c r="U127" s="33" t="n">
        <f aca="false">IF(S$219&gt;0,S127/S$219*100,0)</f>
        <v>123.053636717484</v>
      </c>
      <c r="V127" s="29"/>
      <c r="W127" s="30" t="n">
        <f aca="false">(E127+K127+Q127)</f>
        <v>2449841</v>
      </c>
      <c r="X127" s="29"/>
      <c r="Y127" s="29"/>
      <c r="Z127" s="30" t="n">
        <v>123810</v>
      </c>
      <c r="AA127" s="29"/>
      <c r="AB127" s="33" t="n">
        <f aca="false">IF($W127&gt;0,Z127/$W127*100,0)</f>
        <v>5.05379736889047</v>
      </c>
      <c r="AC127" s="29"/>
      <c r="AD127" s="30" t="n">
        <v>0</v>
      </c>
      <c r="AE127" s="29"/>
      <c r="AF127" s="33" t="n">
        <f aca="false">IF($W127&gt;0,AD127/$W127*100,0)</f>
        <v>0</v>
      </c>
      <c r="AG127" s="29"/>
      <c r="AH127" s="30" t="n">
        <v>0</v>
      </c>
      <c r="AI127" s="29"/>
      <c r="AJ127" s="33" t="n">
        <f aca="false">IF($W127&gt;0,AH127/$W127*100,0)</f>
        <v>0</v>
      </c>
      <c r="AK127" s="29"/>
      <c r="AL127" s="30" t="n">
        <v>19490</v>
      </c>
      <c r="AM127" s="29"/>
      <c r="AN127" s="123" t="n">
        <v>33</v>
      </c>
      <c r="AO127" s="29"/>
      <c r="AP127" s="125" t="n">
        <v>56205</v>
      </c>
      <c r="AQ127" s="29"/>
      <c r="AR127" s="125" t="n">
        <f aca="false">IF(E127,AP127,0)</f>
        <v>56205</v>
      </c>
      <c r="AS127" s="29"/>
      <c r="AT127" s="125" t="n">
        <f aca="false">IF(K127,AP127,0)</f>
        <v>56205</v>
      </c>
      <c r="AU127" s="29"/>
      <c r="AV127" s="125" t="n">
        <f aca="false">IF(Q127,AP127,0)</f>
        <v>56205</v>
      </c>
    </row>
    <row r="128" customFormat="false" ht="8.25" hidden="false" customHeight="true" outlineLevel="0" collapsed="false">
      <c r="A128" s="123" t="n">
        <v>34</v>
      </c>
      <c r="B128" s="124"/>
      <c r="C128" s="123" t="s">
        <v>169</v>
      </c>
      <c r="D128" s="124"/>
      <c r="E128" s="30" t="n">
        <v>1355039</v>
      </c>
      <c r="F128" s="124"/>
      <c r="G128" s="33" t="n">
        <f aca="false">(E128/$AP128)</f>
        <v>16.1318007571609</v>
      </c>
      <c r="H128" s="124"/>
      <c r="I128" s="33" t="n">
        <f aca="false">IF(G$219&gt;0,G128/G$219*100,0)</f>
        <v>11.9016565722195</v>
      </c>
      <c r="J128" s="29"/>
      <c r="K128" s="30" t="n">
        <v>7000</v>
      </c>
      <c r="L128" s="124"/>
      <c r="M128" s="33" t="n">
        <f aca="false">(K128/$AP128)</f>
        <v>0.0833353175075597</v>
      </c>
      <c r="N128" s="124"/>
      <c r="O128" s="33" t="n">
        <f aca="false">IF(M$219&gt;0,M128/M$219*100,0)</f>
        <v>2.0205782551654</v>
      </c>
      <c r="P128" s="29"/>
      <c r="Q128" s="30" t="n">
        <v>234152</v>
      </c>
      <c r="R128" s="124"/>
      <c r="S128" s="33" t="n">
        <f aca="false">(Q128/$AP128)</f>
        <v>2.78759018071859</v>
      </c>
      <c r="T128" s="124"/>
      <c r="U128" s="33" t="n">
        <f aca="false">IF(S$219&gt;0,S128/S$219*100,0)</f>
        <v>181.296501553378</v>
      </c>
      <c r="V128" s="29"/>
      <c r="W128" s="30" t="n">
        <f aca="false">(E128+K128+Q128)</f>
        <v>1596191</v>
      </c>
      <c r="X128" s="29"/>
      <c r="Y128" s="29"/>
      <c r="Z128" s="30" t="n">
        <v>0</v>
      </c>
      <c r="AA128" s="29"/>
      <c r="AB128" s="33" t="n">
        <f aca="false">IF($W128&gt;0,Z128/$W128*100,0)</f>
        <v>0</v>
      </c>
      <c r="AC128" s="29"/>
      <c r="AD128" s="30" t="n">
        <v>0</v>
      </c>
      <c r="AE128" s="29"/>
      <c r="AF128" s="33" t="n">
        <f aca="false">IF($W128&gt;0,AD128/$W128*100,0)</f>
        <v>0</v>
      </c>
      <c r="AG128" s="29"/>
      <c r="AH128" s="30" t="n">
        <v>0</v>
      </c>
      <c r="AI128" s="29"/>
      <c r="AJ128" s="33" t="n">
        <f aca="false">IF($W128&gt;0,AH128/$W128*100,0)</f>
        <v>0</v>
      </c>
      <c r="AK128" s="29"/>
      <c r="AL128" s="30" t="n">
        <v>639</v>
      </c>
      <c r="AM128" s="29"/>
      <c r="AN128" s="123" t="n">
        <v>34</v>
      </c>
      <c r="AO128" s="29"/>
      <c r="AP128" s="125" t="n">
        <v>83998</v>
      </c>
      <c r="AQ128" s="29"/>
      <c r="AR128" s="125" t="n">
        <f aca="false">IF(E128,AP128,0)</f>
        <v>83998</v>
      </c>
      <c r="AS128" s="29"/>
      <c r="AT128" s="125" t="n">
        <f aca="false">IF(K128,AP128,0)</f>
        <v>83998</v>
      </c>
      <c r="AU128" s="29"/>
      <c r="AV128" s="125" t="n">
        <f aca="false">IF(Q128,AP128,0)</f>
        <v>83998</v>
      </c>
    </row>
    <row r="129" customFormat="false" ht="8.25" hidden="false" customHeight="true" outlineLevel="0" collapsed="false">
      <c r="A129" s="123" t="n">
        <v>35</v>
      </c>
      <c r="B129" s="124"/>
      <c r="C129" s="123" t="s">
        <v>170</v>
      </c>
      <c r="D129" s="124"/>
      <c r="E129" s="30" t="n">
        <v>2738749</v>
      </c>
      <c r="F129" s="124"/>
      <c r="G129" s="33" t="n">
        <f aca="false">(E129/$AP129)</f>
        <v>160.87576362782</v>
      </c>
      <c r="H129" s="124"/>
      <c r="I129" s="33" t="n">
        <f aca="false">IF(G$219&gt;0,G129/G$219*100,0)</f>
        <v>118.690288723157</v>
      </c>
      <c r="J129" s="29"/>
      <c r="K129" s="30" t="n">
        <v>13000</v>
      </c>
      <c r="L129" s="124"/>
      <c r="M129" s="33" t="n">
        <f aca="false">(K129/$AP129)</f>
        <v>0.763627819548872</v>
      </c>
      <c r="N129" s="124"/>
      <c r="O129" s="33" t="n">
        <f aca="false">IF(M$219&gt;0,M129/M$219*100,0)</f>
        <v>18.5151963581329</v>
      </c>
      <c r="P129" s="29"/>
      <c r="Q129" s="30" t="n">
        <v>68657</v>
      </c>
      <c r="R129" s="124"/>
      <c r="S129" s="33" t="n">
        <f aca="false">(Q129/$AP129)</f>
        <v>4.03295347744361</v>
      </c>
      <c r="T129" s="124"/>
      <c r="U129" s="33" t="n">
        <f aca="false">IF(S$219&gt;0,S129/S$219*100,0)</f>
        <v>262.29119382232</v>
      </c>
      <c r="V129" s="29"/>
      <c r="W129" s="30" t="n">
        <f aca="false">(E129+K129+Q129)</f>
        <v>2820406</v>
      </c>
      <c r="X129" s="29"/>
      <c r="Y129" s="29"/>
      <c r="Z129" s="30" t="n">
        <v>0</v>
      </c>
      <c r="AA129" s="29"/>
      <c r="AB129" s="33" t="n">
        <f aca="false">IF($W129&gt;0,Z129/$W129*100,0)</f>
        <v>0</v>
      </c>
      <c r="AC129" s="29"/>
      <c r="AD129" s="30" t="n">
        <v>0</v>
      </c>
      <c r="AE129" s="29"/>
      <c r="AF129" s="33" t="n">
        <f aca="false">IF($W129&gt;0,AD129/$W129*100,0)</f>
        <v>0</v>
      </c>
      <c r="AG129" s="29"/>
      <c r="AH129" s="30" t="n">
        <v>0</v>
      </c>
      <c r="AI129" s="29"/>
      <c r="AJ129" s="33" t="n">
        <f aca="false">IF($W129&gt;0,AH129/$W129*100,0)</f>
        <v>0</v>
      </c>
      <c r="AK129" s="29"/>
      <c r="AL129" s="30" t="n">
        <v>62329</v>
      </c>
      <c r="AM129" s="29"/>
      <c r="AN129" s="123" t="n">
        <v>35</v>
      </c>
      <c r="AO129" s="29"/>
      <c r="AP129" s="125" t="n">
        <v>17024</v>
      </c>
      <c r="AQ129" s="29"/>
      <c r="AR129" s="125" t="n">
        <f aca="false">IF(E129,AP129,0)</f>
        <v>17024</v>
      </c>
      <c r="AS129" s="29"/>
      <c r="AT129" s="125" t="n">
        <f aca="false">IF(K129,AP129,0)</f>
        <v>17024</v>
      </c>
      <c r="AU129" s="29"/>
      <c r="AV129" s="125" t="n">
        <f aca="false">IF(Q129,AP129,0)</f>
        <v>17024</v>
      </c>
    </row>
    <row r="130" customFormat="false" ht="8.25" hidden="false" customHeight="true" outlineLevel="0" collapsed="false">
      <c r="A130" s="124"/>
      <c r="B130" s="124"/>
      <c r="C130" s="123"/>
      <c r="D130" s="124"/>
      <c r="E130" s="124"/>
      <c r="F130" s="124"/>
      <c r="G130" s="127"/>
      <c r="H130" s="124"/>
      <c r="I130" s="127"/>
      <c r="J130" s="29"/>
      <c r="K130" s="124"/>
      <c r="L130" s="124"/>
      <c r="M130" s="127"/>
      <c r="N130" s="124"/>
      <c r="O130" s="29"/>
      <c r="P130" s="29"/>
      <c r="Q130" s="124"/>
      <c r="R130" s="124"/>
      <c r="S130" s="127"/>
      <c r="T130" s="124"/>
      <c r="U130" s="45"/>
      <c r="V130" s="29"/>
      <c r="W130" s="123"/>
      <c r="X130" s="29"/>
      <c r="Y130" s="29"/>
      <c r="Z130" s="124"/>
      <c r="AA130" s="29"/>
      <c r="AB130" s="127"/>
      <c r="AC130" s="29"/>
      <c r="AD130" s="124"/>
      <c r="AE130" s="29"/>
      <c r="AF130" s="127"/>
      <c r="AG130" s="29"/>
      <c r="AH130" s="124"/>
      <c r="AI130" s="29"/>
      <c r="AJ130" s="127"/>
      <c r="AK130" s="29"/>
      <c r="AL130" s="124"/>
      <c r="AM130" s="29"/>
      <c r="AN130" s="123"/>
      <c r="AO130" s="29"/>
      <c r="AP130" s="35"/>
      <c r="AQ130" s="29"/>
      <c r="AR130" s="29"/>
      <c r="AS130" s="29"/>
      <c r="AT130" s="29"/>
      <c r="AU130" s="29"/>
      <c r="AV130" s="29"/>
    </row>
    <row r="131" customFormat="false" ht="8.25" hidden="false" customHeight="true" outlineLevel="0" collapsed="false">
      <c r="A131" s="123" t="n">
        <v>36</v>
      </c>
      <c r="B131" s="124"/>
      <c r="C131" s="123" t="s">
        <v>171</v>
      </c>
      <c r="D131" s="124"/>
      <c r="E131" s="30" t="n">
        <v>1832219</v>
      </c>
      <c r="F131" s="124"/>
      <c r="G131" s="33" t="n">
        <f aca="false">(E131/$AP131)</f>
        <v>49.5421950625963</v>
      </c>
      <c r="H131" s="124"/>
      <c r="I131" s="33" t="n">
        <f aca="false">IF(G$219&gt;0,G131/G$219*100,0)</f>
        <v>36.5510459957295</v>
      </c>
      <c r="J131" s="29"/>
      <c r="K131" s="30" t="n">
        <v>19953</v>
      </c>
      <c r="L131" s="124"/>
      <c r="M131" s="33" t="n">
        <f aca="false">(K131/$AP131)</f>
        <v>0.53951815699105</v>
      </c>
      <c r="N131" s="124"/>
      <c r="O131" s="33" t="n">
        <f aca="false">IF(M$219&gt;0,M131/M$219*100,0)</f>
        <v>13.0813524072088</v>
      </c>
      <c r="P131" s="29"/>
      <c r="Q131" s="30" t="n">
        <v>93117</v>
      </c>
      <c r="R131" s="124"/>
      <c r="S131" s="33" t="n">
        <f aca="false">(Q131/$AP131)</f>
        <v>2.51783251764324</v>
      </c>
      <c r="T131" s="124"/>
      <c r="U131" s="33" t="n">
        <f aca="false">IF(S$219&gt;0,S131/S$219*100,0)</f>
        <v>163.752272519622</v>
      </c>
      <c r="V131" s="29"/>
      <c r="W131" s="30" t="n">
        <f aca="false">(E131+K131+Q131)</f>
        <v>1945289</v>
      </c>
      <c r="X131" s="29"/>
      <c r="Y131" s="29"/>
      <c r="Z131" s="30" t="n">
        <v>0</v>
      </c>
      <c r="AA131" s="29"/>
      <c r="AB131" s="33" t="n">
        <f aca="false">IF($W131&gt;0,Z131/$W131*100,0)</f>
        <v>0</v>
      </c>
      <c r="AC131" s="29"/>
      <c r="AD131" s="30" t="n">
        <v>0</v>
      </c>
      <c r="AE131" s="29"/>
      <c r="AF131" s="33" t="n">
        <f aca="false">IF($W131&gt;0,AD131/$W131*100,0)</f>
        <v>0</v>
      </c>
      <c r="AG131" s="29"/>
      <c r="AH131" s="30" t="n">
        <v>0</v>
      </c>
      <c r="AI131" s="29"/>
      <c r="AJ131" s="33" t="n">
        <f aca="false">IF($W131&gt;0,AH131/$W131*100,0)</f>
        <v>0</v>
      </c>
      <c r="AK131" s="29"/>
      <c r="AL131" s="30" t="n">
        <v>258</v>
      </c>
      <c r="AM131" s="29"/>
      <c r="AN131" s="123" t="n">
        <v>36</v>
      </c>
      <c r="AO131" s="29"/>
      <c r="AP131" s="125" t="n">
        <v>36983</v>
      </c>
      <c r="AQ131" s="29"/>
      <c r="AR131" s="125" t="n">
        <f aca="false">IF(E131,AP131,0)</f>
        <v>36983</v>
      </c>
      <c r="AS131" s="29"/>
      <c r="AT131" s="125" t="n">
        <f aca="false">IF(K131,AP131,0)</f>
        <v>36983</v>
      </c>
      <c r="AU131" s="29"/>
      <c r="AV131" s="125" t="n">
        <f aca="false">IF(Q131,AP131,0)</f>
        <v>36983</v>
      </c>
    </row>
    <row r="132" customFormat="false" ht="8.25" hidden="false" customHeight="true" outlineLevel="0" collapsed="false">
      <c r="A132" s="123" t="n">
        <v>37</v>
      </c>
      <c r="B132" s="124"/>
      <c r="C132" s="123" t="s">
        <v>172</v>
      </c>
      <c r="D132" s="124"/>
      <c r="E132" s="30" t="n">
        <v>2021001</v>
      </c>
      <c r="F132" s="124"/>
      <c r="G132" s="33" t="n">
        <f aca="false">(E132/$AP132)</f>
        <v>90.5791054141269</v>
      </c>
      <c r="H132" s="124"/>
      <c r="I132" s="33" t="n">
        <f aca="false">IF(G$219&gt;0,G132/G$219*100,0)</f>
        <v>66.8270964591022</v>
      </c>
      <c r="J132" s="29"/>
      <c r="K132" s="30" t="n">
        <v>0</v>
      </c>
      <c r="L132" s="124"/>
      <c r="M132" s="33" t="n">
        <f aca="false">(K132/$AP132)</f>
        <v>0</v>
      </c>
      <c r="N132" s="124"/>
      <c r="O132" s="33" t="n">
        <f aca="false">IF(M$219&gt;0,M132/M$219*100,0)</f>
        <v>0</v>
      </c>
      <c r="P132" s="29"/>
      <c r="Q132" s="30" t="n">
        <v>47482</v>
      </c>
      <c r="R132" s="124"/>
      <c r="S132" s="33" t="n">
        <f aca="false">(Q132/$AP132)</f>
        <v>2.12809250627465</v>
      </c>
      <c r="T132" s="124"/>
      <c r="U132" s="33" t="n">
        <f aca="false">IF(S$219&gt;0,S132/S$219*100,0)</f>
        <v>138.404751544252</v>
      </c>
      <c r="V132" s="29"/>
      <c r="W132" s="30" t="n">
        <f aca="false">(E132+K132+Q132)</f>
        <v>2068483</v>
      </c>
      <c r="X132" s="29"/>
      <c r="Y132" s="29"/>
      <c r="Z132" s="30" t="n">
        <v>0</v>
      </c>
      <c r="AA132" s="29"/>
      <c r="AB132" s="33" t="n">
        <f aca="false">IF($W132&gt;0,Z132/$W132*100,0)</f>
        <v>0</v>
      </c>
      <c r="AC132" s="29"/>
      <c r="AD132" s="30" t="n">
        <v>0</v>
      </c>
      <c r="AE132" s="29"/>
      <c r="AF132" s="33" t="n">
        <f aca="false">IF($W132&gt;0,AD132/$W132*100,0)</f>
        <v>0</v>
      </c>
      <c r="AG132" s="29"/>
      <c r="AH132" s="30" t="n">
        <v>0</v>
      </c>
      <c r="AI132" s="29"/>
      <c r="AJ132" s="33" t="n">
        <f aca="false">IF($W132&gt;0,AH132/$W132*100,0)</f>
        <v>0</v>
      </c>
      <c r="AK132" s="29"/>
      <c r="AL132" s="30" t="n">
        <v>28056</v>
      </c>
      <c r="AM132" s="29"/>
      <c r="AN132" s="123" t="n">
        <v>37</v>
      </c>
      <c r="AO132" s="29"/>
      <c r="AP132" s="125" t="n">
        <v>22312</v>
      </c>
      <c r="AQ132" s="29"/>
      <c r="AR132" s="125" t="n">
        <f aca="false">IF(E132,AP132,0)</f>
        <v>22312</v>
      </c>
      <c r="AS132" s="29"/>
      <c r="AT132" s="125" t="n">
        <f aca="false">IF(K132,AP132,0)</f>
        <v>0</v>
      </c>
      <c r="AU132" s="29"/>
      <c r="AV132" s="125" t="n">
        <f aca="false">IF(Q132,AP132,0)</f>
        <v>22312</v>
      </c>
    </row>
    <row r="133" customFormat="false" ht="8.25" hidden="false" customHeight="true" outlineLevel="0" collapsed="false">
      <c r="A133" s="123" t="n">
        <v>38</v>
      </c>
      <c r="B133" s="124"/>
      <c r="C133" s="123" t="s">
        <v>173</v>
      </c>
      <c r="D133" s="124"/>
      <c r="E133" s="30" t="n">
        <v>544495</v>
      </c>
      <c r="F133" s="124"/>
      <c r="G133" s="33" t="n">
        <f aca="false">(E133/$AP133)</f>
        <v>34.1890619113399</v>
      </c>
      <c r="H133" s="124"/>
      <c r="I133" s="33" t="n">
        <f aca="false">IF(G$219&gt;0,G133/G$219*100,0)</f>
        <v>25.2238717499963</v>
      </c>
      <c r="J133" s="29"/>
      <c r="K133" s="30" t="n">
        <v>6340</v>
      </c>
      <c r="L133" s="124"/>
      <c r="M133" s="33" t="n">
        <f aca="false">(K133/$AP133)</f>
        <v>0.398091171668969</v>
      </c>
      <c r="N133" s="124"/>
      <c r="O133" s="33" t="n">
        <f aca="false">IF(M$219&gt;0,M133/M$219*100,0)</f>
        <v>9.65226255932448</v>
      </c>
      <c r="P133" s="29"/>
      <c r="Q133" s="30" t="n">
        <v>55352</v>
      </c>
      <c r="R133" s="124"/>
      <c r="S133" s="33" t="n">
        <f aca="false">(Q133/$AP133)</f>
        <v>3.47557453221148</v>
      </c>
      <c r="T133" s="124"/>
      <c r="U133" s="33" t="n">
        <f aca="false">IF(S$219&gt;0,S133/S$219*100,0)</f>
        <v>226.04093956721</v>
      </c>
      <c r="V133" s="29"/>
      <c r="W133" s="30" t="n">
        <f aca="false">(E133+K133+Q133)</f>
        <v>606187</v>
      </c>
      <c r="X133" s="29"/>
      <c r="Y133" s="29"/>
      <c r="Z133" s="30" t="n">
        <v>50000</v>
      </c>
      <c r="AA133" s="29"/>
      <c r="AB133" s="33" t="n">
        <f aca="false">IF($W133&gt;0,Z133/$W133*100,0)</f>
        <v>8.24827982124328</v>
      </c>
      <c r="AC133" s="29"/>
      <c r="AD133" s="30" t="n">
        <v>0</v>
      </c>
      <c r="AE133" s="29"/>
      <c r="AF133" s="33" t="n">
        <f aca="false">IF($W133&gt;0,AD133/$W133*100,0)</f>
        <v>0</v>
      </c>
      <c r="AG133" s="29"/>
      <c r="AH133" s="30" t="n">
        <v>0</v>
      </c>
      <c r="AI133" s="29"/>
      <c r="AJ133" s="33" t="n">
        <f aca="false">IF($W133&gt;0,AH133/$W133*100,0)</f>
        <v>0</v>
      </c>
      <c r="AK133" s="29"/>
      <c r="AL133" s="30" t="n">
        <v>0</v>
      </c>
      <c r="AM133" s="29"/>
      <c r="AN133" s="123" t="n">
        <v>38</v>
      </c>
      <c r="AO133" s="29"/>
      <c r="AP133" s="125" t="n">
        <v>15926</v>
      </c>
      <c r="AQ133" s="29"/>
      <c r="AR133" s="125" t="n">
        <f aca="false">IF(E133,AP133,0)</f>
        <v>15926</v>
      </c>
      <c r="AS133" s="29"/>
      <c r="AT133" s="125" t="n">
        <f aca="false">IF(K133,AP133,0)</f>
        <v>15926</v>
      </c>
      <c r="AU133" s="29"/>
      <c r="AV133" s="125" t="n">
        <f aca="false">IF(Q133,AP133,0)</f>
        <v>15926</v>
      </c>
    </row>
    <row r="134" customFormat="false" ht="8.25" hidden="false" customHeight="true" outlineLevel="0" collapsed="false">
      <c r="A134" s="123" t="n">
        <v>39</v>
      </c>
      <c r="B134" s="124"/>
      <c r="C134" s="123" t="s">
        <v>174</v>
      </c>
      <c r="D134" s="124"/>
      <c r="E134" s="30" t="n">
        <v>1378642</v>
      </c>
      <c r="F134" s="124"/>
      <c r="G134" s="33" t="n">
        <f aca="false">(E134/$AP134)</f>
        <v>69.6811726055092</v>
      </c>
      <c r="H134" s="124"/>
      <c r="I134" s="33" t="n">
        <f aca="false">IF(G$219&gt;0,G134/G$219*100,0)</f>
        <v>51.4091017106188</v>
      </c>
      <c r="J134" s="29"/>
      <c r="K134" s="30" t="n">
        <v>88440</v>
      </c>
      <c r="L134" s="124"/>
      <c r="M134" s="33" t="n">
        <f aca="false">(K134/$AP134)</f>
        <v>4.47005307050796</v>
      </c>
      <c r="N134" s="124"/>
      <c r="O134" s="33" t="n">
        <f aca="false">IF(M$219&gt;0,M134/M$219*100,0)</f>
        <v>108.382523806721</v>
      </c>
      <c r="P134" s="29"/>
      <c r="Q134" s="30" t="n">
        <v>50391</v>
      </c>
      <c r="R134" s="124"/>
      <c r="S134" s="33" t="n">
        <f aca="false">(Q134/$AP134)</f>
        <v>2.54692949203942</v>
      </c>
      <c r="T134" s="124"/>
      <c r="U134" s="33" t="n">
        <f aca="false">IF(S$219&gt;0,S134/S$219*100,0)</f>
        <v>165.644652432675</v>
      </c>
      <c r="V134" s="29"/>
      <c r="W134" s="30" t="n">
        <f aca="false">(E134+K134+Q134)</f>
        <v>1517473</v>
      </c>
      <c r="X134" s="29"/>
      <c r="Y134" s="29"/>
      <c r="Z134" s="30" t="n">
        <v>0</v>
      </c>
      <c r="AA134" s="29"/>
      <c r="AB134" s="33" t="n">
        <f aca="false">IF($W134&gt;0,Z134/$W134*100,0)</f>
        <v>0</v>
      </c>
      <c r="AC134" s="29"/>
      <c r="AD134" s="30" t="n">
        <v>0</v>
      </c>
      <c r="AE134" s="29"/>
      <c r="AF134" s="33" t="n">
        <f aca="false">IF($W134&gt;0,AD134/$W134*100,0)</f>
        <v>0</v>
      </c>
      <c r="AG134" s="29"/>
      <c r="AH134" s="30" t="n">
        <v>0</v>
      </c>
      <c r="AI134" s="29"/>
      <c r="AJ134" s="33" t="n">
        <f aca="false">IF($W134&gt;0,AH134/$W134*100,0)</f>
        <v>0</v>
      </c>
      <c r="AK134" s="29"/>
      <c r="AL134" s="30" t="n">
        <v>0</v>
      </c>
      <c r="AM134" s="29"/>
      <c r="AN134" s="123" t="n">
        <v>39</v>
      </c>
      <c r="AO134" s="29"/>
      <c r="AP134" s="125" t="n">
        <v>19785</v>
      </c>
      <c r="AQ134" s="29"/>
      <c r="AR134" s="125" t="n">
        <f aca="false">IF(E134,AP134,0)</f>
        <v>19785</v>
      </c>
      <c r="AS134" s="29"/>
      <c r="AT134" s="125" t="n">
        <f aca="false">IF(K134,AP134,0)</f>
        <v>19785</v>
      </c>
      <c r="AU134" s="29"/>
      <c r="AV134" s="125" t="n">
        <f aca="false">IF(Q134,AP134,0)</f>
        <v>19785</v>
      </c>
    </row>
    <row r="135" customFormat="false" ht="8.25" hidden="false" customHeight="true" outlineLevel="0" collapsed="false">
      <c r="A135" s="123" t="n">
        <v>40</v>
      </c>
      <c r="B135" s="124"/>
      <c r="C135" s="123" t="s">
        <v>175</v>
      </c>
      <c r="D135" s="124"/>
      <c r="E135" s="30" t="n">
        <v>1693258</v>
      </c>
      <c r="F135" s="127"/>
      <c r="G135" s="33" t="n">
        <f aca="false">(E135/$AP135)</f>
        <v>145.656602150538</v>
      </c>
      <c r="H135" s="127"/>
      <c r="I135" s="33" t="n">
        <f aca="false">IF(G$219&gt;0,G135/G$219*100,0)</f>
        <v>107.461955572603</v>
      </c>
      <c r="J135" s="37"/>
      <c r="K135" s="30" t="n">
        <v>17314</v>
      </c>
      <c r="L135" s="127"/>
      <c r="M135" s="33" t="n">
        <f aca="false">(K135/$AP135)</f>
        <v>1.48937634408602</v>
      </c>
      <c r="N135" s="127"/>
      <c r="O135" s="33" t="n">
        <f aca="false">IF(M$219&gt;0,M135/M$219*100,0)</f>
        <v>36.1119576264285</v>
      </c>
      <c r="P135" s="37"/>
      <c r="Q135" s="30" t="n">
        <v>55880</v>
      </c>
      <c r="R135" s="127"/>
      <c r="S135" s="33" t="n">
        <f aca="false">(Q135/$AP135)</f>
        <v>4.80688172043011</v>
      </c>
      <c r="T135" s="127"/>
      <c r="U135" s="33" t="n">
        <f aca="false">IF(S$219&gt;0,S135/S$219*100,0)</f>
        <v>312.625164675466</v>
      </c>
      <c r="V135" s="37"/>
      <c r="W135" s="30" t="n">
        <f aca="false">(E135+K135+Q135)</f>
        <v>1766452</v>
      </c>
      <c r="X135" s="37"/>
      <c r="Y135" s="37"/>
      <c r="Z135" s="30" t="n">
        <v>288990</v>
      </c>
      <c r="AA135" s="37"/>
      <c r="AB135" s="33" t="n">
        <f aca="false">IF($W135&gt;0,Z135/$W135*100,0)</f>
        <v>16.3599124119987</v>
      </c>
      <c r="AC135" s="37"/>
      <c r="AD135" s="30" t="n">
        <v>314506</v>
      </c>
      <c r="AE135" s="37"/>
      <c r="AF135" s="33" t="n">
        <f aca="false">IF($W135&gt;0,AD135/$W135*100,0)</f>
        <v>17.804389816423</v>
      </c>
      <c r="AG135" s="37"/>
      <c r="AH135" s="30" t="n">
        <v>0</v>
      </c>
      <c r="AI135" s="37"/>
      <c r="AJ135" s="33" t="n">
        <f aca="false">IF($W135&gt;0,AH135/$W135*100,0)</f>
        <v>0</v>
      </c>
      <c r="AK135" s="37"/>
      <c r="AL135" s="30" t="n">
        <v>0</v>
      </c>
      <c r="AM135" s="37"/>
      <c r="AN135" s="133" t="n">
        <v>40</v>
      </c>
      <c r="AO135" s="37"/>
      <c r="AP135" s="125" t="n">
        <v>11625</v>
      </c>
      <c r="AQ135" s="37"/>
      <c r="AR135" s="125" t="n">
        <f aca="false">IF(E135,AP135,0)</f>
        <v>11625</v>
      </c>
      <c r="AS135" s="37"/>
      <c r="AT135" s="125" t="n">
        <f aca="false">IF(K135,AP135,0)</f>
        <v>11625</v>
      </c>
      <c r="AU135" s="37"/>
      <c r="AV135" s="125" t="n">
        <f aca="false">IF(Q135,AP135,0)</f>
        <v>11625</v>
      </c>
    </row>
    <row r="136" customFormat="false" ht="8.25" hidden="false" customHeight="true" outlineLevel="0" collapsed="false">
      <c r="A136" s="126"/>
      <c r="B136" s="124"/>
      <c r="C136" s="123"/>
      <c r="D136" s="124"/>
      <c r="E136" s="124"/>
      <c r="F136" s="124"/>
      <c r="G136" s="127"/>
      <c r="H136" s="124"/>
      <c r="I136" s="127"/>
      <c r="J136" s="29"/>
      <c r="K136" s="124"/>
      <c r="L136" s="124"/>
      <c r="M136" s="127"/>
      <c r="N136" s="124"/>
      <c r="O136" s="127"/>
      <c r="P136" s="29"/>
      <c r="Q136" s="124"/>
      <c r="R136" s="124"/>
      <c r="S136" s="127"/>
      <c r="T136" s="124"/>
      <c r="U136" s="127"/>
      <c r="V136" s="29"/>
      <c r="W136" s="129"/>
      <c r="X136" s="29"/>
      <c r="Y136" s="29"/>
      <c r="Z136" s="124"/>
      <c r="AA136" s="29"/>
      <c r="AB136" s="127"/>
      <c r="AC136" s="29"/>
      <c r="AD136" s="124"/>
      <c r="AE136" s="29"/>
      <c r="AF136" s="127"/>
      <c r="AG136" s="29"/>
      <c r="AH136" s="124"/>
      <c r="AI136" s="29"/>
      <c r="AJ136" s="127"/>
      <c r="AK136" s="29"/>
      <c r="AL136" s="124"/>
      <c r="AM136" s="29"/>
      <c r="AN136" s="144"/>
      <c r="AO136" s="29"/>
      <c r="AP136" s="35"/>
      <c r="AQ136" s="29"/>
      <c r="AR136" s="29"/>
      <c r="AS136" s="29"/>
      <c r="AT136" s="29"/>
      <c r="AU136" s="29"/>
      <c r="AV136" s="29"/>
    </row>
    <row r="137" customFormat="false" ht="8.25" hidden="false" customHeight="true" outlineLevel="0" collapsed="false">
      <c r="A137" s="123" t="n">
        <v>41</v>
      </c>
      <c r="B137" s="124"/>
      <c r="C137" s="123" t="s">
        <v>176</v>
      </c>
      <c r="D137" s="124"/>
      <c r="E137" s="30" t="n">
        <v>3509063</v>
      </c>
      <c r="F137" s="124"/>
      <c r="G137" s="33" t="n">
        <f aca="false">(E137/$AP137)</f>
        <v>98.6135060701439</v>
      </c>
      <c r="H137" s="124"/>
      <c r="I137" s="33" t="n">
        <f aca="false">IF(G$219&gt;0,G137/G$219*100,0)</f>
        <v>72.7546850036782</v>
      </c>
      <c r="J137" s="29"/>
      <c r="K137" s="30" t="n">
        <v>27221</v>
      </c>
      <c r="L137" s="124"/>
      <c r="M137" s="33" t="n">
        <f aca="false">(K137/$AP137)</f>
        <v>0.764978642086331</v>
      </c>
      <c r="N137" s="124"/>
      <c r="O137" s="33" t="n">
        <f aca="false">IF(M$219&gt;0,M137/M$219*100,0)</f>
        <v>18.5479488900415</v>
      </c>
      <c r="P137" s="29"/>
      <c r="Q137" s="30" t="n">
        <v>172735</v>
      </c>
      <c r="R137" s="124"/>
      <c r="S137" s="33" t="n">
        <f aca="false">(Q137/$AP137)</f>
        <v>4.8542884442446</v>
      </c>
      <c r="T137" s="124"/>
      <c r="U137" s="33" t="n">
        <f aca="false">IF(S$219&gt;0,S137/S$219*100,0)</f>
        <v>315.708355754672</v>
      </c>
      <c r="V137" s="29"/>
      <c r="W137" s="30" t="n">
        <f aca="false">(E137+K137+Q137)</f>
        <v>3709019</v>
      </c>
      <c r="X137" s="29"/>
      <c r="Y137" s="29"/>
      <c r="Z137" s="30" t="n">
        <v>375996</v>
      </c>
      <c r="AA137" s="29"/>
      <c r="AB137" s="33" t="n">
        <f aca="false">IF($W137&gt;0,Z137/$W137*100,0)</f>
        <v>10.1373435940878</v>
      </c>
      <c r="AC137" s="29"/>
      <c r="AD137" s="30" t="n">
        <v>54111</v>
      </c>
      <c r="AE137" s="29"/>
      <c r="AF137" s="33" t="n">
        <f aca="false">IF($W137&gt;0,AD137/$W137*100,0)</f>
        <v>1.45890328412985</v>
      </c>
      <c r="AG137" s="29"/>
      <c r="AH137" s="30" t="n">
        <v>0</v>
      </c>
      <c r="AI137" s="29"/>
      <c r="AJ137" s="33" t="n">
        <f aca="false">IF($W137&gt;0,AH137/$W137*100,0)</f>
        <v>0</v>
      </c>
      <c r="AK137" s="29"/>
      <c r="AL137" s="30" t="n">
        <v>1860087</v>
      </c>
      <c r="AM137" s="29"/>
      <c r="AN137" s="123" t="n">
        <v>41</v>
      </c>
      <c r="AO137" s="29"/>
      <c r="AP137" s="125" t="n">
        <v>35584</v>
      </c>
      <c r="AQ137" s="29"/>
      <c r="AR137" s="125" t="n">
        <f aca="false">IF(E137,AP137,0)</f>
        <v>35584</v>
      </c>
      <c r="AS137" s="29"/>
      <c r="AT137" s="125" t="n">
        <f aca="false">IF(K137,AP137,0)</f>
        <v>35584</v>
      </c>
      <c r="AU137" s="29"/>
      <c r="AV137" s="125" t="n">
        <f aca="false">IF(Q137,AP137,0)</f>
        <v>35584</v>
      </c>
    </row>
    <row r="138" customFormat="false" ht="8.25" hidden="false" customHeight="true" outlineLevel="0" collapsed="false">
      <c r="A138" s="123" t="n">
        <v>42</v>
      </c>
      <c r="B138" s="124"/>
      <c r="C138" s="123" t="s">
        <v>177</v>
      </c>
      <c r="D138" s="124"/>
      <c r="E138" s="30" t="n">
        <v>4102625</v>
      </c>
      <c r="F138" s="124"/>
      <c r="G138" s="33" t="n">
        <f aca="false">(E138/$AP138)</f>
        <v>38.994629788043</v>
      </c>
      <c r="H138" s="124"/>
      <c r="I138" s="33" t="n">
        <f aca="false">IF(G$219&gt;0,G138/G$219*100,0)</f>
        <v>28.769304734446</v>
      </c>
      <c r="J138" s="29"/>
      <c r="K138" s="30" t="n">
        <v>97000</v>
      </c>
      <c r="L138" s="124"/>
      <c r="M138" s="33" t="n">
        <f aca="false">(K138/$AP138)</f>
        <v>0.921965592624275</v>
      </c>
      <c r="N138" s="124"/>
      <c r="O138" s="33" t="n">
        <f aca="false">IF(M$219&gt;0,M138/M$219*100,0)</f>
        <v>22.354311283428</v>
      </c>
      <c r="P138" s="29"/>
      <c r="Q138" s="30" t="n">
        <v>82253</v>
      </c>
      <c r="R138" s="124"/>
      <c r="S138" s="33" t="n">
        <f aca="false">(Q138/$AP138)</f>
        <v>0.781798308145614</v>
      </c>
      <c r="T138" s="124"/>
      <c r="U138" s="33" t="n">
        <f aca="false">IF(S$219&gt;0,S138/S$219*100,0)</f>
        <v>50.8458162779911</v>
      </c>
      <c r="V138" s="29"/>
      <c r="W138" s="30" t="n">
        <f aca="false">(E138+K138+Q138)</f>
        <v>4281878</v>
      </c>
      <c r="X138" s="29"/>
      <c r="Y138" s="29"/>
      <c r="Z138" s="30" t="n">
        <v>0</v>
      </c>
      <c r="AA138" s="29"/>
      <c r="AB138" s="33" t="n">
        <f aca="false">IF($W138&gt;0,Z138/$W138*100,0)</f>
        <v>0</v>
      </c>
      <c r="AC138" s="29"/>
      <c r="AD138" s="30" t="n">
        <v>0</v>
      </c>
      <c r="AE138" s="29"/>
      <c r="AF138" s="33" t="n">
        <f aca="false">IF($W138&gt;0,AD138/$W138*100,0)</f>
        <v>0</v>
      </c>
      <c r="AG138" s="29"/>
      <c r="AH138" s="30" t="n">
        <v>0</v>
      </c>
      <c r="AI138" s="29"/>
      <c r="AJ138" s="33" t="n">
        <f aca="false">IF($W138&gt;0,AH138/$W138*100,0)</f>
        <v>0</v>
      </c>
      <c r="AK138" s="29"/>
      <c r="AL138" s="30" t="n">
        <v>0</v>
      </c>
      <c r="AM138" s="29"/>
      <c r="AN138" s="123" t="n">
        <v>42</v>
      </c>
      <c r="AO138" s="29"/>
      <c r="AP138" s="125" t="n">
        <v>105210</v>
      </c>
      <c r="AQ138" s="29"/>
      <c r="AR138" s="125" t="n">
        <f aca="false">IF(E138,AP138,0)</f>
        <v>105210</v>
      </c>
      <c r="AS138" s="29"/>
      <c r="AT138" s="125" t="n">
        <f aca="false">IF(K138,AP138,0)</f>
        <v>105210</v>
      </c>
      <c r="AU138" s="29"/>
      <c r="AV138" s="125" t="n">
        <f aca="false">IF(Q138,AP138,0)</f>
        <v>105210</v>
      </c>
    </row>
    <row r="139" customFormat="false" ht="8.25" hidden="false" customHeight="true" outlineLevel="0" collapsed="false">
      <c r="A139" s="123" t="n">
        <v>43</v>
      </c>
      <c r="B139" s="124"/>
      <c r="C139" s="123" t="s">
        <v>178</v>
      </c>
      <c r="D139" s="124"/>
      <c r="E139" s="30" t="n">
        <v>31081739</v>
      </c>
      <c r="F139" s="124"/>
      <c r="G139" s="33" t="n">
        <f aca="false">(E139/$AP139)</f>
        <v>96.757615188975</v>
      </c>
      <c r="H139" s="124"/>
      <c r="I139" s="33" t="n">
        <f aca="false">IF(G$219&gt;0,G139/G$219*100,0)</f>
        <v>71.3854531221487</v>
      </c>
      <c r="J139" s="29"/>
      <c r="K139" s="30" t="n">
        <v>0</v>
      </c>
      <c r="L139" s="124"/>
      <c r="M139" s="33" t="n">
        <f aca="false">(K139/$AP139)</f>
        <v>0</v>
      </c>
      <c r="N139" s="124"/>
      <c r="O139" s="33" t="n">
        <f aca="false">IF(M$219&gt;0,M139/M$219*100,0)</f>
        <v>0</v>
      </c>
      <c r="P139" s="29"/>
      <c r="Q139" s="30" t="n">
        <v>369230</v>
      </c>
      <c r="R139" s="124"/>
      <c r="S139" s="33" t="n">
        <f aca="false">(Q139/$AP139)</f>
        <v>1.14941491067232</v>
      </c>
      <c r="T139" s="124"/>
      <c r="U139" s="33" t="n">
        <f aca="false">IF(S$219&gt;0,S139/S$219*100,0)</f>
        <v>74.7544971206856</v>
      </c>
      <c r="V139" s="29"/>
      <c r="W139" s="30" t="n">
        <f aca="false">(E139+K139+Q139)</f>
        <v>31450969</v>
      </c>
      <c r="X139" s="29"/>
      <c r="Y139" s="29"/>
      <c r="Z139" s="30" t="n">
        <v>0</v>
      </c>
      <c r="AA139" s="29"/>
      <c r="AB139" s="33" t="n">
        <f aca="false">IF($W139&gt;0,Z139/$W139*100,0)</f>
        <v>0</v>
      </c>
      <c r="AC139" s="29"/>
      <c r="AD139" s="30" t="n">
        <v>163465</v>
      </c>
      <c r="AE139" s="29"/>
      <c r="AF139" s="33" t="n">
        <f aca="false">IF($W139&gt;0,AD139/$W139*100,0)</f>
        <v>0.51974551245146</v>
      </c>
      <c r="AG139" s="29"/>
      <c r="AH139" s="30" t="n">
        <v>5831278</v>
      </c>
      <c r="AI139" s="29"/>
      <c r="AJ139" s="33" t="n">
        <f aca="false">IF($W139&gt;0,AH139/$W139*100,0)</f>
        <v>18.5408532245859</v>
      </c>
      <c r="AK139" s="29"/>
      <c r="AL139" s="30" t="n">
        <v>0</v>
      </c>
      <c r="AM139" s="29"/>
      <c r="AN139" s="123" t="n">
        <v>43</v>
      </c>
      <c r="AO139" s="29"/>
      <c r="AP139" s="125" t="n">
        <v>321233</v>
      </c>
      <c r="AQ139" s="29"/>
      <c r="AR139" s="125" t="n">
        <f aca="false">IF(E139,AP139,0)</f>
        <v>321233</v>
      </c>
      <c r="AS139" s="29"/>
      <c r="AT139" s="125" t="n">
        <f aca="false">IF(K139,AP139,0)</f>
        <v>0</v>
      </c>
      <c r="AU139" s="29"/>
      <c r="AV139" s="125" t="n">
        <f aca="false">IF(Q139,AP139,0)</f>
        <v>321233</v>
      </c>
    </row>
    <row r="140" customFormat="false" ht="8.25" hidden="false" customHeight="true" outlineLevel="0" collapsed="false">
      <c r="A140" s="123" t="n">
        <v>44</v>
      </c>
      <c r="B140" s="124"/>
      <c r="C140" s="123" t="s">
        <v>179</v>
      </c>
      <c r="D140" s="124"/>
      <c r="E140" s="30" t="n">
        <v>2554534</v>
      </c>
      <c r="F140" s="124"/>
      <c r="G140" s="33" t="n">
        <f aca="false">(E140/$AP140)</f>
        <v>48.7953468826406</v>
      </c>
      <c r="H140" s="124"/>
      <c r="I140" s="33" t="n">
        <f aca="false">IF(G$219&gt;0,G140/G$219*100,0)</f>
        <v>36.0000392802842</v>
      </c>
      <c r="J140" s="29"/>
      <c r="K140" s="30" t="n">
        <v>0</v>
      </c>
      <c r="L140" s="124"/>
      <c r="M140" s="33" t="n">
        <f aca="false">(K140/$AP140)</f>
        <v>0</v>
      </c>
      <c r="N140" s="124"/>
      <c r="O140" s="33" t="n">
        <f aca="false">IF(M$219&gt;0,M140/M$219*100,0)</f>
        <v>0</v>
      </c>
      <c r="P140" s="29"/>
      <c r="Q140" s="30" t="n">
        <v>46155</v>
      </c>
      <c r="R140" s="124"/>
      <c r="S140" s="33" t="n">
        <f aca="false">(Q140/$AP140)</f>
        <v>0.881628209046455</v>
      </c>
      <c r="T140" s="124"/>
      <c r="U140" s="33" t="n">
        <f aca="false">IF(S$219&gt;0,S140/S$219*100,0)</f>
        <v>57.3384535059919</v>
      </c>
      <c r="V140" s="29"/>
      <c r="W140" s="30" t="n">
        <f aca="false">(E140+K140+Q140)</f>
        <v>2600689</v>
      </c>
      <c r="X140" s="29"/>
      <c r="Y140" s="29"/>
      <c r="Z140" s="30" t="n">
        <v>2305346</v>
      </c>
      <c r="AA140" s="29"/>
      <c r="AB140" s="33" t="n">
        <f aca="false">IF($W140&gt;0,Z140/$W140*100,0)</f>
        <v>88.6436632753859</v>
      </c>
      <c r="AC140" s="29"/>
      <c r="AD140" s="30" t="n">
        <v>0</v>
      </c>
      <c r="AE140" s="29"/>
      <c r="AF140" s="33" t="n">
        <f aca="false">IF($W140&gt;0,AD140/$W140*100,0)</f>
        <v>0</v>
      </c>
      <c r="AG140" s="29"/>
      <c r="AH140" s="30" t="n">
        <v>0</v>
      </c>
      <c r="AI140" s="29"/>
      <c r="AJ140" s="33" t="n">
        <f aca="false">IF($W140&gt;0,AH140/$W140*100,0)</f>
        <v>0</v>
      </c>
      <c r="AK140" s="29"/>
      <c r="AL140" s="30" t="n">
        <v>0</v>
      </c>
      <c r="AM140" s="29"/>
      <c r="AN140" s="123" t="n">
        <v>44</v>
      </c>
      <c r="AO140" s="29"/>
      <c r="AP140" s="125" t="n">
        <v>52352</v>
      </c>
      <c r="AQ140" s="29"/>
      <c r="AR140" s="125" t="n">
        <f aca="false">IF(E140,AP140,0)</f>
        <v>52352</v>
      </c>
      <c r="AS140" s="29"/>
      <c r="AT140" s="125" t="n">
        <f aca="false">IF(K140,AP140,0)</f>
        <v>0</v>
      </c>
      <c r="AU140" s="29"/>
      <c r="AV140" s="125" t="n">
        <f aca="false">IF(Q140,AP140,0)</f>
        <v>52352</v>
      </c>
    </row>
    <row r="141" customFormat="false" ht="8.25" hidden="false" customHeight="true" outlineLevel="0" collapsed="false">
      <c r="A141" s="123" t="n">
        <v>45</v>
      </c>
      <c r="B141" s="124"/>
      <c r="C141" s="123" t="s">
        <v>180</v>
      </c>
      <c r="D141" s="124"/>
      <c r="E141" s="30" t="n">
        <v>137196</v>
      </c>
      <c r="F141" s="124"/>
      <c r="G141" s="33" t="n">
        <f aca="false">(E141/$AP141)</f>
        <v>59.6504347826087</v>
      </c>
      <c r="H141" s="124"/>
      <c r="I141" s="33" t="n">
        <f aca="false">IF(G$219&gt;0,G141/G$219*100,0)</f>
        <v>44.0086633757267</v>
      </c>
      <c r="J141" s="29"/>
      <c r="K141" s="30" t="n">
        <v>0</v>
      </c>
      <c r="L141" s="124"/>
      <c r="M141" s="33" t="n">
        <f aca="false">(K141/$AP141)</f>
        <v>0</v>
      </c>
      <c r="N141" s="124"/>
      <c r="O141" s="33" t="n">
        <f aca="false">IF(M$219&gt;0,M141/M$219*100,0)</f>
        <v>0</v>
      </c>
      <c r="P141" s="29"/>
      <c r="Q141" s="30" t="n">
        <v>41127</v>
      </c>
      <c r="R141" s="124"/>
      <c r="S141" s="33" t="n">
        <f aca="false">(Q141/$AP141)</f>
        <v>17.8813043478261</v>
      </c>
      <c r="T141" s="124"/>
      <c r="U141" s="33" t="n">
        <f aca="false">IF(S$219&gt;0,S141/S$219*100,0)</f>
        <v>1162.94638426241</v>
      </c>
      <c r="V141" s="29"/>
      <c r="W141" s="30" t="n">
        <f aca="false">(E141+K141+Q141)</f>
        <v>178323</v>
      </c>
      <c r="X141" s="29"/>
      <c r="Y141" s="29"/>
      <c r="Z141" s="30" t="n">
        <v>0</v>
      </c>
      <c r="AA141" s="29"/>
      <c r="AB141" s="33" t="n">
        <f aca="false">IF($W141&gt;0,Z141/$W141*100,0)</f>
        <v>0</v>
      </c>
      <c r="AC141" s="29"/>
      <c r="AD141" s="30" t="n">
        <v>0</v>
      </c>
      <c r="AE141" s="29"/>
      <c r="AF141" s="33" t="n">
        <f aca="false">IF($W141&gt;0,AD141/$W141*100,0)</f>
        <v>0</v>
      </c>
      <c r="AG141" s="29"/>
      <c r="AH141" s="30" t="n">
        <v>0</v>
      </c>
      <c r="AI141" s="29"/>
      <c r="AJ141" s="33" t="n">
        <f aca="false">IF($W141&gt;0,AH141/$W141*100,0)</f>
        <v>0</v>
      </c>
      <c r="AK141" s="29"/>
      <c r="AL141" s="30" t="n">
        <v>0</v>
      </c>
      <c r="AM141" s="29"/>
      <c r="AN141" s="123" t="n">
        <v>45</v>
      </c>
      <c r="AO141" s="29"/>
      <c r="AP141" s="125" t="n">
        <v>2300</v>
      </c>
      <c r="AQ141" s="29"/>
      <c r="AR141" s="125" t="n">
        <f aca="false">IF(E141,AP141,0)</f>
        <v>2300</v>
      </c>
      <c r="AS141" s="29"/>
      <c r="AT141" s="125" t="n">
        <f aca="false">IF(K141,AP141,0)</f>
        <v>0</v>
      </c>
      <c r="AU141" s="29"/>
      <c r="AV141" s="125" t="n">
        <f aca="false">IF(Q141,AP141,0)</f>
        <v>2300</v>
      </c>
    </row>
    <row r="142" customFormat="false" ht="8.25" hidden="false" customHeight="true" outlineLevel="0" collapsed="false">
      <c r="A142" s="126"/>
      <c r="B142" s="124"/>
      <c r="C142" s="123"/>
      <c r="D142" s="124"/>
      <c r="E142" s="124"/>
      <c r="F142" s="124"/>
      <c r="G142" s="127"/>
      <c r="H142" s="124"/>
      <c r="I142" s="127"/>
      <c r="J142" s="29"/>
      <c r="K142" s="124"/>
      <c r="L142" s="124"/>
      <c r="M142" s="127"/>
      <c r="N142" s="124"/>
      <c r="O142" s="127"/>
      <c r="P142" s="29"/>
      <c r="Q142" s="124"/>
      <c r="R142" s="124"/>
      <c r="S142" s="127"/>
      <c r="T142" s="124"/>
      <c r="U142" s="127"/>
      <c r="V142" s="29"/>
      <c r="W142" s="123"/>
      <c r="X142" s="29"/>
      <c r="Y142" s="29"/>
      <c r="Z142" s="124"/>
      <c r="AA142" s="29"/>
      <c r="AB142" s="127"/>
      <c r="AC142" s="29"/>
      <c r="AD142" s="124"/>
      <c r="AE142" s="29"/>
      <c r="AF142" s="127"/>
      <c r="AG142" s="29"/>
      <c r="AH142" s="124"/>
      <c r="AI142" s="29"/>
      <c r="AJ142" s="127"/>
      <c r="AK142" s="29"/>
      <c r="AL142" s="124"/>
      <c r="AM142" s="29"/>
      <c r="AN142" s="144"/>
      <c r="AO142" s="29"/>
      <c r="AP142" s="35"/>
      <c r="AQ142" s="29"/>
      <c r="AR142" s="29"/>
      <c r="AS142" s="29"/>
      <c r="AT142" s="29"/>
      <c r="AU142" s="29"/>
      <c r="AV142" s="29"/>
    </row>
    <row r="143" customFormat="false" ht="8.25" hidden="false" customHeight="true" outlineLevel="0" collapsed="false">
      <c r="A143" s="123" t="n">
        <v>46</v>
      </c>
      <c r="B143" s="124"/>
      <c r="C143" s="123" t="s">
        <v>181</v>
      </c>
      <c r="D143" s="124"/>
      <c r="E143" s="30" t="n">
        <v>2878595</v>
      </c>
      <c r="F143" s="124"/>
      <c r="G143" s="33" t="n">
        <f aca="false">(E143/$AP143)</f>
        <v>77.644575713438</v>
      </c>
      <c r="H143" s="124"/>
      <c r="I143" s="33" t="n">
        <f aca="false">IF(G$219&gt;0,G143/G$219*100,0)</f>
        <v>57.2843099631533</v>
      </c>
      <c r="J143" s="29"/>
      <c r="K143" s="30" t="n">
        <v>0</v>
      </c>
      <c r="L143" s="124"/>
      <c r="M143" s="33" t="n">
        <f aca="false">(K143/$AP143)</f>
        <v>0</v>
      </c>
      <c r="N143" s="124"/>
      <c r="O143" s="33" t="n">
        <f aca="false">IF(M$219&gt;0,M143/M$219*100,0)</f>
        <v>0</v>
      </c>
      <c r="P143" s="29"/>
      <c r="Q143" s="30" t="n">
        <v>48235</v>
      </c>
      <c r="R143" s="124"/>
      <c r="S143" s="33" t="n">
        <f aca="false">(Q143/$AP143)</f>
        <v>1.30104655553757</v>
      </c>
      <c r="T143" s="124"/>
      <c r="U143" s="33" t="n">
        <f aca="false">IF(S$219&gt;0,S143/S$219*100,0)</f>
        <v>84.6161643517593</v>
      </c>
      <c r="V143" s="29"/>
      <c r="W143" s="30" t="n">
        <f aca="false">(E143+K143+Q143)</f>
        <v>2926830</v>
      </c>
      <c r="X143" s="29"/>
      <c r="Y143" s="29"/>
      <c r="Z143" s="30" t="n">
        <v>185415</v>
      </c>
      <c r="AA143" s="29"/>
      <c r="AB143" s="33" t="n">
        <f aca="false">IF($W143&gt;0,Z143/$W143*100,0)</f>
        <v>6.33501091624727</v>
      </c>
      <c r="AC143" s="29"/>
      <c r="AD143" s="30" t="n">
        <v>29057</v>
      </c>
      <c r="AE143" s="29"/>
      <c r="AF143" s="33" t="n">
        <f aca="false">IF($W143&gt;0,AD143/$W143*100,0)</f>
        <v>0.992780585138187</v>
      </c>
      <c r="AG143" s="29"/>
      <c r="AH143" s="30" t="n">
        <v>0</v>
      </c>
      <c r="AI143" s="29"/>
      <c r="AJ143" s="33" t="n">
        <f aca="false">IF($W143&gt;0,AH143/$W143*100,0)</f>
        <v>0</v>
      </c>
      <c r="AK143" s="29"/>
      <c r="AL143" s="30" t="n">
        <v>0</v>
      </c>
      <c r="AM143" s="29"/>
      <c r="AN143" s="123" t="n">
        <v>46</v>
      </c>
      <c r="AO143" s="29"/>
      <c r="AP143" s="125" t="n">
        <v>37074</v>
      </c>
      <c r="AQ143" s="29"/>
      <c r="AR143" s="125" t="n">
        <f aca="false">IF(E143,AP143,0)</f>
        <v>37074</v>
      </c>
      <c r="AS143" s="29"/>
      <c r="AT143" s="125" t="n">
        <f aca="false">IF(K143,AP143,0)</f>
        <v>0</v>
      </c>
      <c r="AU143" s="29"/>
      <c r="AV143" s="125" t="n">
        <f aca="false">IF(Q143,AP143,0)</f>
        <v>37074</v>
      </c>
    </row>
    <row r="144" customFormat="false" ht="8.25" hidden="false" customHeight="true" outlineLevel="0" collapsed="false">
      <c r="A144" s="123" t="n">
        <v>47</v>
      </c>
      <c r="B144" s="124"/>
      <c r="C144" s="123" t="s">
        <v>182</v>
      </c>
      <c r="D144" s="124"/>
      <c r="E144" s="30" t="n">
        <v>9532321</v>
      </c>
      <c r="F144" s="124"/>
      <c r="G144" s="33" t="n">
        <f aca="false">(E144/$AP144)</f>
        <v>129.488840589554</v>
      </c>
      <c r="H144" s="124"/>
      <c r="I144" s="33" t="n">
        <f aca="false">IF(G$219&gt;0,G144/G$219*100,0)</f>
        <v>95.5337679798482</v>
      </c>
      <c r="J144" s="29"/>
      <c r="K144" s="30" t="n">
        <v>2125605</v>
      </c>
      <c r="L144" s="124"/>
      <c r="M144" s="33" t="n">
        <f aca="false">(K144/$AP144)</f>
        <v>28.8746179447124</v>
      </c>
      <c r="N144" s="124"/>
      <c r="O144" s="33" t="n">
        <f aca="false">IF(M$219&gt;0,M144/M$219*100,0)</f>
        <v>700.104432193493</v>
      </c>
      <c r="P144" s="29"/>
      <c r="Q144" s="30" t="n">
        <v>49921</v>
      </c>
      <c r="R144" s="124"/>
      <c r="S144" s="33" t="n">
        <f aca="false">(Q144/$AP144)</f>
        <v>0.678136249405692</v>
      </c>
      <c r="T144" s="124"/>
      <c r="U144" s="33" t="n">
        <f aca="false">IF(S$219&gt;0,S144/S$219*100,0)</f>
        <v>44.103947002026</v>
      </c>
      <c r="V144" s="29"/>
      <c r="W144" s="30" t="n">
        <f aca="false">(E144+K144+Q144)</f>
        <v>11707847</v>
      </c>
      <c r="X144" s="29"/>
      <c r="Y144" s="29"/>
      <c r="Z144" s="30" t="n">
        <v>423124</v>
      </c>
      <c r="AA144" s="29"/>
      <c r="AB144" s="33" t="n">
        <f aca="false">IF($W144&gt;0,Z144/$W144*100,0)</f>
        <v>3.61402057953098</v>
      </c>
      <c r="AC144" s="29"/>
      <c r="AD144" s="30" t="n">
        <v>494643</v>
      </c>
      <c r="AE144" s="29"/>
      <c r="AF144" s="33" t="n">
        <f aca="false">IF($W144&gt;0,AD144/$W144*100,0)</f>
        <v>4.22488438736857</v>
      </c>
      <c r="AG144" s="29"/>
      <c r="AH144" s="30" t="n">
        <v>602268</v>
      </c>
      <c r="AI144" s="29"/>
      <c r="AJ144" s="33" t="n">
        <f aca="false">IF($W144&gt;0,AH144/$W144*100,0)</f>
        <v>5.14413965266201</v>
      </c>
      <c r="AK144" s="29"/>
      <c r="AL144" s="30" t="n">
        <v>0</v>
      </c>
      <c r="AM144" s="29"/>
      <c r="AN144" s="123" t="n">
        <v>47</v>
      </c>
      <c r="AO144" s="29"/>
      <c r="AP144" s="125" t="n">
        <v>73615</v>
      </c>
      <c r="AQ144" s="29"/>
      <c r="AR144" s="125" t="n">
        <f aca="false">IF(E144,AP144,0)</f>
        <v>73615</v>
      </c>
      <c r="AS144" s="29"/>
      <c r="AT144" s="125" t="n">
        <f aca="false">IF(K144,AP144,0)</f>
        <v>73615</v>
      </c>
      <c r="AU144" s="29"/>
      <c r="AV144" s="125" t="n">
        <f aca="false">IF(Q144,AP144,0)</f>
        <v>73615</v>
      </c>
    </row>
    <row r="145" customFormat="false" ht="8.25" hidden="false" customHeight="true" outlineLevel="0" collapsed="false">
      <c r="A145" s="123" t="n">
        <v>48</v>
      </c>
      <c r="B145" s="124"/>
      <c r="C145" s="123" t="s">
        <v>183</v>
      </c>
      <c r="D145" s="124"/>
      <c r="E145" s="30" t="n">
        <v>223831</v>
      </c>
      <c r="F145" s="124"/>
      <c r="G145" s="33" t="n">
        <f aca="false">(E145/$AP145)</f>
        <v>31.2787870318614</v>
      </c>
      <c r="H145" s="124"/>
      <c r="I145" s="33" t="n">
        <f aca="false">IF(G$219&gt;0,G145/G$219*100,0)</f>
        <v>23.0767405854277</v>
      </c>
      <c r="J145" s="29"/>
      <c r="K145" s="30" t="n">
        <v>10855</v>
      </c>
      <c r="L145" s="124"/>
      <c r="M145" s="33" t="n">
        <f aca="false">(K145/$AP145)</f>
        <v>1.51690888764673</v>
      </c>
      <c r="N145" s="124"/>
      <c r="O145" s="33" t="n">
        <f aca="false">IF(M$219&gt;0,M145/M$219*100,0)</f>
        <v>36.7795216376068</v>
      </c>
      <c r="P145" s="29"/>
      <c r="Q145" s="30" t="n">
        <v>29689</v>
      </c>
      <c r="R145" s="124"/>
      <c r="S145" s="33" t="n">
        <f aca="false">(Q145/$AP145)</f>
        <v>4.14882615986585</v>
      </c>
      <c r="T145" s="124"/>
      <c r="U145" s="33" t="n">
        <f aca="false">IF(S$219&gt;0,S145/S$219*100,0)</f>
        <v>269.8272054262</v>
      </c>
      <c r="V145" s="29"/>
      <c r="W145" s="30" t="n">
        <f aca="false">(E145+K145+Q145)</f>
        <v>264375</v>
      </c>
      <c r="X145" s="29"/>
      <c r="Y145" s="29"/>
      <c r="Z145" s="30" t="n">
        <v>88703</v>
      </c>
      <c r="AA145" s="29"/>
      <c r="AB145" s="33" t="n">
        <f aca="false">IF($W145&gt;0,Z145/$W145*100,0)</f>
        <v>33.5519621749409</v>
      </c>
      <c r="AC145" s="29"/>
      <c r="AD145" s="30" t="n">
        <v>0</v>
      </c>
      <c r="AE145" s="29"/>
      <c r="AF145" s="33" t="n">
        <f aca="false">IF($W145&gt;0,AD145/$W145*100,0)</f>
        <v>0</v>
      </c>
      <c r="AG145" s="29"/>
      <c r="AH145" s="30" t="n">
        <v>0</v>
      </c>
      <c r="AI145" s="29"/>
      <c r="AJ145" s="33" t="n">
        <f aca="false">IF($W145&gt;0,AH145/$W145*100,0)</f>
        <v>0</v>
      </c>
      <c r="AK145" s="29"/>
      <c r="AL145" s="30" t="n">
        <v>0</v>
      </c>
      <c r="AM145" s="29"/>
      <c r="AN145" s="123" t="n">
        <v>48</v>
      </c>
      <c r="AO145" s="29"/>
      <c r="AP145" s="125" t="n">
        <v>7156</v>
      </c>
      <c r="AQ145" s="29"/>
      <c r="AR145" s="125" t="n">
        <f aca="false">IF(E145,AP145,0)</f>
        <v>7156</v>
      </c>
      <c r="AS145" s="29"/>
      <c r="AT145" s="125" t="n">
        <f aca="false">IF(K145,AP145,0)</f>
        <v>7156</v>
      </c>
      <c r="AU145" s="29"/>
      <c r="AV145" s="125" t="n">
        <f aca="false">IF(Q145,AP145,0)</f>
        <v>7156</v>
      </c>
    </row>
    <row r="146" customFormat="false" ht="8.25" hidden="false" customHeight="true" outlineLevel="0" collapsed="false">
      <c r="A146" s="123" t="n">
        <v>49</v>
      </c>
      <c r="B146" s="124"/>
      <c r="C146" s="123" t="s">
        <v>184</v>
      </c>
      <c r="D146" s="124"/>
      <c r="E146" s="30" t="n">
        <v>1055564</v>
      </c>
      <c r="F146" s="124"/>
      <c r="G146" s="33" t="n">
        <f aca="false">(E146/$AP146)</f>
        <v>42.6939006633231</v>
      </c>
      <c r="H146" s="124"/>
      <c r="I146" s="33" t="n">
        <f aca="false">IF(G$219&gt;0,G146/G$219*100,0)</f>
        <v>31.4985382644135</v>
      </c>
      <c r="J146" s="29"/>
      <c r="K146" s="30" t="n">
        <v>42445</v>
      </c>
      <c r="L146" s="124"/>
      <c r="M146" s="33" t="n">
        <f aca="false">(K146/$AP146)</f>
        <v>1.71675295259667</v>
      </c>
      <c r="N146" s="124"/>
      <c r="O146" s="33" t="n">
        <f aca="false">IF(M$219&gt;0,M146/M$219*100,0)</f>
        <v>41.6250131307552</v>
      </c>
      <c r="P146" s="29"/>
      <c r="Q146" s="30" t="n">
        <v>102381</v>
      </c>
      <c r="R146" s="124"/>
      <c r="S146" s="33" t="n">
        <f aca="false">(Q146/$AP146)</f>
        <v>4.14095615596182</v>
      </c>
      <c r="T146" s="124"/>
      <c r="U146" s="33" t="n">
        <f aca="false">IF(S$219&gt;0,S146/S$219*100,0)</f>
        <v>269.315363985202</v>
      </c>
      <c r="V146" s="29"/>
      <c r="W146" s="30" t="n">
        <f aca="false">(E146+K146+Q146)</f>
        <v>1200390</v>
      </c>
      <c r="X146" s="29"/>
      <c r="Y146" s="29"/>
      <c r="Z146" s="30" t="n">
        <v>4522</v>
      </c>
      <c r="AA146" s="29"/>
      <c r="AB146" s="33" t="n">
        <f aca="false">IF($W146&gt;0,Z146/$W146*100,0)</f>
        <v>0.376710902290089</v>
      </c>
      <c r="AC146" s="29"/>
      <c r="AD146" s="30" t="n">
        <v>0</v>
      </c>
      <c r="AE146" s="29"/>
      <c r="AF146" s="33" t="n">
        <f aca="false">IF($W146&gt;0,AD146/$W146*100,0)</f>
        <v>0</v>
      </c>
      <c r="AG146" s="29"/>
      <c r="AH146" s="30" t="n">
        <v>0</v>
      </c>
      <c r="AI146" s="29"/>
      <c r="AJ146" s="33" t="n">
        <f aca="false">IF($W146&gt;0,AH146/$W146*100,0)</f>
        <v>0</v>
      </c>
      <c r="AK146" s="29"/>
      <c r="AL146" s="30" t="n">
        <v>24863</v>
      </c>
      <c r="AM146" s="29"/>
      <c r="AN146" s="123" t="n">
        <v>49</v>
      </c>
      <c r="AO146" s="29"/>
      <c r="AP146" s="125" t="n">
        <v>24724</v>
      </c>
      <c r="AQ146" s="29"/>
      <c r="AR146" s="125" t="n">
        <f aca="false">IF(E146,AP146,0)</f>
        <v>24724</v>
      </c>
      <c r="AS146" s="29"/>
      <c r="AT146" s="125" t="n">
        <f aca="false">IF(K146,AP146,0)</f>
        <v>24724</v>
      </c>
      <c r="AU146" s="29"/>
      <c r="AV146" s="125" t="n">
        <f aca="false">IF(Q146,AP146,0)</f>
        <v>24724</v>
      </c>
    </row>
    <row r="147" customFormat="false" ht="8.25" hidden="false" customHeight="true" outlineLevel="0" collapsed="false">
      <c r="A147" s="123" t="n">
        <v>50</v>
      </c>
      <c r="B147" s="124"/>
      <c r="C147" s="123" t="s">
        <v>185</v>
      </c>
      <c r="D147" s="124"/>
      <c r="E147" s="30" t="n">
        <v>319948</v>
      </c>
      <c r="F147" s="127"/>
      <c r="G147" s="33" t="n">
        <f aca="false">(E147/$AP147)</f>
        <v>19.589052837813</v>
      </c>
      <c r="H147" s="127"/>
      <c r="I147" s="33" t="n">
        <f aca="false">IF(G$219&gt;0,G147/G$219*100,0)</f>
        <v>14.4523344269065</v>
      </c>
      <c r="J147" s="37"/>
      <c r="K147" s="30" t="n">
        <v>5000</v>
      </c>
      <c r="L147" s="127"/>
      <c r="M147" s="33" t="n">
        <f aca="false">(K147/$AP147)</f>
        <v>0.30612869650401</v>
      </c>
      <c r="N147" s="127"/>
      <c r="O147" s="33" t="n">
        <f aca="false">IF(M$219&gt;0,M147/M$219*100,0)</f>
        <v>7.42250711868975</v>
      </c>
      <c r="P147" s="37"/>
      <c r="Q147" s="30" t="n">
        <v>52851</v>
      </c>
      <c r="R147" s="127"/>
      <c r="S147" s="33" t="n">
        <f aca="false">(Q147/$AP147)</f>
        <v>3.23584154778669</v>
      </c>
      <c r="T147" s="127"/>
      <c r="U147" s="33" t="n">
        <f aca="false">IF(S$219&gt;0,S147/S$219*100,0)</f>
        <v>210.449425547757</v>
      </c>
      <c r="V147" s="37"/>
      <c r="W147" s="30" t="n">
        <f aca="false">(E147+K147+Q147)</f>
        <v>377799</v>
      </c>
      <c r="X147" s="37"/>
      <c r="Y147" s="37"/>
      <c r="Z147" s="30" t="n">
        <v>0</v>
      </c>
      <c r="AA147" s="37"/>
      <c r="AB147" s="33" t="n">
        <f aca="false">IF($W147&gt;0,Z147/$W147*100,0)</f>
        <v>0</v>
      </c>
      <c r="AC147" s="37"/>
      <c r="AD147" s="30" t="n">
        <v>0</v>
      </c>
      <c r="AE147" s="37"/>
      <c r="AF147" s="33" t="n">
        <f aca="false">IF($W147&gt;0,AD147/$W147*100,0)</f>
        <v>0</v>
      </c>
      <c r="AG147" s="37"/>
      <c r="AH147" s="30" t="n">
        <v>0</v>
      </c>
      <c r="AI147" s="37"/>
      <c r="AJ147" s="33" t="n">
        <f aca="false">IF($W147&gt;0,AH147/$W147*100,0)</f>
        <v>0</v>
      </c>
      <c r="AK147" s="37"/>
      <c r="AL147" s="30" t="n">
        <v>898</v>
      </c>
      <c r="AM147" s="29"/>
      <c r="AN147" s="123" t="n">
        <v>50</v>
      </c>
      <c r="AO147" s="29"/>
      <c r="AP147" s="125" t="n">
        <v>16333</v>
      </c>
      <c r="AQ147" s="29"/>
      <c r="AR147" s="125" t="n">
        <f aca="false">IF(E147,AP147,0)</f>
        <v>16333</v>
      </c>
      <c r="AS147" s="29"/>
      <c r="AT147" s="125" t="n">
        <f aca="false">IF(K147,AP147,0)</f>
        <v>16333</v>
      </c>
      <c r="AU147" s="29"/>
      <c r="AV147" s="125" t="n">
        <f aca="false">IF(Q147,AP147,0)</f>
        <v>16333</v>
      </c>
    </row>
    <row r="148" customFormat="false" ht="9.75" hidden="false" customHeight="true" outlineLevel="0" collapsed="false">
      <c r="A148" s="124"/>
      <c r="B148" s="124"/>
      <c r="C148" s="123"/>
      <c r="D148" s="124"/>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row>
    <row r="149" customFormat="false" ht="12" hidden="false" customHeight="true" outlineLevel="0" collapsed="false">
      <c r="A149" s="124"/>
      <c r="B149" s="124"/>
      <c r="C149" s="123"/>
      <c r="D149" s="124"/>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row>
    <row r="150" customFormat="false" ht="12.8" hidden="false" customHeight="false" outlineLevel="0" collapsed="false">
      <c r="A150" s="124"/>
      <c r="B150" s="124"/>
      <c r="C150" s="123"/>
      <c r="D150" s="124"/>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row>
    <row r="151" s="20" customFormat="true" ht="9" hidden="false" customHeight="true" outlineLevel="0" collapsed="false">
      <c r="A151" s="121" t="s">
        <v>440</v>
      </c>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34" t="s">
        <v>441</v>
      </c>
      <c r="AP151" s="15"/>
      <c r="AQ151" s="15"/>
      <c r="AR151" s="15"/>
      <c r="AS151" s="15"/>
      <c r="AT151" s="15"/>
      <c r="AU151" s="15"/>
      <c r="AV151" s="15"/>
    </row>
    <row r="152" s="20" customFormat="true" ht="10.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21"/>
      <c r="V152" s="15"/>
      <c r="W152" s="18" t="s">
        <v>52</v>
      </c>
      <c r="X152" s="15"/>
      <c r="Y152" s="121"/>
      <c r="Z152" s="23" t="s">
        <v>53</v>
      </c>
      <c r="AA152" s="15"/>
      <c r="AB152" s="15"/>
      <c r="AC152" s="15"/>
      <c r="AD152" s="15"/>
      <c r="AE152" s="15"/>
      <c r="AF152" s="15"/>
      <c r="AG152" s="15"/>
      <c r="AH152" s="15"/>
      <c r="AI152" s="15"/>
      <c r="AJ152" s="15"/>
      <c r="AK152" s="15"/>
      <c r="AL152" s="121"/>
      <c r="AM152" s="15"/>
      <c r="AN152" s="18" t="s">
        <v>425</v>
      </c>
      <c r="AO152" s="15"/>
      <c r="AP152" s="15"/>
      <c r="AQ152" s="15"/>
      <c r="AR152" s="15"/>
      <c r="AS152" s="15"/>
      <c r="AT152" s="15"/>
      <c r="AU152" s="15"/>
      <c r="AV152" s="15"/>
    </row>
    <row r="153" s="20" customFormat="true" ht="10.5" hidden="false" customHeight="true" outlineLevel="0" collapsed="false">
      <c r="A153" s="21"/>
      <c r="B153" s="15"/>
      <c r="C153" s="15"/>
      <c r="D153" s="15"/>
      <c r="E153" s="15"/>
      <c r="F153" s="15"/>
      <c r="G153" s="15"/>
      <c r="H153" s="15"/>
      <c r="I153" s="15"/>
      <c r="J153" s="15"/>
      <c r="K153" s="15"/>
      <c r="L153" s="15"/>
      <c r="M153" s="15"/>
      <c r="N153" s="15"/>
      <c r="O153" s="15"/>
      <c r="P153" s="15"/>
      <c r="Q153" s="15"/>
      <c r="R153" s="15"/>
      <c r="S153" s="15"/>
      <c r="T153" s="15"/>
      <c r="U153" s="121"/>
      <c r="V153" s="15"/>
      <c r="W153" s="18" t="s">
        <v>426</v>
      </c>
      <c r="X153" s="15"/>
      <c r="Y153" s="121"/>
      <c r="Z153" s="23" t="s">
        <v>402</v>
      </c>
      <c r="AA153" s="15"/>
      <c r="AB153" s="15"/>
      <c r="AC153" s="15"/>
      <c r="AD153" s="15"/>
      <c r="AE153" s="15"/>
      <c r="AF153" s="15"/>
      <c r="AG153" s="15"/>
      <c r="AH153" s="15"/>
      <c r="AI153" s="15"/>
      <c r="AJ153" s="15"/>
      <c r="AK153" s="15"/>
      <c r="AL153" s="121"/>
      <c r="AM153" s="15"/>
      <c r="AN153" s="18" t="s">
        <v>186</v>
      </c>
      <c r="AO153" s="15"/>
      <c r="AP153" s="15"/>
      <c r="AQ153" s="15"/>
      <c r="AR153" s="15"/>
      <c r="AS153" s="15"/>
      <c r="AT153" s="15"/>
      <c r="AU153" s="15"/>
      <c r="AV153" s="15"/>
    </row>
    <row r="154" s="20" customFormat="true" ht="10.5" hidden="false" customHeight="true" outlineLevel="0" collapsed="false">
      <c r="A154" s="22"/>
      <c r="B154" s="15"/>
      <c r="C154" s="15"/>
      <c r="D154" s="15"/>
      <c r="E154" s="15"/>
      <c r="F154" s="15"/>
      <c r="G154" s="15"/>
      <c r="H154" s="15"/>
      <c r="I154" s="15"/>
      <c r="J154" s="15"/>
      <c r="K154" s="15"/>
      <c r="L154" s="15"/>
      <c r="M154" s="15"/>
      <c r="N154" s="15"/>
      <c r="O154" s="15"/>
      <c r="P154" s="15"/>
      <c r="Q154" s="15"/>
      <c r="R154" s="15"/>
      <c r="S154" s="15"/>
      <c r="T154" s="15"/>
      <c r="U154" s="121"/>
      <c r="V154" s="15"/>
      <c r="W154" s="18" t="s">
        <v>58</v>
      </c>
      <c r="X154" s="15"/>
      <c r="Y154" s="121"/>
      <c r="Z154" s="23" t="s">
        <v>59</v>
      </c>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row>
    <row r="155" customFormat="false" ht="8.25" hidden="false" customHeight="true" outlineLevel="0" collapsed="false">
      <c r="A155" s="29"/>
      <c r="B155" s="29"/>
      <c r="C155" s="17"/>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row>
    <row r="156" customFormat="false" ht="8.25" hidden="false" customHeight="tru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24" t="s">
        <v>427</v>
      </c>
      <c r="AA156" s="24"/>
      <c r="AB156" s="24"/>
      <c r="AC156" s="24"/>
      <c r="AD156" s="24"/>
      <c r="AE156" s="24"/>
      <c r="AF156" s="24"/>
      <c r="AG156" s="24"/>
      <c r="AH156" s="24"/>
      <c r="AI156" s="24"/>
      <c r="AJ156" s="24"/>
      <c r="AK156" s="24"/>
      <c r="AL156" s="24"/>
      <c r="AM156" s="17"/>
      <c r="AN156" s="17"/>
      <c r="AO156" s="17"/>
      <c r="AP156" s="17"/>
      <c r="AQ156" s="17"/>
      <c r="AR156" s="17"/>
      <c r="AS156" s="17"/>
      <c r="AT156" s="17"/>
      <c r="AU156" s="17"/>
      <c r="AV156" s="17"/>
    </row>
    <row r="157" customFormat="false" ht="8.25" hidden="false" customHeight="tru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row>
    <row r="158" customFormat="false" ht="9" hidden="false" customHeight="true" outlineLevel="0" collapsed="false">
      <c r="A158" s="17"/>
      <c r="B158" s="17"/>
      <c r="C158" s="17"/>
      <c r="D158" s="17"/>
      <c r="E158" s="25" t="s">
        <v>428</v>
      </c>
      <c r="F158" s="25"/>
      <c r="G158" s="25"/>
      <c r="H158" s="25"/>
      <c r="I158" s="25"/>
      <c r="J158" s="17"/>
      <c r="K158" s="17"/>
      <c r="L158" s="17"/>
      <c r="M158" s="17"/>
      <c r="N158" s="17"/>
      <c r="O158" s="17"/>
      <c r="P158" s="17"/>
      <c r="Q158" s="17"/>
      <c r="R158" s="17"/>
      <c r="S158" s="17"/>
      <c r="T158" s="17"/>
      <c r="U158" s="17"/>
      <c r="V158" s="17"/>
      <c r="W158" s="17"/>
      <c r="X158" s="17"/>
      <c r="Y158" s="17"/>
      <c r="Z158" s="17"/>
      <c r="AA158" s="17"/>
      <c r="AB158" s="17"/>
      <c r="AC158" s="17"/>
      <c r="AD158" s="24" t="s">
        <v>404</v>
      </c>
      <c r="AE158" s="24"/>
      <c r="AF158" s="24"/>
      <c r="AG158" s="24"/>
      <c r="AH158" s="24"/>
      <c r="AI158" s="24"/>
      <c r="AJ158" s="24"/>
      <c r="AK158" s="17"/>
      <c r="AL158" s="17"/>
      <c r="AM158" s="17"/>
      <c r="AN158" s="17"/>
      <c r="AO158" s="17"/>
      <c r="AP158" s="17"/>
      <c r="AQ158" s="17"/>
      <c r="AR158" s="17"/>
      <c r="AS158" s="17"/>
      <c r="AT158" s="17"/>
      <c r="AU158" s="17"/>
      <c r="AV158" s="17"/>
    </row>
    <row r="159" customFormat="false" ht="9" hidden="false" customHeight="true" outlineLevel="0" collapsed="false">
      <c r="A159" s="17"/>
      <c r="B159" s="17"/>
      <c r="C159" s="17"/>
      <c r="D159" s="17"/>
      <c r="E159" s="24" t="s">
        <v>429</v>
      </c>
      <c r="F159" s="24"/>
      <c r="G159" s="24"/>
      <c r="H159" s="24"/>
      <c r="I159" s="24"/>
      <c r="J159" s="17"/>
      <c r="K159" s="24" t="s">
        <v>430</v>
      </c>
      <c r="L159" s="24"/>
      <c r="M159" s="24"/>
      <c r="N159" s="24"/>
      <c r="O159" s="24"/>
      <c r="P159" s="17"/>
      <c r="Q159" s="24" t="s">
        <v>431</v>
      </c>
      <c r="R159" s="24"/>
      <c r="S159" s="24"/>
      <c r="T159" s="24"/>
      <c r="U159" s="24"/>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row>
    <row r="160" customFormat="false" ht="9" hidden="false" customHeight="true" outlineLevel="0" collapsed="false">
      <c r="A160" s="17"/>
      <c r="B160" s="17"/>
      <c r="C160" s="17"/>
      <c r="D160" s="17"/>
      <c r="I160" s="141"/>
      <c r="V160" s="17"/>
      <c r="W160" s="17"/>
      <c r="X160" s="17"/>
      <c r="Y160" s="17"/>
      <c r="Z160" s="24" t="s">
        <v>408</v>
      </c>
      <c r="AA160" s="24"/>
      <c r="AB160" s="24"/>
      <c r="AC160" s="17"/>
      <c r="AD160" s="24" t="s">
        <v>69</v>
      </c>
      <c r="AE160" s="24"/>
      <c r="AF160" s="24"/>
      <c r="AG160" s="17"/>
      <c r="AH160" s="24" t="s">
        <v>70</v>
      </c>
      <c r="AI160" s="24"/>
      <c r="AJ160" s="24"/>
      <c r="AK160" s="17"/>
      <c r="AL160" s="17"/>
      <c r="AM160" s="17"/>
      <c r="AN160" s="17"/>
      <c r="AO160" s="17"/>
      <c r="AP160" s="17"/>
      <c r="AQ160" s="17"/>
      <c r="AR160" s="27" t="s">
        <v>428</v>
      </c>
      <c r="AS160" s="17"/>
      <c r="AT160" s="17"/>
      <c r="AU160" s="17"/>
      <c r="AV160" s="27" t="s">
        <v>432</v>
      </c>
    </row>
    <row r="161" customFormat="false" ht="9" hidden="false" customHeight="true" outlineLevel="0" collapsed="false">
      <c r="A161" s="17"/>
      <c r="B161" s="17"/>
      <c r="C161" s="17"/>
      <c r="D161" s="17"/>
      <c r="E161" s="17"/>
      <c r="F161" s="17"/>
      <c r="G161" s="17"/>
      <c r="H161" s="17"/>
      <c r="I161" s="27" t="s">
        <v>74</v>
      </c>
      <c r="J161" s="17"/>
      <c r="K161" s="17"/>
      <c r="L161" s="17"/>
      <c r="M161" s="17"/>
      <c r="N161" s="17"/>
      <c r="O161" s="27" t="s">
        <v>74</v>
      </c>
      <c r="P161" s="17"/>
      <c r="Q161" s="17"/>
      <c r="R161" s="17"/>
      <c r="S161" s="17"/>
      <c r="T161" s="17"/>
      <c r="U161" s="27" t="s">
        <v>74</v>
      </c>
      <c r="V161" s="17"/>
      <c r="W161" s="17"/>
      <c r="X161" s="17"/>
      <c r="Y161" s="17"/>
      <c r="Z161" s="17"/>
      <c r="AA161" s="17"/>
      <c r="AB161" s="142" t="s">
        <v>285</v>
      </c>
      <c r="AC161" s="17"/>
      <c r="AD161" s="17"/>
      <c r="AE161" s="17"/>
      <c r="AF161" s="142" t="s">
        <v>285</v>
      </c>
      <c r="AG161" s="17"/>
      <c r="AH161" s="17"/>
      <c r="AI161" s="17"/>
      <c r="AJ161" s="142" t="s">
        <v>285</v>
      </c>
      <c r="AK161" s="17"/>
      <c r="AL161" s="27" t="s">
        <v>409</v>
      </c>
      <c r="AM161" s="17"/>
      <c r="AN161" s="17"/>
      <c r="AO161" s="17"/>
      <c r="AP161" s="17"/>
      <c r="AQ161" s="17"/>
      <c r="AR161" s="27" t="s">
        <v>381</v>
      </c>
      <c r="AS161" s="17"/>
      <c r="AT161" s="27" t="s">
        <v>433</v>
      </c>
      <c r="AU161" s="17"/>
      <c r="AV161" s="27" t="s">
        <v>434</v>
      </c>
    </row>
    <row r="162" customFormat="false" ht="9" hidden="false" customHeight="true" outlineLevel="0" collapsed="false">
      <c r="A162" s="24" t="s">
        <v>81</v>
      </c>
      <c r="B162" s="17"/>
      <c r="C162" s="24" t="s">
        <v>83</v>
      </c>
      <c r="D162" s="17"/>
      <c r="E162" s="24" t="s">
        <v>84</v>
      </c>
      <c r="F162" s="17"/>
      <c r="G162" s="24" t="s">
        <v>412</v>
      </c>
      <c r="H162" s="17"/>
      <c r="I162" s="24" t="s">
        <v>90</v>
      </c>
      <c r="J162" s="17"/>
      <c r="K162" s="24" t="s">
        <v>84</v>
      </c>
      <c r="L162" s="17"/>
      <c r="M162" s="24" t="s">
        <v>412</v>
      </c>
      <c r="N162" s="17"/>
      <c r="O162" s="24" t="s">
        <v>90</v>
      </c>
      <c r="P162" s="17"/>
      <c r="Q162" s="24" t="s">
        <v>84</v>
      </c>
      <c r="R162" s="17"/>
      <c r="S162" s="24" t="s">
        <v>412</v>
      </c>
      <c r="T162" s="17"/>
      <c r="U162" s="24" t="s">
        <v>90</v>
      </c>
      <c r="V162" s="17"/>
      <c r="W162" s="24" t="s">
        <v>75</v>
      </c>
      <c r="X162" s="17"/>
      <c r="Y162" s="17"/>
      <c r="Z162" s="24" t="s">
        <v>84</v>
      </c>
      <c r="AA162" s="17"/>
      <c r="AB162" s="143" t="s">
        <v>383</v>
      </c>
      <c r="AC162" s="17"/>
      <c r="AD162" s="24" t="s">
        <v>84</v>
      </c>
      <c r="AE162" s="17"/>
      <c r="AF162" s="143" t="s">
        <v>383</v>
      </c>
      <c r="AG162" s="17"/>
      <c r="AH162" s="24" t="s">
        <v>84</v>
      </c>
      <c r="AI162" s="17"/>
      <c r="AJ162" s="143" t="s">
        <v>383</v>
      </c>
      <c r="AK162" s="17"/>
      <c r="AL162" s="24" t="s">
        <v>435</v>
      </c>
      <c r="AM162" s="17"/>
      <c r="AN162" s="24" t="s">
        <v>81</v>
      </c>
      <c r="AO162" s="17"/>
      <c r="AP162" s="17"/>
      <c r="AQ162" s="17"/>
      <c r="AR162" s="24" t="s">
        <v>390</v>
      </c>
      <c r="AS162" s="17"/>
      <c r="AT162" s="24" t="s">
        <v>436</v>
      </c>
      <c r="AU162" s="17"/>
      <c r="AV162" s="24" t="s">
        <v>437</v>
      </c>
    </row>
    <row r="163" customFormat="false" ht="8.2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row>
    <row r="164" customFormat="false" ht="8.25" hidden="false" customHeight="true" outlineLevel="0" collapsed="false">
      <c r="A164" s="123"/>
      <c r="B164" s="123" t="s">
        <v>137</v>
      </c>
      <c r="C164" s="123"/>
      <c r="D164" s="123"/>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row>
    <row r="165" customFormat="false" ht="8.25" hidden="false" customHeight="true" outlineLevel="0" collapsed="false">
      <c r="A165" s="123" t="n">
        <v>51</v>
      </c>
      <c r="B165" s="124"/>
      <c r="C165" s="123" t="s">
        <v>187</v>
      </c>
      <c r="D165" s="124"/>
      <c r="E165" s="31" t="n">
        <v>435913</v>
      </c>
      <c r="F165" s="124"/>
      <c r="G165" s="32" t="n">
        <f aca="false">(E165/$AP165)</f>
        <v>38.7961018155927</v>
      </c>
      <c r="H165" s="124"/>
      <c r="I165" s="33" t="n">
        <f aca="false">IF(G$219&gt;0,G165/G$219*100,0)</f>
        <v>28.6228355470534</v>
      </c>
      <c r="J165" s="29"/>
      <c r="K165" s="31" t="n">
        <v>18784</v>
      </c>
      <c r="L165" s="124"/>
      <c r="M165" s="32" t="n">
        <f aca="false">(K165/$AP165)</f>
        <v>1.67176931292275</v>
      </c>
      <c r="N165" s="124"/>
      <c r="O165" s="33" t="n">
        <f aca="false">IF(M$219&gt;0,M165/M$219*100,0)</f>
        <v>40.5343235302138</v>
      </c>
      <c r="P165" s="29"/>
      <c r="Q165" s="31" t="n">
        <v>28297</v>
      </c>
      <c r="R165" s="124"/>
      <c r="S165" s="32" t="n">
        <f aca="false">(Q165/$AP165)</f>
        <v>2.51842292630829</v>
      </c>
      <c r="T165" s="124"/>
      <c r="U165" s="33" t="n">
        <f aca="false">IF(S$219&gt;0,S165/S$219*100,0)</f>
        <v>163.790670927753</v>
      </c>
      <c r="V165" s="29"/>
      <c r="W165" s="31" t="n">
        <f aca="false">(E165+K165+Q165)</f>
        <v>482994</v>
      </c>
      <c r="X165" s="29"/>
      <c r="Y165" s="29"/>
      <c r="Z165" s="31" t="n">
        <v>0</v>
      </c>
      <c r="AA165" s="29"/>
      <c r="AB165" s="33" t="n">
        <f aca="false">IF($W165&gt;0,Z165/$W165*100,0)</f>
        <v>0</v>
      </c>
      <c r="AC165" s="29"/>
      <c r="AD165" s="31" t="n">
        <v>0</v>
      </c>
      <c r="AE165" s="29"/>
      <c r="AF165" s="33" t="n">
        <f aca="false">IF($W165&gt;0,AD165/$W165*100,0)</f>
        <v>0</v>
      </c>
      <c r="AG165" s="29"/>
      <c r="AH165" s="31" t="n">
        <v>0</v>
      </c>
      <c r="AI165" s="29"/>
      <c r="AJ165" s="33" t="n">
        <f aca="false">IF($W165&gt;0,AH165/$W165*100,0)</f>
        <v>0</v>
      </c>
      <c r="AK165" s="29"/>
      <c r="AL165" s="31" t="n">
        <v>24</v>
      </c>
      <c r="AM165" s="29"/>
      <c r="AN165" s="123" t="n">
        <v>51</v>
      </c>
      <c r="AO165" s="29"/>
      <c r="AP165" s="125" t="n">
        <v>11236</v>
      </c>
      <c r="AQ165" s="29"/>
      <c r="AR165" s="125" t="n">
        <f aca="false">IF(E165,AP165,0)</f>
        <v>11236</v>
      </c>
      <c r="AS165" s="29"/>
      <c r="AT165" s="125" t="n">
        <f aca="false">IF(K165,AP165,0)</f>
        <v>11236</v>
      </c>
      <c r="AU165" s="29"/>
      <c r="AV165" s="125" t="n">
        <f aca="false">IF(Q165,AP165,0)</f>
        <v>11236</v>
      </c>
    </row>
    <row r="166" customFormat="false" ht="8.25" hidden="false" customHeight="true" outlineLevel="0" collapsed="false">
      <c r="A166" s="123" t="n">
        <v>52</v>
      </c>
      <c r="B166" s="124"/>
      <c r="C166" s="123" t="s">
        <v>188</v>
      </c>
      <c r="D166" s="124"/>
      <c r="E166" s="30" t="n">
        <v>1531681</v>
      </c>
      <c r="F166" s="124"/>
      <c r="G166" s="33" t="n">
        <f aca="false">(E166/$AP166)</f>
        <v>62.1295988317852</v>
      </c>
      <c r="H166" s="124"/>
      <c r="I166" s="33" t="n">
        <f aca="false">IF(G$219&gt;0,G166/G$219*100,0)</f>
        <v>45.8377312859781</v>
      </c>
      <c r="J166" s="29"/>
      <c r="K166" s="30" t="n">
        <v>31000</v>
      </c>
      <c r="L166" s="124"/>
      <c r="M166" s="33" t="n">
        <f aca="false">(K166/$AP166)</f>
        <v>1.2574534539407</v>
      </c>
      <c r="N166" s="124"/>
      <c r="O166" s="33" t="n">
        <f aca="false">IF(M$219&gt;0,M166/M$219*100,0)</f>
        <v>30.4886713329522</v>
      </c>
      <c r="P166" s="29"/>
      <c r="Q166" s="30" t="n">
        <v>49987</v>
      </c>
      <c r="R166" s="124"/>
      <c r="S166" s="33" t="n">
        <f aca="false">(Q166/$AP166)</f>
        <v>2.02762341297205</v>
      </c>
      <c r="T166" s="124"/>
      <c r="U166" s="33" t="n">
        <f aca="false">IF(S$219&gt;0,S166/S$219*100,0)</f>
        <v>131.870543160255</v>
      </c>
      <c r="V166" s="29"/>
      <c r="W166" s="30" t="n">
        <f aca="false">(E166+K166+Q166)</f>
        <v>1612668</v>
      </c>
      <c r="X166" s="29"/>
      <c r="Y166" s="29"/>
      <c r="Z166" s="30" t="n">
        <v>0</v>
      </c>
      <c r="AA166" s="29"/>
      <c r="AB166" s="33" t="n">
        <f aca="false">IF($W166&gt;0,Z166/$W166*100,0)</f>
        <v>0</v>
      </c>
      <c r="AC166" s="29"/>
      <c r="AD166" s="30" t="n">
        <v>0</v>
      </c>
      <c r="AE166" s="29"/>
      <c r="AF166" s="33" t="n">
        <f aca="false">IF($W166&gt;0,AD166/$W166*100,0)</f>
        <v>0</v>
      </c>
      <c r="AG166" s="29"/>
      <c r="AH166" s="30" t="n">
        <v>0</v>
      </c>
      <c r="AI166" s="29"/>
      <c r="AJ166" s="33" t="n">
        <f aca="false">IF($W166&gt;0,AH166/$W166*100,0)</f>
        <v>0</v>
      </c>
      <c r="AK166" s="29"/>
      <c r="AL166" s="30" t="n">
        <v>12499</v>
      </c>
      <c r="AM166" s="29"/>
      <c r="AN166" s="123" t="n">
        <v>52</v>
      </c>
      <c r="AO166" s="29"/>
      <c r="AP166" s="125" t="n">
        <v>24653</v>
      </c>
      <c r="AQ166" s="29"/>
      <c r="AR166" s="125" t="n">
        <f aca="false">IF(E166,AP166,0)</f>
        <v>24653</v>
      </c>
      <c r="AS166" s="29"/>
      <c r="AT166" s="125" t="n">
        <f aca="false">IF(K166,AP166,0)</f>
        <v>24653</v>
      </c>
      <c r="AU166" s="29"/>
      <c r="AV166" s="125" t="n">
        <f aca="false">IF(Q166,AP166,0)</f>
        <v>24653</v>
      </c>
    </row>
    <row r="167" customFormat="false" ht="8.25" hidden="false" customHeight="true" outlineLevel="0" collapsed="false">
      <c r="A167" s="123" t="n">
        <v>53</v>
      </c>
      <c r="B167" s="124"/>
      <c r="C167" s="123" t="s">
        <v>189</v>
      </c>
      <c r="D167" s="124"/>
      <c r="E167" s="30" t="n">
        <v>35255615</v>
      </c>
      <c r="F167" s="124"/>
      <c r="G167" s="33" t="n">
        <f aca="false">(E167/$AP167)</f>
        <v>91.4953143693538</v>
      </c>
      <c r="H167" s="124"/>
      <c r="I167" s="33" t="n">
        <f aca="false">IF(G$219&gt;0,G167/G$219*100,0)</f>
        <v>67.5030535018187</v>
      </c>
      <c r="J167" s="29"/>
      <c r="K167" s="30" t="n">
        <v>633231</v>
      </c>
      <c r="L167" s="124"/>
      <c r="M167" s="33" t="n">
        <f aca="false">(K167/$AP167)</f>
        <v>1.64336005522582</v>
      </c>
      <c r="N167" s="124"/>
      <c r="O167" s="33" t="n">
        <f aca="false">IF(M$219&gt;0,M167/M$219*100,0)</f>
        <v>39.8455023909339</v>
      </c>
      <c r="P167" s="29"/>
      <c r="Q167" s="30" t="n">
        <v>497395</v>
      </c>
      <c r="R167" s="124"/>
      <c r="S167" s="33" t="n">
        <f aca="false">(Q167/$AP167)</f>
        <v>1.29083869025529</v>
      </c>
      <c r="T167" s="124"/>
      <c r="U167" s="33" t="n">
        <f aca="false">IF(S$219&gt;0,S167/S$219*100,0)</f>
        <v>83.9522754211672</v>
      </c>
      <c r="V167" s="29"/>
      <c r="W167" s="30" t="n">
        <f aca="false">(E167+K167+Q167)</f>
        <v>36386241</v>
      </c>
      <c r="X167" s="29"/>
      <c r="Y167" s="29"/>
      <c r="Z167" s="30" t="n">
        <v>0</v>
      </c>
      <c r="AA167" s="29"/>
      <c r="AB167" s="33" t="n">
        <f aca="false">IF($W167&gt;0,Z167/$W167*100,0)</f>
        <v>0</v>
      </c>
      <c r="AC167" s="29"/>
      <c r="AD167" s="30" t="n">
        <v>12026</v>
      </c>
      <c r="AE167" s="29"/>
      <c r="AF167" s="33" t="n">
        <f aca="false">IF($W167&gt;0,AD167/$W167*100,0)</f>
        <v>0.0330509546177084</v>
      </c>
      <c r="AG167" s="29"/>
      <c r="AH167" s="30" t="n">
        <v>43426</v>
      </c>
      <c r="AI167" s="29"/>
      <c r="AJ167" s="33" t="n">
        <f aca="false">IF($W167&gt;0,AH167/$W167*100,0)</f>
        <v>0.119347310429786</v>
      </c>
      <c r="AK167" s="29"/>
      <c r="AL167" s="30" t="n">
        <v>63732</v>
      </c>
      <c r="AM167" s="29"/>
      <c r="AN167" s="123" t="n">
        <v>53</v>
      </c>
      <c r="AO167" s="29"/>
      <c r="AP167" s="125" t="n">
        <v>385327</v>
      </c>
      <c r="AQ167" s="29"/>
      <c r="AR167" s="125" t="n">
        <f aca="false">IF(E167,AP167,0)</f>
        <v>385327</v>
      </c>
      <c r="AS167" s="29"/>
      <c r="AT167" s="125" t="n">
        <f aca="false">IF(K167,AP167,0)</f>
        <v>385327</v>
      </c>
      <c r="AU167" s="29"/>
      <c r="AV167" s="125" t="n">
        <f aca="false">IF(Q167,AP167,0)</f>
        <v>385327</v>
      </c>
    </row>
    <row r="168" customFormat="false" ht="8.25" hidden="false" customHeight="true" outlineLevel="0" collapsed="false">
      <c r="A168" s="123" t="n">
        <v>54</v>
      </c>
      <c r="B168" s="124"/>
      <c r="C168" s="123" t="s">
        <v>190</v>
      </c>
      <c r="D168" s="124"/>
      <c r="E168" s="30" t="n">
        <v>152534</v>
      </c>
      <c r="F168" s="124"/>
      <c r="G168" s="33" t="n">
        <f aca="false">(E168/$AP168)</f>
        <v>4.44498193262618</v>
      </c>
      <c r="H168" s="124"/>
      <c r="I168" s="33" t="n">
        <f aca="false">IF(G$219&gt;0,G168/G$219*100,0)</f>
        <v>3.27940130356209</v>
      </c>
      <c r="J168" s="29"/>
      <c r="K168" s="30" t="n">
        <v>53938</v>
      </c>
      <c r="L168" s="124"/>
      <c r="M168" s="33" t="n">
        <f aca="false">(K168/$AP168)</f>
        <v>1.57180324047092</v>
      </c>
      <c r="N168" s="124"/>
      <c r="O168" s="33" t="n">
        <f aca="false">IF(M$219&gt;0,M168/M$219*100,0)</f>
        <v>38.1105099744289</v>
      </c>
      <c r="P168" s="29"/>
      <c r="Q168" s="30" t="n">
        <v>114572</v>
      </c>
      <c r="R168" s="124"/>
      <c r="S168" s="33" t="n">
        <f aca="false">(Q168/$AP168)</f>
        <v>3.33873411819559</v>
      </c>
      <c r="T168" s="124"/>
      <c r="U168" s="33" t="n">
        <f aca="false">IF(S$219&gt;0,S168/S$219*100,0)</f>
        <v>217.141249611422</v>
      </c>
      <c r="V168" s="29"/>
      <c r="W168" s="30" t="n">
        <f aca="false">(E168+K168+Q168)</f>
        <v>321044</v>
      </c>
      <c r="X168" s="29"/>
      <c r="Y168" s="29"/>
      <c r="Z168" s="30" t="n">
        <v>0</v>
      </c>
      <c r="AA168" s="29"/>
      <c r="AB168" s="33" t="n">
        <f aca="false">IF($W168&gt;0,Z168/$W168*100,0)</f>
        <v>0</v>
      </c>
      <c r="AC168" s="29"/>
      <c r="AD168" s="30" t="n">
        <v>0</v>
      </c>
      <c r="AE168" s="29"/>
      <c r="AF168" s="33" t="n">
        <f aca="false">IF($W168&gt;0,AD168/$W168*100,0)</f>
        <v>0</v>
      </c>
      <c r="AG168" s="29"/>
      <c r="AH168" s="30" t="n">
        <v>0</v>
      </c>
      <c r="AI168" s="29"/>
      <c r="AJ168" s="33" t="n">
        <f aca="false">IF($W168&gt;0,AH168/$W168*100,0)</f>
        <v>0</v>
      </c>
      <c r="AK168" s="29"/>
      <c r="AL168" s="30" t="n">
        <v>12400</v>
      </c>
      <c r="AM168" s="29"/>
      <c r="AN168" s="123" t="n">
        <v>54</v>
      </c>
      <c r="AO168" s="29"/>
      <c r="AP168" s="125" t="n">
        <v>34316</v>
      </c>
      <c r="AQ168" s="29"/>
      <c r="AR168" s="125" t="n">
        <f aca="false">IF(E168,AP168,0)</f>
        <v>34316</v>
      </c>
      <c r="AS168" s="29"/>
      <c r="AT168" s="125" t="n">
        <f aca="false">IF(K168,AP168,0)</f>
        <v>34316</v>
      </c>
      <c r="AU168" s="29"/>
      <c r="AV168" s="125" t="n">
        <f aca="false">IF(Q168,AP168,0)</f>
        <v>34316</v>
      </c>
    </row>
    <row r="169" customFormat="false" ht="8.25" hidden="false" customHeight="true" outlineLevel="0" collapsed="false">
      <c r="A169" s="123" t="n">
        <v>55</v>
      </c>
      <c r="B169" s="124"/>
      <c r="C169" s="123" t="s">
        <v>191</v>
      </c>
      <c r="D169" s="124"/>
      <c r="E169" s="30" t="n">
        <v>531807</v>
      </c>
      <c r="F169" s="124"/>
      <c r="G169" s="33" t="n">
        <f aca="false">(E169/$AP169)</f>
        <v>43.0090578245047</v>
      </c>
      <c r="H169" s="124"/>
      <c r="I169" s="33" t="n">
        <f aca="false">IF(G$219&gt;0,G169/G$219*100,0)</f>
        <v>31.7310536763704</v>
      </c>
      <c r="J169" s="29"/>
      <c r="K169" s="30" t="n">
        <v>0</v>
      </c>
      <c r="L169" s="124"/>
      <c r="M169" s="33" t="n">
        <f aca="false">(K169/$AP169)</f>
        <v>0</v>
      </c>
      <c r="N169" s="124"/>
      <c r="O169" s="33" t="n">
        <f aca="false">IF(M$219&gt;0,M169/M$219*100,0)</f>
        <v>0</v>
      </c>
      <c r="P169" s="29"/>
      <c r="Q169" s="30" t="n">
        <v>40072</v>
      </c>
      <c r="R169" s="124"/>
      <c r="S169" s="33" t="n">
        <f aca="false">(Q169/$AP169)</f>
        <v>3.24076021027093</v>
      </c>
      <c r="T169" s="124"/>
      <c r="U169" s="33" t="n">
        <f aca="false">IF(S$219&gt;0,S169/S$219*100,0)</f>
        <v>210.769320597926</v>
      </c>
      <c r="V169" s="29"/>
      <c r="W169" s="30" t="n">
        <f aca="false">(E169+K169+Q169)</f>
        <v>571879</v>
      </c>
      <c r="X169" s="29"/>
      <c r="Y169" s="29"/>
      <c r="Z169" s="30" t="n">
        <v>354764</v>
      </c>
      <c r="AA169" s="29"/>
      <c r="AB169" s="33" t="n">
        <f aca="false">IF($W169&gt;0,Z169/$W169*100,0)</f>
        <v>62.0348010680581</v>
      </c>
      <c r="AC169" s="29"/>
      <c r="AD169" s="30" t="n">
        <v>0</v>
      </c>
      <c r="AE169" s="29"/>
      <c r="AF169" s="33" t="n">
        <f aca="false">IF($W169&gt;0,AD169/$W169*100,0)</f>
        <v>0</v>
      </c>
      <c r="AG169" s="29"/>
      <c r="AH169" s="30" t="n">
        <v>0</v>
      </c>
      <c r="AI169" s="29"/>
      <c r="AJ169" s="33" t="n">
        <f aca="false">IF($W169&gt;0,AH169/$W169*100,0)</f>
        <v>0</v>
      </c>
      <c r="AK169" s="29"/>
      <c r="AL169" s="30" t="n">
        <v>83458</v>
      </c>
      <c r="AM169" s="29"/>
      <c r="AN169" s="123" t="n">
        <v>55</v>
      </c>
      <c r="AO169" s="29"/>
      <c r="AP169" s="125" t="n">
        <v>12365</v>
      </c>
      <c r="AQ169" s="29"/>
      <c r="AR169" s="125" t="n">
        <f aca="false">IF(E169,AP169,0)</f>
        <v>12365</v>
      </c>
      <c r="AS169" s="29"/>
      <c r="AT169" s="125" t="n">
        <f aca="false">IF(K169,AP169,0)</f>
        <v>0</v>
      </c>
      <c r="AU169" s="29"/>
      <c r="AV169" s="125" t="n">
        <f aca="false">IF(Q169,AP169,0)</f>
        <v>12365</v>
      </c>
    </row>
    <row r="170" customFormat="false" ht="8.25" hidden="false" customHeight="true" outlineLevel="0" collapsed="false">
      <c r="A170" s="126"/>
      <c r="B170" s="124"/>
      <c r="C170" s="123"/>
      <c r="D170" s="124"/>
      <c r="E170" s="124"/>
      <c r="F170" s="124"/>
      <c r="G170" s="127"/>
      <c r="H170" s="124"/>
      <c r="I170" s="127"/>
      <c r="J170" s="29"/>
      <c r="K170" s="124"/>
      <c r="L170" s="124"/>
      <c r="M170" s="127"/>
      <c r="N170" s="124"/>
      <c r="O170" s="127"/>
      <c r="P170" s="29"/>
      <c r="Q170" s="124"/>
      <c r="R170" s="124"/>
      <c r="S170" s="127"/>
      <c r="T170" s="124"/>
      <c r="U170" s="127"/>
      <c r="V170" s="29"/>
      <c r="W170" s="123"/>
      <c r="X170" s="29"/>
      <c r="Y170" s="29"/>
      <c r="Z170" s="124"/>
      <c r="AA170" s="29"/>
      <c r="AB170" s="127"/>
      <c r="AC170" s="29"/>
      <c r="AD170" s="124"/>
      <c r="AE170" s="29"/>
      <c r="AF170" s="127"/>
      <c r="AG170" s="29"/>
      <c r="AH170" s="124"/>
      <c r="AI170" s="29"/>
      <c r="AJ170" s="127"/>
      <c r="AK170" s="29"/>
      <c r="AL170" s="124"/>
      <c r="AM170" s="29"/>
      <c r="AN170" s="144"/>
      <c r="AO170" s="29"/>
      <c r="AP170" s="35"/>
      <c r="AQ170" s="29"/>
      <c r="AR170" s="29"/>
      <c r="AS170" s="29"/>
      <c r="AT170" s="29"/>
      <c r="AU170" s="29"/>
      <c r="AV170" s="29"/>
    </row>
    <row r="171" customFormat="false" ht="8.25" hidden="false" customHeight="true" outlineLevel="0" collapsed="false">
      <c r="A171" s="123" t="n">
        <v>56</v>
      </c>
      <c r="B171" s="124"/>
      <c r="C171" s="123" t="s">
        <v>192</v>
      </c>
      <c r="D171" s="124"/>
      <c r="E171" s="30" t="n">
        <v>412726</v>
      </c>
      <c r="F171" s="124"/>
      <c r="G171" s="33" t="n">
        <f aca="false">(E171/$AP171)</f>
        <v>31.5082067333384</v>
      </c>
      <c r="H171" s="124"/>
      <c r="I171" s="33" t="n">
        <f aca="false">IF(G$219&gt;0,G171/G$219*100,0)</f>
        <v>23.2460009512718</v>
      </c>
      <c r="J171" s="29"/>
      <c r="K171" s="30" t="n">
        <v>41571</v>
      </c>
      <c r="L171" s="124"/>
      <c r="M171" s="33" t="n">
        <f aca="false">(K171/$AP171)</f>
        <v>3.17360103824719</v>
      </c>
      <c r="N171" s="124"/>
      <c r="O171" s="33" t="n">
        <f aca="false">IF(M$219&gt;0,M171/M$219*100,0)</f>
        <v>76.948278835932</v>
      </c>
      <c r="P171" s="29"/>
      <c r="Q171" s="30" t="n">
        <v>90648</v>
      </c>
      <c r="R171" s="124"/>
      <c r="S171" s="33" t="n">
        <f aca="false">(Q171/$AP171)</f>
        <v>6.92022291777998</v>
      </c>
      <c r="T171" s="124"/>
      <c r="U171" s="33" t="n">
        <f aca="false">IF(S$219&gt;0,S171/S$219*100,0)</f>
        <v>450.070535346628</v>
      </c>
      <c r="V171" s="29"/>
      <c r="W171" s="30" t="n">
        <f aca="false">(E171+K171+Q171)</f>
        <v>544945</v>
      </c>
      <c r="X171" s="29"/>
      <c r="Y171" s="29"/>
      <c r="Z171" s="30" t="n">
        <v>0</v>
      </c>
      <c r="AA171" s="29"/>
      <c r="AB171" s="33" t="n">
        <f aca="false">IF($W171&gt;0,Z171/$W171*100,0)</f>
        <v>0</v>
      </c>
      <c r="AC171" s="29"/>
      <c r="AD171" s="30" t="n">
        <v>0</v>
      </c>
      <c r="AE171" s="29"/>
      <c r="AF171" s="33" t="n">
        <f aca="false">IF($W171&gt;0,AD171/$W171*100,0)</f>
        <v>0</v>
      </c>
      <c r="AG171" s="29"/>
      <c r="AH171" s="30" t="n">
        <v>0</v>
      </c>
      <c r="AI171" s="29"/>
      <c r="AJ171" s="33" t="n">
        <f aca="false">IF($W171&gt;0,AH171/$W171*100,0)</f>
        <v>0</v>
      </c>
      <c r="AK171" s="29"/>
      <c r="AL171" s="30" t="n">
        <v>0</v>
      </c>
      <c r="AM171" s="29"/>
      <c r="AN171" s="123" t="n">
        <v>56</v>
      </c>
      <c r="AO171" s="29"/>
      <c r="AP171" s="125" t="n">
        <v>13099</v>
      </c>
      <c r="AQ171" s="29"/>
      <c r="AR171" s="125" t="n">
        <f aca="false">IF(E171,AP171,0)</f>
        <v>13099</v>
      </c>
      <c r="AS171" s="29"/>
      <c r="AT171" s="125" t="n">
        <f aca="false">IF(K171,AP171,0)</f>
        <v>13099</v>
      </c>
      <c r="AU171" s="29"/>
      <c r="AV171" s="125" t="n">
        <f aca="false">IF(Q171,AP171,0)</f>
        <v>13099</v>
      </c>
    </row>
    <row r="172" customFormat="false" ht="8.25" hidden="false" customHeight="true" outlineLevel="0" collapsed="false">
      <c r="A172" s="123" t="n">
        <v>57</v>
      </c>
      <c r="B172" s="124"/>
      <c r="C172" s="123" t="s">
        <v>193</v>
      </c>
      <c r="D172" s="124"/>
      <c r="E172" s="30" t="n">
        <v>2195930</v>
      </c>
      <c r="F172" s="124"/>
      <c r="G172" s="33" t="n">
        <f aca="false">(E172/$AP172)</f>
        <v>253.952816005551</v>
      </c>
      <c r="H172" s="124"/>
      <c r="I172" s="33" t="n">
        <f aca="false">IF(G$219&gt;0,G172/G$219*100,0)</f>
        <v>187.36031067731</v>
      </c>
      <c r="J172" s="29"/>
      <c r="K172" s="30" t="n">
        <v>12192</v>
      </c>
      <c r="L172" s="124"/>
      <c r="M172" s="33" t="n">
        <f aca="false">(K172/$AP172)</f>
        <v>1.40996877529779</v>
      </c>
      <c r="N172" s="124"/>
      <c r="O172" s="33" t="n">
        <f aca="false">IF(M$219&gt;0,M172/M$219*100,0)</f>
        <v>34.1866129875904</v>
      </c>
      <c r="P172" s="29"/>
      <c r="Q172" s="30" t="n">
        <v>30106</v>
      </c>
      <c r="R172" s="124"/>
      <c r="S172" s="33" t="n">
        <f aca="false">(Q172/$AP172)</f>
        <v>3.48166994333295</v>
      </c>
      <c r="T172" s="124"/>
      <c r="U172" s="33" t="n">
        <f aca="false">IF(S$219&gt;0,S172/S$219*100,0)</f>
        <v>226.437366818065</v>
      </c>
      <c r="V172" s="29"/>
      <c r="W172" s="30" t="n">
        <f aca="false">(E172+K172+Q172)</f>
        <v>2238228</v>
      </c>
      <c r="X172" s="29"/>
      <c r="Y172" s="29"/>
      <c r="Z172" s="30" t="n">
        <v>6192</v>
      </c>
      <c r="AA172" s="29"/>
      <c r="AB172" s="33" t="n">
        <f aca="false">IF($W172&gt;0,Z172/$W172*100,0)</f>
        <v>0.276647419297766</v>
      </c>
      <c r="AC172" s="29"/>
      <c r="AD172" s="30" t="n">
        <v>657015</v>
      </c>
      <c r="AE172" s="29"/>
      <c r="AF172" s="33" t="n">
        <f aca="false">IF($W172&gt;0,AD172/$W172*100,0)</f>
        <v>29.3542480926876</v>
      </c>
      <c r="AG172" s="29"/>
      <c r="AH172" s="30" t="n">
        <v>0</v>
      </c>
      <c r="AI172" s="29"/>
      <c r="AJ172" s="33" t="n">
        <f aca="false">IF($W172&gt;0,AH172/$W172*100,0)</f>
        <v>0</v>
      </c>
      <c r="AK172" s="29"/>
      <c r="AL172" s="30" t="n">
        <v>0</v>
      </c>
      <c r="AM172" s="29"/>
      <c r="AN172" s="123" t="n">
        <v>57</v>
      </c>
      <c r="AO172" s="29"/>
      <c r="AP172" s="125" t="n">
        <v>8647</v>
      </c>
      <c r="AQ172" s="29"/>
      <c r="AR172" s="125" t="n">
        <f aca="false">IF(E172,AP172,0)</f>
        <v>8647</v>
      </c>
      <c r="AS172" s="29"/>
      <c r="AT172" s="125" t="n">
        <f aca="false">IF(K172,AP172,0)</f>
        <v>8647</v>
      </c>
      <c r="AU172" s="29"/>
      <c r="AV172" s="125" t="n">
        <f aca="false">IF(Q172,AP172,0)</f>
        <v>8647</v>
      </c>
    </row>
    <row r="173" customFormat="false" ht="8.25" hidden="false" customHeight="true" outlineLevel="0" collapsed="false">
      <c r="A173" s="123" t="n">
        <v>58</v>
      </c>
      <c r="B173" s="124"/>
      <c r="C173" s="123" t="s">
        <v>194</v>
      </c>
      <c r="D173" s="124"/>
      <c r="E173" s="30" t="n">
        <v>21644623</v>
      </c>
      <c r="F173" s="124"/>
      <c r="G173" s="33" t="n">
        <f aca="false">(E173/$AP173)</f>
        <v>690.484671579418</v>
      </c>
      <c r="H173" s="124"/>
      <c r="I173" s="33" t="n">
        <f aca="false">IF(G$219&gt;0,G173/G$219*100,0)</f>
        <v>509.423067717477</v>
      </c>
      <c r="J173" s="29"/>
      <c r="K173" s="30" t="n">
        <v>10494</v>
      </c>
      <c r="L173" s="124"/>
      <c r="M173" s="33" t="n">
        <f aca="false">(K173/$AP173)</f>
        <v>0.334768877404536</v>
      </c>
      <c r="N173" s="124"/>
      <c r="O173" s="33" t="n">
        <f aca="false">IF(M$219&gt;0,M173/M$219*100,0)</f>
        <v>8.11692730550138</v>
      </c>
      <c r="P173" s="29"/>
      <c r="Q173" s="30" t="n">
        <v>94202</v>
      </c>
      <c r="R173" s="124"/>
      <c r="S173" s="33" t="n">
        <f aca="false">(Q173/$AP173)</f>
        <v>3.00513605767697</v>
      </c>
      <c r="T173" s="124"/>
      <c r="U173" s="33" t="n">
        <f aca="false">IF(S$219&gt;0,S173/S$219*100,0)</f>
        <v>195.445032672737</v>
      </c>
      <c r="V173" s="29"/>
      <c r="W173" s="30" t="n">
        <f aca="false">(E173+K173+Q173)</f>
        <v>21749319</v>
      </c>
      <c r="X173" s="29"/>
      <c r="Y173" s="29"/>
      <c r="Z173" s="30" t="n">
        <v>0</v>
      </c>
      <c r="AA173" s="29"/>
      <c r="AB173" s="33" t="n">
        <f aca="false">IF($W173&gt;0,Z173/$W173*100,0)</f>
        <v>0</v>
      </c>
      <c r="AC173" s="29"/>
      <c r="AD173" s="30" t="n">
        <v>0</v>
      </c>
      <c r="AE173" s="29"/>
      <c r="AF173" s="33" t="n">
        <f aca="false">IF($W173&gt;0,AD173/$W173*100,0)</f>
        <v>0</v>
      </c>
      <c r="AG173" s="29"/>
      <c r="AH173" s="30" t="n">
        <v>0</v>
      </c>
      <c r="AI173" s="29"/>
      <c r="AJ173" s="33" t="n">
        <f aca="false">IF($W173&gt;0,AH173/$W173*100,0)</f>
        <v>0</v>
      </c>
      <c r="AK173" s="29"/>
      <c r="AL173" s="30" t="n">
        <v>0</v>
      </c>
      <c r="AM173" s="29"/>
      <c r="AN173" s="123" t="n">
        <v>58</v>
      </c>
      <c r="AO173" s="29"/>
      <c r="AP173" s="125" t="n">
        <v>31347</v>
      </c>
      <c r="AQ173" s="29"/>
      <c r="AR173" s="125" t="n">
        <f aca="false">IF(E173,AP173,0)</f>
        <v>31347</v>
      </c>
      <c r="AS173" s="29"/>
      <c r="AT173" s="125" t="n">
        <f aca="false">IF(K173,AP173,0)</f>
        <v>31347</v>
      </c>
      <c r="AU173" s="29"/>
      <c r="AV173" s="125" t="n">
        <f aca="false">IF(Q173,AP173,0)</f>
        <v>31347</v>
      </c>
    </row>
    <row r="174" customFormat="false" ht="8.25" hidden="false" customHeight="true" outlineLevel="0" collapsed="false">
      <c r="A174" s="123" t="n">
        <v>59</v>
      </c>
      <c r="B174" s="124"/>
      <c r="C174" s="123" t="s">
        <v>195</v>
      </c>
      <c r="D174" s="124"/>
      <c r="E174" s="30" t="n">
        <v>234294</v>
      </c>
      <c r="F174" s="124"/>
      <c r="G174" s="33" t="n">
        <f aca="false">(E174/$AP174)</f>
        <v>21.2049959272332</v>
      </c>
      <c r="H174" s="124"/>
      <c r="I174" s="33" t="n">
        <f aca="false">IF(G$219&gt;0,G174/G$219*100,0)</f>
        <v>15.6445385695217</v>
      </c>
      <c r="J174" s="29"/>
      <c r="K174" s="30" t="n">
        <v>20755</v>
      </c>
      <c r="L174" s="124"/>
      <c r="M174" s="33" t="n">
        <f aca="false">(K174/$AP174)</f>
        <v>1.87845053851027</v>
      </c>
      <c r="N174" s="124"/>
      <c r="O174" s="33" t="n">
        <f aca="false">IF(M$219&gt;0,M174/M$219*100,0)</f>
        <v>45.5455912935507</v>
      </c>
      <c r="P174" s="29"/>
      <c r="Q174" s="30" t="n">
        <v>28601</v>
      </c>
      <c r="R174" s="124"/>
      <c r="S174" s="33" t="n">
        <f aca="false">(Q174/$AP174)</f>
        <v>2.58856005068332</v>
      </c>
      <c r="T174" s="124"/>
      <c r="U174" s="33" t="n">
        <f aca="false">IF(S$219&gt;0,S174/S$219*100,0)</f>
        <v>168.352179059816</v>
      </c>
      <c r="V174" s="29"/>
      <c r="W174" s="30" t="n">
        <f aca="false">(E174+K174+Q174)</f>
        <v>283650</v>
      </c>
      <c r="X174" s="29"/>
      <c r="Y174" s="29"/>
      <c r="Z174" s="30" t="n">
        <v>0</v>
      </c>
      <c r="AA174" s="29"/>
      <c r="AB174" s="33" t="n">
        <f aca="false">IF($W174&gt;0,Z174/$W174*100,0)</f>
        <v>0</v>
      </c>
      <c r="AC174" s="29"/>
      <c r="AD174" s="30" t="n">
        <v>0</v>
      </c>
      <c r="AE174" s="29"/>
      <c r="AF174" s="33" t="n">
        <f aca="false">IF($W174&gt;0,AD174/$W174*100,0)</f>
        <v>0</v>
      </c>
      <c r="AG174" s="29"/>
      <c r="AH174" s="30" t="n">
        <v>0</v>
      </c>
      <c r="AI174" s="29"/>
      <c r="AJ174" s="33" t="n">
        <f aca="false">IF($W174&gt;0,AH174/$W174*100,0)</f>
        <v>0</v>
      </c>
      <c r="AK174" s="29"/>
      <c r="AL174" s="30" t="n">
        <v>15357</v>
      </c>
      <c r="AM174" s="29"/>
      <c r="AN174" s="123" t="n">
        <v>59</v>
      </c>
      <c r="AO174" s="29"/>
      <c r="AP174" s="125" t="n">
        <v>11049</v>
      </c>
      <c r="AQ174" s="29"/>
      <c r="AR174" s="125" t="n">
        <f aca="false">IF(E174,AP174,0)</f>
        <v>11049</v>
      </c>
      <c r="AS174" s="29"/>
      <c r="AT174" s="125" t="n">
        <f aca="false">IF(K174,AP174,0)</f>
        <v>11049</v>
      </c>
      <c r="AU174" s="29"/>
      <c r="AV174" s="125" t="n">
        <f aca="false">IF(Q174,AP174,0)</f>
        <v>11049</v>
      </c>
    </row>
    <row r="175" customFormat="false" ht="8.25" hidden="false" customHeight="true" outlineLevel="0" collapsed="false">
      <c r="A175" s="123" t="n">
        <v>60</v>
      </c>
      <c r="B175" s="124"/>
      <c r="C175" s="123" t="s">
        <v>196</v>
      </c>
      <c r="D175" s="124"/>
      <c r="E175" s="30" t="n">
        <v>3295364</v>
      </c>
      <c r="F175" s="124"/>
      <c r="G175" s="33" t="n">
        <f aca="false">(E175/$AP175)</f>
        <v>33.4524155153336</v>
      </c>
      <c r="H175" s="124"/>
      <c r="I175" s="33" t="n">
        <f aca="false">IF(G$219&gt;0,G175/G$219*100,0)</f>
        <v>24.680391666625</v>
      </c>
      <c r="J175" s="29"/>
      <c r="K175" s="30" t="n">
        <v>0</v>
      </c>
      <c r="L175" s="124"/>
      <c r="M175" s="33" t="n">
        <f aca="false">(K175/$AP175)</f>
        <v>0</v>
      </c>
      <c r="N175" s="124"/>
      <c r="O175" s="33" t="n">
        <f aca="false">IF(M$219&gt;0,M175/M$219*100,0)</f>
        <v>0</v>
      </c>
      <c r="P175" s="29"/>
      <c r="Q175" s="30" t="n">
        <v>82339</v>
      </c>
      <c r="R175" s="124"/>
      <c r="S175" s="33" t="n">
        <f aca="false">(Q175/$AP175)</f>
        <v>0.835852561694871</v>
      </c>
      <c r="T175" s="124"/>
      <c r="U175" s="33" t="n">
        <f aca="false">IF(S$219&gt;0,S175/S$219*100,0)</f>
        <v>54.361342746101</v>
      </c>
      <c r="V175" s="29"/>
      <c r="W175" s="30" t="n">
        <f aca="false">(E175+K175+Q175)</f>
        <v>3377703</v>
      </c>
      <c r="X175" s="29"/>
      <c r="Y175" s="29"/>
      <c r="Z175" s="30" t="n">
        <v>171416</v>
      </c>
      <c r="AA175" s="29"/>
      <c r="AB175" s="33" t="n">
        <f aca="false">IF($W175&gt;0,Z175/$W175*100,0)</f>
        <v>5.07492813903413</v>
      </c>
      <c r="AC175" s="29"/>
      <c r="AD175" s="30" t="n">
        <v>0</v>
      </c>
      <c r="AE175" s="29"/>
      <c r="AF175" s="33" t="n">
        <f aca="false">IF($W175&gt;0,AD175/$W175*100,0)</f>
        <v>0</v>
      </c>
      <c r="AG175" s="29"/>
      <c r="AH175" s="30" t="n">
        <v>0</v>
      </c>
      <c r="AI175" s="29"/>
      <c r="AJ175" s="33" t="n">
        <f aca="false">IF($W175&gt;0,AH175/$W175*100,0)</f>
        <v>0</v>
      </c>
      <c r="AK175" s="29"/>
      <c r="AL175" s="30" t="n">
        <v>1183280</v>
      </c>
      <c r="AM175" s="29"/>
      <c r="AN175" s="123" t="n">
        <v>60</v>
      </c>
      <c r="AO175" s="29"/>
      <c r="AP175" s="125" t="n">
        <v>98509</v>
      </c>
      <c r="AQ175" s="29"/>
      <c r="AR175" s="125" t="n">
        <f aca="false">IF(E175,AP175,0)</f>
        <v>98509</v>
      </c>
      <c r="AS175" s="29"/>
      <c r="AT175" s="125" t="n">
        <f aca="false">IF(K175,AP175,0)</f>
        <v>0</v>
      </c>
      <c r="AU175" s="29"/>
      <c r="AV175" s="125" t="n">
        <f aca="false">IF(Q175,AP175,0)</f>
        <v>98509</v>
      </c>
    </row>
    <row r="176" customFormat="false" ht="8.25" hidden="false" customHeight="true" outlineLevel="0" collapsed="false">
      <c r="A176" s="126"/>
      <c r="B176" s="124"/>
      <c r="C176" s="123"/>
      <c r="D176" s="124"/>
      <c r="E176" s="124"/>
      <c r="F176" s="124"/>
      <c r="G176" s="127"/>
      <c r="H176" s="124"/>
      <c r="I176" s="127"/>
      <c r="J176" s="29"/>
      <c r="K176" s="124"/>
      <c r="L176" s="124"/>
      <c r="M176" s="127"/>
      <c r="N176" s="124"/>
      <c r="O176" s="127"/>
      <c r="P176" s="29"/>
      <c r="Q176" s="124"/>
      <c r="R176" s="124"/>
      <c r="S176" s="127"/>
      <c r="T176" s="124"/>
      <c r="U176" s="127"/>
      <c r="V176" s="29"/>
      <c r="W176" s="123"/>
      <c r="X176" s="29"/>
      <c r="Y176" s="29"/>
      <c r="Z176" s="124"/>
      <c r="AA176" s="29"/>
      <c r="AB176" s="127"/>
      <c r="AC176" s="29"/>
      <c r="AD176" s="124"/>
      <c r="AE176" s="29"/>
      <c r="AF176" s="127"/>
      <c r="AG176" s="29"/>
      <c r="AH176" s="124"/>
      <c r="AI176" s="29"/>
      <c r="AJ176" s="127"/>
      <c r="AK176" s="29"/>
      <c r="AL176" s="124"/>
      <c r="AM176" s="29"/>
      <c r="AN176" s="144"/>
      <c r="AO176" s="29"/>
      <c r="AP176" s="35"/>
      <c r="AQ176" s="29"/>
      <c r="AR176" s="29"/>
      <c r="AS176" s="29"/>
      <c r="AT176" s="29"/>
      <c r="AU176" s="29"/>
      <c r="AV176" s="29"/>
    </row>
    <row r="177" customFormat="false" ht="8.25" hidden="false" customHeight="true" outlineLevel="0" collapsed="false">
      <c r="A177" s="123" t="n">
        <v>61</v>
      </c>
      <c r="B177" s="124"/>
      <c r="C177" s="123" t="s">
        <v>197</v>
      </c>
      <c r="D177" s="124"/>
      <c r="E177" s="30" t="n">
        <v>497127</v>
      </c>
      <c r="F177" s="124"/>
      <c r="G177" s="33" t="n">
        <f aca="false">(E177/$AP177)</f>
        <v>33.5104145601618</v>
      </c>
      <c r="H177" s="124"/>
      <c r="I177" s="33" t="n">
        <f aca="false">IF(G$219&gt;0,G177/G$219*100,0)</f>
        <v>24.7231819740093</v>
      </c>
      <c r="J177" s="29"/>
      <c r="K177" s="30" t="n">
        <v>33075</v>
      </c>
      <c r="L177" s="124"/>
      <c r="M177" s="33" t="n">
        <f aca="false">(K177/$AP177)</f>
        <v>2.22952477249747</v>
      </c>
      <c r="N177" s="124"/>
      <c r="O177" s="33" t="n">
        <f aca="false">IF(M$219&gt;0,M177/M$219*100,0)</f>
        <v>54.0578641732819</v>
      </c>
      <c r="P177" s="29"/>
      <c r="Q177" s="30" t="n">
        <v>57161</v>
      </c>
      <c r="R177" s="124"/>
      <c r="S177" s="33" t="n">
        <f aca="false">(Q177/$AP177)</f>
        <v>3.85311762723289</v>
      </c>
      <c r="T177" s="124"/>
      <c r="U177" s="33" t="n">
        <f aca="false">IF(S$219&gt;0,S177/S$219*100,0)</f>
        <v>250.595209698615</v>
      </c>
      <c r="V177" s="29"/>
      <c r="W177" s="30" t="n">
        <f aca="false">(E177+K177+Q177)</f>
        <v>587363</v>
      </c>
      <c r="X177" s="29"/>
      <c r="Y177" s="29"/>
      <c r="Z177" s="30" t="n">
        <v>6516</v>
      </c>
      <c r="AA177" s="29"/>
      <c r="AB177" s="33" t="n">
        <f aca="false">IF($W177&gt;0,Z177/$W177*100,0)</f>
        <v>1.10936507747339</v>
      </c>
      <c r="AC177" s="29"/>
      <c r="AD177" s="30" t="n">
        <v>19985</v>
      </c>
      <c r="AE177" s="29"/>
      <c r="AF177" s="33" t="n">
        <f aca="false">IF($W177&gt;0,AD177/$W177*100,0)</f>
        <v>3.40249556066691</v>
      </c>
      <c r="AG177" s="29"/>
      <c r="AH177" s="30" t="n">
        <v>0</v>
      </c>
      <c r="AI177" s="29"/>
      <c r="AJ177" s="33" t="n">
        <f aca="false">IF($W177&gt;0,AH177/$W177*100,0)</f>
        <v>0</v>
      </c>
      <c r="AK177" s="29"/>
      <c r="AL177" s="30" t="n">
        <v>0</v>
      </c>
      <c r="AM177" s="29"/>
      <c r="AN177" s="123" t="n">
        <v>61</v>
      </c>
      <c r="AO177" s="29"/>
      <c r="AP177" s="125" t="n">
        <v>14835</v>
      </c>
      <c r="AQ177" s="29"/>
      <c r="AR177" s="125" t="n">
        <f aca="false">IF(E177,AP177,0)</f>
        <v>14835</v>
      </c>
      <c r="AS177" s="29"/>
      <c r="AT177" s="125" t="n">
        <f aca="false">IF(K177,AP177,0)</f>
        <v>14835</v>
      </c>
      <c r="AU177" s="29"/>
      <c r="AV177" s="125" t="n">
        <f aca="false">IF(Q177,AP177,0)</f>
        <v>14835</v>
      </c>
    </row>
    <row r="178" customFormat="false" ht="8.25" hidden="false" customHeight="true" outlineLevel="0" collapsed="false">
      <c r="A178" s="123" t="n">
        <v>62</v>
      </c>
      <c r="B178" s="124"/>
      <c r="C178" s="123" t="s">
        <v>198</v>
      </c>
      <c r="D178" s="124"/>
      <c r="E178" s="30" t="n">
        <v>664732</v>
      </c>
      <c r="F178" s="124"/>
      <c r="G178" s="33" t="n">
        <f aca="false">(E178/$AP178)</f>
        <v>31.8129696099545</v>
      </c>
      <c r="H178" s="124"/>
      <c r="I178" s="33" t="n">
        <f aca="false">IF(G$219&gt;0,G178/G$219*100,0)</f>
        <v>23.4708477088067</v>
      </c>
      <c r="J178" s="29"/>
      <c r="K178" s="30" t="n">
        <v>310234</v>
      </c>
      <c r="L178" s="124"/>
      <c r="M178" s="33" t="n">
        <f aca="false">(K178/$AP178)</f>
        <v>14.8472840392438</v>
      </c>
      <c r="N178" s="124"/>
      <c r="O178" s="33" t="n">
        <f aca="false">IF(M$219&gt;0,M178/M$219*100,0)</f>
        <v>359.992619878589</v>
      </c>
      <c r="P178" s="29"/>
      <c r="Q178" s="30" t="n">
        <v>45860</v>
      </c>
      <c r="R178" s="124"/>
      <c r="S178" s="33" t="n">
        <f aca="false">(Q178/$AP178)</f>
        <v>2.1947834410146</v>
      </c>
      <c r="T178" s="124"/>
      <c r="U178" s="33" t="n">
        <f aca="false">IF(S$219&gt;0,S178/S$219*100,0)</f>
        <v>142.742129842292</v>
      </c>
      <c r="V178" s="29"/>
      <c r="W178" s="30" t="n">
        <f aca="false">(E178+K178+Q178)</f>
        <v>1020826</v>
      </c>
      <c r="X178" s="29"/>
      <c r="Y178" s="29"/>
      <c r="Z178" s="30" t="n">
        <v>10000</v>
      </c>
      <c r="AA178" s="29"/>
      <c r="AB178" s="33" t="n">
        <f aca="false">IF($W178&gt;0,Z178/$W178*100,0)</f>
        <v>0.979598873853135</v>
      </c>
      <c r="AC178" s="29"/>
      <c r="AD178" s="30" t="n">
        <v>0</v>
      </c>
      <c r="AE178" s="29"/>
      <c r="AF178" s="33" t="n">
        <f aca="false">IF($W178&gt;0,AD178/$W178*100,0)</f>
        <v>0</v>
      </c>
      <c r="AG178" s="29"/>
      <c r="AH178" s="30" t="n">
        <v>0</v>
      </c>
      <c r="AI178" s="29"/>
      <c r="AJ178" s="33" t="n">
        <f aca="false">IF($W178&gt;0,AH178/$W178*100,0)</f>
        <v>0</v>
      </c>
      <c r="AK178" s="29"/>
      <c r="AL178" s="30" t="n">
        <v>0</v>
      </c>
      <c r="AM178" s="29"/>
      <c r="AN178" s="123" t="n">
        <v>62</v>
      </c>
      <c r="AO178" s="29"/>
      <c r="AP178" s="125" t="n">
        <v>20895</v>
      </c>
      <c r="AQ178" s="29"/>
      <c r="AR178" s="125" t="n">
        <f aca="false">IF(E178,AP178,0)</f>
        <v>20895</v>
      </c>
      <c r="AS178" s="29"/>
      <c r="AT178" s="125" t="n">
        <f aca="false">IF(K178,AP178,0)</f>
        <v>20895</v>
      </c>
      <c r="AU178" s="29"/>
      <c r="AV178" s="125" t="n">
        <f aca="false">IF(Q178,AP178,0)</f>
        <v>20895</v>
      </c>
    </row>
    <row r="179" customFormat="false" ht="8.25" hidden="false" customHeight="true" outlineLevel="0" collapsed="false">
      <c r="A179" s="123" t="n">
        <v>63</v>
      </c>
      <c r="B179" s="124"/>
      <c r="C179" s="123" t="s">
        <v>199</v>
      </c>
      <c r="D179" s="124"/>
      <c r="E179" s="30" t="n">
        <v>759767</v>
      </c>
      <c r="F179" s="124"/>
      <c r="G179" s="33" t="n">
        <f aca="false">(E179/$AP179)</f>
        <v>62.5889282477964</v>
      </c>
      <c r="H179" s="124"/>
      <c r="I179" s="33" t="n">
        <f aca="false">IF(G$219&gt;0,G179/G$219*100,0)</f>
        <v>46.176613537574</v>
      </c>
      <c r="J179" s="29"/>
      <c r="K179" s="30" t="n">
        <v>28783</v>
      </c>
      <c r="L179" s="124"/>
      <c r="M179" s="33" t="n">
        <f aca="false">(K179/$AP179)</f>
        <v>2.37111788450449</v>
      </c>
      <c r="N179" s="124"/>
      <c r="O179" s="33" t="n">
        <f aca="false">IF(M$219&gt;0,M179/M$219*100,0)</f>
        <v>57.4909819888662</v>
      </c>
      <c r="P179" s="29"/>
      <c r="Q179" s="30" t="n">
        <v>71586</v>
      </c>
      <c r="R179" s="124"/>
      <c r="S179" s="33" t="n">
        <f aca="false">(Q179/$AP179)</f>
        <v>5.89719087239476</v>
      </c>
      <c r="T179" s="124"/>
      <c r="U179" s="33" t="n">
        <f aca="false">IF(S$219&gt;0,S179/S$219*100,0)</f>
        <v>383.535600588921</v>
      </c>
      <c r="V179" s="29"/>
      <c r="W179" s="30" t="n">
        <f aca="false">(E179+K179+Q179)</f>
        <v>860136</v>
      </c>
      <c r="X179" s="29"/>
      <c r="Y179" s="29"/>
      <c r="Z179" s="30" t="n">
        <v>19333</v>
      </c>
      <c r="AA179" s="29"/>
      <c r="AB179" s="33" t="n">
        <f aca="false">IF($W179&gt;0,Z179/$W179*100,0)</f>
        <v>2.2476678106718</v>
      </c>
      <c r="AC179" s="29"/>
      <c r="AD179" s="30" t="n">
        <v>0</v>
      </c>
      <c r="AE179" s="29"/>
      <c r="AF179" s="33" t="n">
        <f aca="false">IF($W179&gt;0,AD179/$W179*100,0)</f>
        <v>0</v>
      </c>
      <c r="AG179" s="29"/>
      <c r="AH179" s="30" t="n">
        <v>0</v>
      </c>
      <c r="AI179" s="29"/>
      <c r="AJ179" s="33" t="n">
        <f aca="false">IF($W179&gt;0,AH179/$W179*100,0)</f>
        <v>0</v>
      </c>
      <c r="AK179" s="29"/>
      <c r="AL179" s="30" t="n">
        <v>0</v>
      </c>
      <c r="AM179" s="29"/>
      <c r="AN179" s="123" t="n">
        <v>63</v>
      </c>
      <c r="AO179" s="29"/>
      <c r="AP179" s="125" t="n">
        <v>12139</v>
      </c>
      <c r="AQ179" s="29"/>
      <c r="AR179" s="125" t="n">
        <f aca="false">IF(E179,AP179,0)</f>
        <v>12139</v>
      </c>
      <c r="AS179" s="29"/>
      <c r="AT179" s="125" t="n">
        <f aca="false">IF(K179,AP179,0)</f>
        <v>12139</v>
      </c>
      <c r="AU179" s="29"/>
      <c r="AV179" s="125" t="n">
        <f aca="false">IF(Q179,AP179,0)</f>
        <v>12139</v>
      </c>
    </row>
    <row r="180" customFormat="false" ht="8.25" hidden="false" customHeight="true" outlineLevel="0" collapsed="false">
      <c r="A180" s="123" t="n">
        <v>64</v>
      </c>
      <c r="B180" s="124"/>
      <c r="C180" s="123" t="s">
        <v>200</v>
      </c>
      <c r="D180" s="124"/>
      <c r="E180" s="30" t="n">
        <v>293309</v>
      </c>
      <c r="F180" s="124"/>
      <c r="G180" s="33" t="n">
        <f aca="false">(E180/$AP180)</f>
        <v>24.2624700140624</v>
      </c>
      <c r="H180" s="124"/>
      <c r="I180" s="33" t="n">
        <f aca="false">IF(G$219&gt;0,G180/G$219*100,0)</f>
        <v>17.9002697868657</v>
      </c>
      <c r="J180" s="29"/>
      <c r="K180" s="30" t="n">
        <v>35569</v>
      </c>
      <c r="L180" s="124"/>
      <c r="M180" s="33" t="n">
        <f aca="false">(K180/$AP180)</f>
        <v>2.94226156009596</v>
      </c>
      <c r="N180" s="124"/>
      <c r="O180" s="33" t="n">
        <f aca="false">IF(M$219&gt;0,M180/M$219*100,0)</f>
        <v>71.3391381607158</v>
      </c>
      <c r="P180" s="29"/>
      <c r="Q180" s="30" t="n">
        <v>39097</v>
      </c>
      <c r="R180" s="124"/>
      <c r="S180" s="33" t="n">
        <f aca="false">(Q180/$AP180)</f>
        <v>3.234097113078</v>
      </c>
      <c r="T180" s="124"/>
      <c r="U180" s="33" t="n">
        <f aca="false">IF(S$219&gt;0,S180/S$219*100,0)</f>
        <v>210.335972748252</v>
      </c>
      <c r="V180" s="29"/>
      <c r="W180" s="30" t="n">
        <f aca="false">(E180+K180+Q180)</f>
        <v>367975</v>
      </c>
      <c r="X180" s="29"/>
      <c r="Y180" s="29"/>
      <c r="Z180" s="30" t="n">
        <v>0</v>
      </c>
      <c r="AA180" s="29"/>
      <c r="AB180" s="33" t="n">
        <f aca="false">IF($W180&gt;0,Z180/$W180*100,0)</f>
        <v>0</v>
      </c>
      <c r="AC180" s="29"/>
      <c r="AD180" s="30" t="n">
        <v>35000</v>
      </c>
      <c r="AE180" s="29"/>
      <c r="AF180" s="33" t="n">
        <f aca="false">IF($W180&gt;0,AD180/$W180*100,0)</f>
        <v>9.51151572797065</v>
      </c>
      <c r="AG180" s="29"/>
      <c r="AH180" s="30" t="n">
        <v>0</v>
      </c>
      <c r="AI180" s="29"/>
      <c r="AJ180" s="33" t="n">
        <f aca="false">IF($W180&gt;0,AH180/$W180*100,0)</f>
        <v>0</v>
      </c>
      <c r="AK180" s="29"/>
      <c r="AL180" s="30" t="n">
        <v>0</v>
      </c>
      <c r="AM180" s="29"/>
      <c r="AN180" s="123" t="n">
        <v>64</v>
      </c>
      <c r="AO180" s="29"/>
      <c r="AP180" s="125" t="n">
        <v>12089</v>
      </c>
      <c r="AQ180" s="29"/>
      <c r="AR180" s="125" t="n">
        <f aca="false">IF(E180,AP180,0)</f>
        <v>12089</v>
      </c>
      <c r="AS180" s="29"/>
      <c r="AT180" s="125" t="n">
        <f aca="false">IF(K180,AP180,0)</f>
        <v>12089</v>
      </c>
      <c r="AU180" s="29"/>
      <c r="AV180" s="125" t="n">
        <f aca="false">IF(Q180,AP180,0)</f>
        <v>12089</v>
      </c>
    </row>
    <row r="181" customFormat="false" ht="8.25" hidden="false" customHeight="true" outlineLevel="0" collapsed="false">
      <c r="A181" s="123" t="n">
        <v>65</v>
      </c>
      <c r="B181" s="124"/>
      <c r="C181" s="123" t="s">
        <v>201</v>
      </c>
      <c r="D181" s="124"/>
      <c r="E181" s="30" t="n">
        <v>736172</v>
      </c>
      <c r="F181" s="124"/>
      <c r="G181" s="33" t="n">
        <f aca="false">(E181/$AP181)</f>
        <v>45.7079349310816</v>
      </c>
      <c r="H181" s="124"/>
      <c r="I181" s="33" t="n">
        <f aca="false">IF(G$219&gt;0,G181/G$219*100,0)</f>
        <v>33.7222206227416</v>
      </c>
      <c r="J181" s="29"/>
      <c r="K181" s="30" t="n">
        <v>12598</v>
      </c>
      <c r="L181" s="124"/>
      <c r="M181" s="33" t="n">
        <f aca="false">(K181/$AP181)</f>
        <v>0.782192971563392</v>
      </c>
      <c r="N181" s="124"/>
      <c r="O181" s="33" t="n">
        <f aca="false">IF(M$219&gt;0,M181/M$219*100,0)</f>
        <v>18.9653337498934</v>
      </c>
      <c r="P181" s="29"/>
      <c r="Q181" s="30" t="n">
        <v>50993</v>
      </c>
      <c r="R181" s="124"/>
      <c r="S181" s="33" t="n">
        <f aca="false">(Q181/$AP181)</f>
        <v>3.1660871724823</v>
      </c>
      <c r="T181" s="124"/>
      <c r="U181" s="33" t="n">
        <f aca="false">IF(S$219&gt;0,S181/S$219*100,0)</f>
        <v>205.91281026686</v>
      </c>
      <c r="V181" s="29"/>
      <c r="W181" s="30" t="n">
        <f aca="false">(E181+K181+Q181)</f>
        <v>799763</v>
      </c>
      <c r="X181" s="29"/>
      <c r="Y181" s="29"/>
      <c r="Z181" s="30" t="n">
        <v>0</v>
      </c>
      <c r="AA181" s="29"/>
      <c r="AB181" s="33" t="n">
        <f aca="false">IF($W181&gt;0,Z181/$W181*100,0)</f>
        <v>0</v>
      </c>
      <c r="AC181" s="29"/>
      <c r="AD181" s="30" t="n">
        <v>0</v>
      </c>
      <c r="AE181" s="29"/>
      <c r="AF181" s="33" t="n">
        <f aca="false">IF($W181&gt;0,AD181/$W181*100,0)</f>
        <v>0</v>
      </c>
      <c r="AG181" s="29"/>
      <c r="AH181" s="30" t="n">
        <v>0</v>
      </c>
      <c r="AI181" s="29"/>
      <c r="AJ181" s="33" t="n">
        <f aca="false">IF($W181&gt;0,AH181/$W181*100,0)</f>
        <v>0</v>
      </c>
      <c r="AK181" s="29"/>
      <c r="AL181" s="30" t="n">
        <v>0</v>
      </c>
      <c r="AM181" s="29"/>
      <c r="AN181" s="123" t="n">
        <v>65</v>
      </c>
      <c r="AO181" s="29"/>
      <c r="AP181" s="125" t="n">
        <v>16106</v>
      </c>
      <c r="AQ181" s="29"/>
      <c r="AR181" s="125" t="n">
        <f aca="false">IF(E181,AP181,0)</f>
        <v>16106</v>
      </c>
      <c r="AS181" s="29"/>
      <c r="AT181" s="125" t="n">
        <f aca="false">IF(K181,AP181,0)</f>
        <v>16106</v>
      </c>
      <c r="AU181" s="29"/>
      <c r="AV181" s="125" t="n">
        <f aca="false">IF(Q181,AP181,0)</f>
        <v>16106</v>
      </c>
    </row>
    <row r="182" customFormat="false" ht="8.25" hidden="false" customHeight="true" outlineLevel="0" collapsed="false">
      <c r="A182" s="126"/>
      <c r="B182" s="124"/>
      <c r="C182" s="123"/>
      <c r="D182" s="124"/>
      <c r="E182" s="124"/>
      <c r="F182" s="124"/>
      <c r="G182" s="127"/>
      <c r="H182" s="124"/>
      <c r="I182" s="127"/>
      <c r="J182" s="29"/>
      <c r="K182" s="124"/>
      <c r="L182" s="124"/>
      <c r="M182" s="127"/>
      <c r="N182" s="124"/>
      <c r="O182" s="127"/>
      <c r="P182" s="29"/>
      <c r="Q182" s="124"/>
      <c r="R182" s="124"/>
      <c r="S182" s="127"/>
      <c r="T182" s="124"/>
      <c r="U182" s="127"/>
      <c r="V182" s="29"/>
      <c r="W182" s="123"/>
      <c r="X182" s="29"/>
      <c r="Y182" s="29"/>
      <c r="Z182" s="124"/>
      <c r="AA182" s="29"/>
      <c r="AB182" s="127"/>
      <c r="AC182" s="29"/>
      <c r="AD182" s="124"/>
      <c r="AE182" s="29"/>
      <c r="AF182" s="127"/>
      <c r="AG182" s="29"/>
      <c r="AH182" s="124"/>
      <c r="AI182" s="29"/>
      <c r="AJ182" s="127"/>
      <c r="AK182" s="29"/>
      <c r="AL182" s="124"/>
      <c r="AM182" s="29"/>
      <c r="AN182" s="144"/>
      <c r="AO182" s="29"/>
      <c r="AP182" s="35"/>
      <c r="AQ182" s="29"/>
      <c r="AR182" s="29"/>
      <c r="AS182" s="29"/>
      <c r="AT182" s="29"/>
      <c r="AU182" s="29"/>
      <c r="AV182" s="29"/>
    </row>
    <row r="183" customFormat="false" ht="8.25" hidden="false" customHeight="true" outlineLevel="0" collapsed="false">
      <c r="A183" s="123" t="n">
        <v>66</v>
      </c>
      <c r="B183" s="124"/>
      <c r="C183" s="123" t="s">
        <v>202</v>
      </c>
      <c r="D183" s="124"/>
      <c r="E183" s="30" t="n">
        <v>1189578</v>
      </c>
      <c r="F183" s="124"/>
      <c r="G183" s="33" t="n">
        <f aca="false">(E183/$AP183)</f>
        <v>35.2185806910028</v>
      </c>
      <c r="H183" s="124"/>
      <c r="I183" s="33" t="n">
        <f aca="false">IF(G$219&gt;0,G183/G$219*100,0)</f>
        <v>25.9834260697307</v>
      </c>
      <c r="J183" s="29"/>
      <c r="K183" s="30" t="n">
        <v>69992</v>
      </c>
      <c r="L183" s="124"/>
      <c r="M183" s="33" t="n">
        <f aca="false">(K183/$AP183)</f>
        <v>2.07217929360216</v>
      </c>
      <c r="N183" s="124"/>
      <c r="O183" s="33" t="n">
        <f aca="false">IF(M$219&gt;0,M183/M$219*100,0)</f>
        <v>50.2428087716435</v>
      </c>
      <c r="P183" s="29"/>
      <c r="Q183" s="30" t="n">
        <v>151287</v>
      </c>
      <c r="R183" s="124"/>
      <c r="S183" s="33" t="n">
        <f aca="false">(Q183/$AP183)</f>
        <v>4.47899458211209</v>
      </c>
      <c r="T183" s="124"/>
      <c r="U183" s="33" t="n">
        <f aca="false">IF(S$219&gt;0,S183/S$219*100,0)</f>
        <v>291.300368981831</v>
      </c>
      <c r="V183" s="29"/>
      <c r="W183" s="30" t="n">
        <f aca="false">(E183+K183+Q183)</f>
        <v>1410857</v>
      </c>
      <c r="X183" s="29"/>
      <c r="Y183" s="29"/>
      <c r="Z183" s="30" t="n">
        <v>15012</v>
      </c>
      <c r="AA183" s="29"/>
      <c r="AB183" s="33" t="n">
        <f aca="false">IF($W183&gt;0,Z183/$W183*100,0)</f>
        <v>1.06403412961058</v>
      </c>
      <c r="AC183" s="29"/>
      <c r="AD183" s="30" t="n">
        <v>0</v>
      </c>
      <c r="AE183" s="29"/>
      <c r="AF183" s="33" t="n">
        <f aca="false">IF($W183&gt;0,AD183/$W183*100,0)</f>
        <v>0</v>
      </c>
      <c r="AG183" s="29"/>
      <c r="AH183" s="30" t="n">
        <v>0</v>
      </c>
      <c r="AI183" s="29"/>
      <c r="AJ183" s="33" t="n">
        <f aca="false">IF($W183&gt;0,AH183/$W183*100,0)</f>
        <v>0</v>
      </c>
      <c r="AK183" s="29"/>
      <c r="AL183" s="30" t="n">
        <v>11375</v>
      </c>
      <c r="AM183" s="29"/>
      <c r="AN183" s="123" t="n">
        <v>66</v>
      </c>
      <c r="AO183" s="29"/>
      <c r="AP183" s="125" t="n">
        <v>33777</v>
      </c>
      <c r="AQ183" s="29"/>
      <c r="AR183" s="125" t="n">
        <f aca="false">IF(E183,AP183,0)</f>
        <v>33777</v>
      </c>
      <c r="AS183" s="29"/>
      <c r="AT183" s="125" t="n">
        <f aca="false">IF(K183,AP183,0)</f>
        <v>33777</v>
      </c>
      <c r="AU183" s="29"/>
      <c r="AV183" s="125" t="n">
        <f aca="false">IF(Q183,AP183,0)</f>
        <v>33777</v>
      </c>
    </row>
    <row r="184" customFormat="false" ht="8.25" hidden="false" customHeight="true" outlineLevel="0" collapsed="false">
      <c r="A184" s="123" t="n">
        <v>67</v>
      </c>
      <c r="B184" s="124"/>
      <c r="C184" s="123" t="s">
        <v>203</v>
      </c>
      <c r="D184" s="124"/>
      <c r="E184" s="30" t="n">
        <v>3226492</v>
      </c>
      <c r="F184" s="124"/>
      <c r="G184" s="33" t="n">
        <f aca="false">(E184/$AP184)</f>
        <v>136.796913423217</v>
      </c>
      <c r="H184" s="124"/>
      <c r="I184" s="33" t="n">
        <f aca="false">IF(G$219&gt;0,G184/G$219*100,0)</f>
        <v>100.925489237775</v>
      </c>
      <c r="J184" s="29"/>
      <c r="K184" s="30" t="n">
        <v>2500</v>
      </c>
      <c r="L184" s="124"/>
      <c r="M184" s="33" t="n">
        <f aca="false">(K184/$AP184)</f>
        <v>0.105995081828203</v>
      </c>
      <c r="N184" s="124"/>
      <c r="O184" s="33" t="n">
        <f aca="false">IF(M$219&gt;0,M184/M$219*100,0)</f>
        <v>2.56999509814211</v>
      </c>
      <c r="P184" s="29"/>
      <c r="Q184" s="30" t="n">
        <v>82730</v>
      </c>
      <c r="R184" s="124"/>
      <c r="S184" s="33" t="n">
        <f aca="false">(Q184/$AP184)</f>
        <v>3.5075892478589</v>
      </c>
      <c r="T184" s="124"/>
      <c r="U184" s="33" t="n">
        <f aca="false">IF(S$219&gt;0,S184/S$219*100,0)</f>
        <v>228.123080616942</v>
      </c>
      <c r="V184" s="29"/>
      <c r="W184" s="30" t="n">
        <f aca="false">(E184+K184+Q184)</f>
        <v>3311722</v>
      </c>
      <c r="X184" s="29"/>
      <c r="Y184" s="29"/>
      <c r="Z184" s="30" t="n">
        <v>0</v>
      </c>
      <c r="AA184" s="29"/>
      <c r="AB184" s="33" t="n">
        <f aca="false">IF($W184&gt;0,Z184/$W184*100,0)</f>
        <v>0</v>
      </c>
      <c r="AC184" s="29"/>
      <c r="AD184" s="30" t="n">
        <v>2619273</v>
      </c>
      <c r="AE184" s="29"/>
      <c r="AF184" s="33" t="n">
        <f aca="false">IF($W184&gt;0,AD184/$W184*100,0)</f>
        <v>79.0909683844236</v>
      </c>
      <c r="AG184" s="29"/>
      <c r="AH184" s="30" t="n">
        <v>0</v>
      </c>
      <c r="AI184" s="29"/>
      <c r="AJ184" s="33" t="n">
        <f aca="false">IF($W184&gt;0,AH184/$W184*100,0)</f>
        <v>0</v>
      </c>
      <c r="AK184" s="29"/>
      <c r="AL184" s="30" t="n">
        <v>0</v>
      </c>
      <c r="AM184" s="29"/>
      <c r="AN184" s="123" t="n">
        <v>67</v>
      </c>
      <c r="AO184" s="29"/>
      <c r="AP184" s="125" t="n">
        <v>23586</v>
      </c>
      <c r="AQ184" s="29"/>
      <c r="AR184" s="125" t="n">
        <f aca="false">IF(E184,AP184,0)</f>
        <v>23586</v>
      </c>
      <c r="AS184" s="29"/>
      <c r="AT184" s="125" t="n">
        <f aca="false">IF(K184,AP184,0)</f>
        <v>23586</v>
      </c>
      <c r="AU184" s="29"/>
      <c r="AV184" s="125" t="n">
        <f aca="false">IF(Q184,AP184,0)</f>
        <v>23586</v>
      </c>
    </row>
    <row r="185" customFormat="false" ht="8.25" hidden="false" customHeight="true" outlineLevel="0" collapsed="false">
      <c r="A185" s="123" t="n">
        <v>68</v>
      </c>
      <c r="B185" s="124"/>
      <c r="C185" s="123" t="s">
        <v>204</v>
      </c>
      <c r="D185" s="124"/>
      <c r="E185" s="30" t="n">
        <v>756452</v>
      </c>
      <c r="F185" s="124"/>
      <c r="G185" s="33" t="n">
        <f aca="false">(E185/$AP185)</f>
        <v>41.9342535617274</v>
      </c>
      <c r="H185" s="124"/>
      <c r="I185" s="33" t="n">
        <f aca="false">IF(G$219&gt;0,G185/G$219*100,0)</f>
        <v>30.9380888108544</v>
      </c>
      <c r="J185" s="29"/>
      <c r="K185" s="30" t="n">
        <v>1432</v>
      </c>
      <c r="L185" s="124"/>
      <c r="M185" s="33" t="n">
        <f aca="false">(K185/$AP185)</f>
        <v>0.0793835578468873</v>
      </c>
      <c r="N185" s="124"/>
      <c r="O185" s="33" t="n">
        <f aca="false">IF(M$219&gt;0,M185/M$219*100,0)</f>
        <v>1.92476246086822</v>
      </c>
      <c r="P185" s="29"/>
      <c r="Q185" s="30" t="n">
        <v>108173</v>
      </c>
      <c r="R185" s="124"/>
      <c r="S185" s="33" t="n">
        <f aca="false">(Q185/$AP185)</f>
        <v>5.99661843782915</v>
      </c>
      <c r="T185" s="124"/>
      <c r="U185" s="33" t="n">
        <f aca="false">IF(S$219&gt;0,S185/S$219*100,0)</f>
        <v>390.002071125338</v>
      </c>
      <c r="V185" s="29"/>
      <c r="W185" s="30" t="n">
        <f aca="false">(E185+K185+Q185)</f>
        <v>866057</v>
      </c>
      <c r="X185" s="29"/>
      <c r="Y185" s="29"/>
      <c r="Z185" s="30" t="n">
        <v>0</v>
      </c>
      <c r="AA185" s="29"/>
      <c r="AB185" s="33" t="n">
        <f aca="false">IF($W185&gt;0,Z185/$W185*100,0)</f>
        <v>0</v>
      </c>
      <c r="AC185" s="29"/>
      <c r="AD185" s="30" t="n">
        <v>327839</v>
      </c>
      <c r="AE185" s="29"/>
      <c r="AF185" s="33" t="n">
        <f aca="false">IF($W185&gt;0,AD185/$W185*100,0)</f>
        <v>37.8542059009973</v>
      </c>
      <c r="AG185" s="29"/>
      <c r="AH185" s="30" t="n">
        <v>0</v>
      </c>
      <c r="AI185" s="29"/>
      <c r="AJ185" s="33" t="n">
        <f aca="false">IF($W185&gt;0,AH185/$W185*100,0)</f>
        <v>0</v>
      </c>
      <c r="AK185" s="29"/>
      <c r="AL185" s="30" t="n">
        <v>0</v>
      </c>
      <c r="AM185" s="29"/>
      <c r="AN185" s="123" t="n">
        <v>68</v>
      </c>
      <c r="AO185" s="29"/>
      <c r="AP185" s="125" t="n">
        <v>18039</v>
      </c>
      <c r="AQ185" s="29"/>
      <c r="AR185" s="125" t="n">
        <f aca="false">IF(E185,AP185,0)</f>
        <v>18039</v>
      </c>
      <c r="AS185" s="29"/>
      <c r="AT185" s="125" t="n">
        <f aca="false">IF(K185,AP185,0)</f>
        <v>18039</v>
      </c>
      <c r="AU185" s="29"/>
      <c r="AV185" s="125" t="n">
        <f aca="false">IF(Q185,AP185,0)</f>
        <v>18039</v>
      </c>
    </row>
    <row r="186" customFormat="false" ht="8.25" hidden="false" customHeight="true" outlineLevel="0" collapsed="false">
      <c r="A186" s="123" t="n">
        <v>69</v>
      </c>
      <c r="B186" s="124"/>
      <c r="C186" s="123" t="s">
        <v>205</v>
      </c>
      <c r="D186" s="124"/>
      <c r="E186" s="30" t="n">
        <v>2653046</v>
      </c>
      <c r="F186" s="124"/>
      <c r="G186" s="33" t="n">
        <f aca="false">(E186/$AP186)</f>
        <v>42.3714504743348</v>
      </c>
      <c r="H186" s="124"/>
      <c r="I186" s="33" t="n">
        <f aca="false">IF(G$219&gt;0,G186/G$219*100,0)</f>
        <v>31.2606422310595</v>
      </c>
      <c r="J186" s="29"/>
      <c r="K186" s="30" t="n">
        <v>14296</v>
      </c>
      <c r="L186" s="124"/>
      <c r="M186" s="33" t="n">
        <f aca="false">(K186/$AP186)</f>
        <v>0.228319545149647</v>
      </c>
      <c r="N186" s="124"/>
      <c r="O186" s="33" t="n">
        <f aca="false">IF(M$219&gt;0,M186/M$219*100,0)</f>
        <v>5.53591828718697</v>
      </c>
      <c r="P186" s="29"/>
      <c r="Q186" s="30" t="n">
        <v>79306</v>
      </c>
      <c r="R186" s="124"/>
      <c r="S186" s="33" t="n">
        <f aca="false">(Q186/$AP186)</f>
        <v>1.26658574759638</v>
      </c>
      <c r="T186" s="124"/>
      <c r="U186" s="33" t="n">
        <f aca="false">IF(S$219&gt;0,S186/S$219*100,0)</f>
        <v>82.3749367984215</v>
      </c>
      <c r="V186" s="29"/>
      <c r="W186" s="30" t="n">
        <f aca="false">(E186+K186+Q186)</f>
        <v>2746648</v>
      </c>
      <c r="X186" s="29"/>
      <c r="Y186" s="29"/>
      <c r="Z186" s="30" t="n">
        <v>202737</v>
      </c>
      <c r="AA186" s="29"/>
      <c r="AB186" s="33" t="n">
        <f aca="false">IF($W186&gt;0,Z186/$W186*100,0)</f>
        <v>7.38125162015664</v>
      </c>
      <c r="AC186" s="29"/>
      <c r="AD186" s="30" t="n">
        <v>0</v>
      </c>
      <c r="AE186" s="29"/>
      <c r="AF186" s="33" t="n">
        <f aca="false">IF($W186&gt;0,AD186/$W186*100,0)</f>
        <v>0</v>
      </c>
      <c r="AG186" s="29"/>
      <c r="AH186" s="30" t="n">
        <v>0</v>
      </c>
      <c r="AI186" s="29"/>
      <c r="AJ186" s="33" t="n">
        <f aca="false">IF($W186&gt;0,AH186/$W186*100,0)</f>
        <v>0</v>
      </c>
      <c r="AK186" s="29"/>
      <c r="AL186" s="30" t="n">
        <v>0</v>
      </c>
      <c r="AM186" s="29"/>
      <c r="AN186" s="123" t="n">
        <v>69</v>
      </c>
      <c r="AO186" s="29"/>
      <c r="AP186" s="125" t="n">
        <v>62614</v>
      </c>
      <c r="AQ186" s="29"/>
      <c r="AR186" s="125" t="n">
        <f aca="false">IF(E186,AP186,0)</f>
        <v>62614</v>
      </c>
      <c r="AS186" s="29"/>
      <c r="AT186" s="125" t="n">
        <f aca="false">IF(K186,AP186,0)</f>
        <v>62614</v>
      </c>
      <c r="AU186" s="29"/>
      <c r="AV186" s="125" t="n">
        <f aca="false">IF(Q186,AP186,0)</f>
        <v>62614</v>
      </c>
    </row>
    <row r="187" customFormat="false" ht="8.25" hidden="false" customHeight="true" outlineLevel="0" collapsed="false">
      <c r="A187" s="123" t="n">
        <v>70</v>
      </c>
      <c r="B187" s="124"/>
      <c r="C187" s="123" t="s">
        <v>206</v>
      </c>
      <c r="D187" s="124"/>
      <c r="E187" s="30" t="n">
        <v>894457</v>
      </c>
      <c r="F187" s="124"/>
      <c r="G187" s="33" t="n">
        <f aca="false">(E187/$AP187)</f>
        <v>31.1700933928074</v>
      </c>
      <c r="H187" s="124"/>
      <c r="I187" s="33" t="n">
        <f aca="false">IF(G$219&gt;0,G187/G$219*100,0)</f>
        <v>22.9965490195213</v>
      </c>
      <c r="J187" s="29"/>
      <c r="K187" s="30" t="n">
        <v>1214</v>
      </c>
      <c r="L187" s="124"/>
      <c r="M187" s="33" t="n">
        <f aca="false">(K187/$AP187)</f>
        <v>0.0423055478115417</v>
      </c>
      <c r="N187" s="124"/>
      <c r="O187" s="33" t="n">
        <f aca="false">IF(M$219&gt;0,M187/M$219*100,0)</f>
        <v>1.02575561643606</v>
      </c>
      <c r="P187" s="29"/>
      <c r="Q187" s="30" t="n">
        <v>77525</v>
      </c>
      <c r="R187" s="124"/>
      <c r="S187" s="33" t="n">
        <f aca="false">(Q187/$AP187)</f>
        <v>2.70159604126011</v>
      </c>
      <c r="T187" s="124"/>
      <c r="U187" s="33" t="n">
        <f aca="false">IF(S$219&gt;0,S187/S$219*100,0)</f>
        <v>175.703700737191</v>
      </c>
      <c r="V187" s="29"/>
      <c r="W187" s="30" t="n">
        <f aca="false">(E187+K187+Q187)</f>
        <v>973196</v>
      </c>
      <c r="X187" s="29"/>
      <c r="Y187" s="29"/>
      <c r="Z187" s="30" t="n">
        <v>0</v>
      </c>
      <c r="AA187" s="29"/>
      <c r="AB187" s="33" t="n">
        <f aca="false">IF($W187&gt;0,Z187/$W187*100,0)</f>
        <v>0</v>
      </c>
      <c r="AC187" s="29"/>
      <c r="AD187" s="30" t="n">
        <v>303853</v>
      </c>
      <c r="AE187" s="29"/>
      <c r="AF187" s="33" t="n">
        <f aca="false">IF($W187&gt;0,AD187/$W187*100,0)</f>
        <v>31.2221792937908</v>
      </c>
      <c r="AG187" s="29"/>
      <c r="AH187" s="30" t="n">
        <v>0</v>
      </c>
      <c r="AI187" s="29"/>
      <c r="AJ187" s="33" t="n">
        <f aca="false">IF($W187&gt;0,AH187/$W187*100,0)</f>
        <v>0</v>
      </c>
      <c r="AK187" s="29"/>
      <c r="AL187" s="30" t="n">
        <v>5222</v>
      </c>
      <c r="AM187" s="29"/>
      <c r="AN187" s="123" t="n">
        <v>70</v>
      </c>
      <c r="AO187" s="29"/>
      <c r="AP187" s="125" t="n">
        <v>28696</v>
      </c>
      <c r="AQ187" s="29"/>
      <c r="AR187" s="125" t="n">
        <f aca="false">IF(E187,AP187,0)</f>
        <v>28696</v>
      </c>
      <c r="AS187" s="29"/>
      <c r="AT187" s="125" t="n">
        <f aca="false">IF(K187,AP187,0)</f>
        <v>28696</v>
      </c>
      <c r="AU187" s="29"/>
      <c r="AV187" s="125" t="n">
        <f aca="false">IF(Q187,AP187,0)</f>
        <v>28696</v>
      </c>
    </row>
    <row r="188" customFormat="false" ht="8.25" hidden="false" customHeight="true" outlineLevel="0" collapsed="false">
      <c r="A188" s="126"/>
      <c r="B188" s="124"/>
      <c r="C188" s="123"/>
      <c r="D188" s="124"/>
      <c r="E188" s="124"/>
      <c r="F188" s="124"/>
      <c r="G188" s="127"/>
      <c r="H188" s="124"/>
      <c r="I188" s="127"/>
      <c r="J188" s="29"/>
      <c r="K188" s="124"/>
      <c r="L188" s="124"/>
      <c r="M188" s="127"/>
      <c r="N188" s="124"/>
      <c r="O188" s="127"/>
      <c r="P188" s="29"/>
      <c r="Q188" s="124"/>
      <c r="R188" s="124"/>
      <c r="S188" s="127"/>
      <c r="T188" s="124"/>
      <c r="U188" s="127"/>
      <c r="V188" s="29"/>
      <c r="W188" s="129"/>
      <c r="X188" s="29"/>
      <c r="Y188" s="29"/>
      <c r="Z188" s="124"/>
      <c r="AA188" s="29"/>
      <c r="AB188" s="127"/>
      <c r="AC188" s="29"/>
      <c r="AD188" s="124"/>
      <c r="AE188" s="29"/>
      <c r="AF188" s="127"/>
      <c r="AG188" s="29"/>
      <c r="AH188" s="124"/>
      <c r="AI188" s="29"/>
      <c r="AJ188" s="127"/>
      <c r="AK188" s="29"/>
      <c r="AL188" s="124"/>
      <c r="AM188" s="29"/>
      <c r="AN188" s="144"/>
      <c r="AO188" s="29"/>
      <c r="AP188" s="35"/>
      <c r="AQ188" s="29"/>
      <c r="AR188" s="29"/>
      <c r="AS188" s="29"/>
      <c r="AT188" s="29"/>
      <c r="AU188" s="29"/>
      <c r="AV188" s="29"/>
    </row>
    <row r="189" customFormat="false" ht="8.25" hidden="false" customHeight="true" outlineLevel="0" collapsed="false">
      <c r="A189" s="123" t="n">
        <v>71</v>
      </c>
      <c r="B189" s="124"/>
      <c r="C189" s="123" t="s">
        <v>207</v>
      </c>
      <c r="D189" s="124"/>
      <c r="E189" s="30" t="n">
        <v>357318</v>
      </c>
      <c r="F189" s="124"/>
      <c r="G189" s="33" t="n">
        <f aca="false">(E189/$AP189)</f>
        <v>15.1450854066884</v>
      </c>
      <c r="H189" s="124"/>
      <c r="I189" s="33" t="n">
        <f aca="false">IF(G$219&gt;0,G189/G$219*100,0)</f>
        <v>11.1736815982757</v>
      </c>
      <c r="J189" s="29"/>
      <c r="K189" s="30" t="n">
        <v>14523</v>
      </c>
      <c r="L189" s="124"/>
      <c r="M189" s="33" t="n">
        <f aca="false">(K189/$AP189)</f>
        <v>0.615563938456322</v>
      </c>
      <c r="N189" s="124"/>
      <c r="O189" s="33" t="n">
        <f aca="false">IF(M$219&gt;0,M189/M$219*100,0)</f>
        <v>14.9251859344748</v>
      </c>
      <c r="P189" s="29"/>
      <c r="Q189" s="30" t="n">
        <v>124973</v>
      </c>
      <c r="R189" s="124"/>
      <c r="S189" s="33" t="n">
        <f aca="false">(Q189/$AP189)</f>
        <v>5.29703725681346</v>
      </c>
      <c r="T189" s="124"/>
      <c r="U189" s="33" t="n">
        <f aca="false">IF(S$219&gt;0,S189/S$219*100,0)</f>
        <v>344.503410114117</v>
      </c>
      <c r="V189" s="29"/>
      <c r="W189" s="30" t="n">
        <f aca="false">(E189+K189+Q189)</f>
        <v>496814</v>
      </c>
      <c r="X189" s="29"/>
      <c r="Y189" s="29"/>
      <c r="Z189" s="30" t="n">
        <v>0</v>
      </c>
      <c r="AA189" s="29"/>
      <c r="AB189" s="33" t="n">
        <f aca="false">IF($W189&gt;0,Z189/$W189*100,0)</f>
        <v>0</v>
      </c>
      <c r="AC189" s="29"/>
      <c r="AD189" s="30" t="n">
        <v>0</v>
      </c>
      <c r="AE189" s="29"/>
      <c r="AF189" s="33" t="n">
        <f aca="false">IF($W189&gt;0,AD189/$W189*100,0)</f>
        <v>0</v>
      </c>
      <c r="AG189" s="29"/>
      <c r="AH189" s="30" t="n">
        <v>0</v>
      </c>
      <c r="AI189" s="29"/>
      <c r="AJ189" s="33" t="n">
        <f aca="false">IF($W189&gt;0,AH189/$W189*100,0)</f>
        <v>0</v>
      </c>
      <c r="AK189" s="29"/>
      <c r="AL189" s="30" t="n">
        <v>11280</v>
      </c>
      <c r="AM189" s="29"/>
      <c r="AN189" s="123" t="n">
        <v>71</v>
      </c>
      <c r="AO189" s="29"/>
      <c r="AP189" s="125" t="n">
        <v>23593</v>
      </c>
      <c r="AQ189" s="29"/>
      <c r="AR189" s="125" t="n">
        <f aca="false">IF(E189,AP189,0)</f>
        <v>23593</v>
      </c>
      <c r="AS189" s="29"/>
      <c r="AT189" s="125" t="n">
        <f aca="false">IF(K189,AP189,0)</f>
        <v>23593</v>
      </c>
      <c r="AU189" s="29"/>
      <c r="AV189" s="125" t="n">
        <f aca="false">IF(Q189,AP189,0)</f>
        <v>23593</v>
      </c>
    </row>
    <row r="190" customFormat="false" ht="8.25" hidden="false" customHeight="true" outlineLevel="0" collapsed="false">
      <c r="A190" s="123" t="n">
        <v>72</v>
      </c>
      <c r="B190" s="124"/>
      <c r="C190" s="123" t="s">
        <v>208</v>
      </c>
      <c r="D190" s="124"/>
      <c r="E190" s="30" t="n">
        <v>857766</v>
      </c>
      <c r="F190" s="124"/>
      <c r="G190" s="33" t="n">
        <f aca="false">(E190/$AP190)</f>
        <v>23.4004255783501</v>
      </c>
      <c r="H190" s="124"/>
      <c r="I190" s="33" t="n">
        <f aca="false">IF(G$219&gt;0,G190/G$219*100,0)</f>
        <v>17.2642740305156</v>
      </c>
      <c r="J190" s="29"/>
      <c r="K190" s="30" t="n">
        <v>244461</v>
      </c>
      <c r="L190" s="124"/>
      <c r="M190" s="33" t="n">
        <f aca="false">(K190/$AP190)</f>
        <v>6.66905827149716</v>
      </c>
      <c r="N190" s="124"/>
      <c r="O190" s="33" t="n">
        <f aca="false">IF(M$219&gt;0,M190/M$219*100,0)</f>
        <v>161.700399408639</v>
      </c>
      <c r="P190" s="29"/>
      <c r="Q190" s="30" t="n">
        <v>62907</v>
      </c>
      <c r="R190" s="124"/>
      <c r="S190" s="33" t="n">
        <f aca="false">(Q190/$AP190)</f>
        <v>1.71614469663902</v>
      </c>
      <c r="T190" s="124"/>
      <c r="U190" s="33" t="n">
        <f aca="false">IF(S$219&gt;0,S190/S$219*100,0)</f>
        <v>111.612902001195</v>
      </c>
      <c r="V190" s="29"/>
      <c r="W190" s="30" t="n">
        <f aca="false">(E190+K190+Q190)</f>
        <v>1165134</v>
      </c>
      <c r="X190" s="29"/>
      <c r="Y190" s="29"/>
      <c r="Z190" s="30" t="n">
        <v>2252</v>
      </c>
      <c r="AA190" s="29"/>
      <c r="AB190" s="33" t="n">
        <f aca="false">IF($W190&gt;0,Z190/$W190*100,0)</f>
        <v>0.193282489396069</v>
      </c>
      <c r="AC190" s="29"/>
      <c r="AD190" s="30" t="n">
        <v>0</v>
      </c>
      <c r="AE190" s="29"/>
      <c r="AF190" s="33" t="n">
        <f aca="false">IF($W190&gt;0,AD190/$W190*100,0)</f>
        <v>0</v>
      </c>
      <c r="AG190" s="29"/>
      <c r="AH190" s="30" t="n">
        <v>0</v>
      </c>
      <c r="AI190" s="29"/>
      <c r="AJ190" s="33" t="n">
        <f aca="false">IF($W190&gt;0,AH190/$W190*100,0)</f>
        <v>0</v>
      </c>
      <c r="AK190" s="29"/>
      <c r="AL190" s="30" t="n">
        <v>0</v>
      </c>
      <c r="AM190" s="29"/>
      <c r="AN190" s="123" t="n">
        <v>72</v>
      </c>
      <c r="AO190" s="29"/>
      <c r="AP190" s="125" t="n">
        <v>36656</v>
      </c>
      <c r="AQ190" s="29"/>
      <c r="AR190" s="125" t="n">
        <f aca="false">IF(E190,AP190,0)</f>
        <v>36656</v>
      </c>
      <c r="AS190" s="29"/>
      <c r="AT190" s="125" t="n">
        <f aca="false">IF(K190,AP190,0)</f>
        <v>36656</v>
      </c>
      <c r="AU190" s="29"/>
      <c r="AV190" s="125" t="n">
        <f aca="false">IF(Q190,AP190,0)</f>
        <v>36656</v>
      </c>
    </row>
    <row r="191" customFormat="false" ht="8.25" hidden="false" customHeight="true" outlineLevel="0" collapsed="false">
      <c r="A191" s="123" t="n">
        <v>73</v>
      </c>
      <c r="B191" s="124"/>
      <c r="C191" s="123" t="s">
        <v>209</v>
      </c>
      <c r="D191" s="124"/>
      <c r="E191" s="30" t="n">
        <v>51563000</v>
      </c>
      <c r="F191" s="124"/>
      <c r="G191" s="33" t="n">
        <f aca="false">(E191/$AP191)</f>
        <v>115.083138042629</v>
      </c>
      <c r="H191" s="124"/>
      <c r="I191" s="33" t="n">
        <f aca="false">IF(G$219&gt;0,G191/G$219*100,0)</f>
        <v>84.9055853624218</v>
      </c>
      <c r="J191" s="29"/>
      <c r="K191" s="30" t="n">
        <v>5326000</v>
      </c>
      <c r="L191" s="124"/>
      <c r="M191" s="33" t="n">
        <f aca="false">(K191/$AP191)</f>
        <v>11.88706617565</v>
      </c>
      <c r="N191" s="124"/>
      <c r="O191" s="33" t="n">
        <f aca="false">IF(M$219&gt;0,M191/M$219*100,0)</f>
        <v>288.218106687501</v>
      </c>
      <c r="P191" s="29"/>
      <c r="Q191" s="30" t="n">
        <v>725000</v>
      </c>
      <c r="R191" s="124"/>
      <c r="S191" s="33" t="n">
        <f aca="false">(Q191/$AP191)</f>
        <v>1.61812297734628</v>
      </c>
      <c r="T191" s="124"/>
      <c r="U191" s="33" t="n">
        <f aca="false">IF(S$219&gt;0,S191/S$219*100,0)</f>
        <v>105.237863479772</v>
      </c>
      <c r="V191" s="29"/>
      <c r="W191" s="30" t="n">
        <f aca="false">(E191+K191+Q191)</f>
        <v>57614000</v>
      </c>
      <c r="X191" s="29"/>
      <c r="Y191" s="29"/>
      <c r="Z191" s="30" t="n">
        <v>95000</v>
      </c>
      <c r="AA191" s="29"/>
      <c r="AB191" s="33" t="n">
        <f aca="false">IF($W191&gt;0,Z191/$W191*100,0)</f>
        <v>0.164890478008817</v>
      </c>
      <c r="AC191" s="29"/>
      <c r="AD191" s="30" t="n">
        <v>446000</v>
      </c>
      <c r="AE191" s="29"/>
      <c r="AF191" s="33" t="n">
        <f aca="false">IF($W191&gt;0,AD191/$W191*100,0)</f>
        <v>0.774117402020342</v>
      </c>
      <c r="AG191" s="29"/>
      <c r="AH191" s="30" t="n">
        <v>26664000</v>
      </c>
      <c r="AI191" s="29"/>
      <c r="AJ191" s="33" t="n">
        <f aca="false">IF($W191&gt;0,AH191/$W191*100,0)</f>
        <v>46.2804179539695</v>
      </c>
      <c r="AK191" s="29"/>
      <c r="AL191" s="30" t="n">
        <v>18158000</v>
      </c>
      <c r="AM191" s="29"/>
      <c r="AN191" s="123" t="n">
        <v>73</v>
      </c>
      <c r="AO191" s="29"/>
      <c r="AP191" s="125" t="n">
        <v>448050</v>
      </c>
      <c r="AQ191" s="29"/>
      <c r="AR191" s="125" t="n">
        <f aca="false">IF(E191,AP191,0)</f>
        <v>448050</v>
      </c>
      <c r="AS191" s="29"/>
      <c r="AT191" s="125" t="n">
        <f aca="false">IF(K191,AP191,0)</f>
        <v>448050</v>
      </c>
      <c r="AU191" s="29"/>
      <c r="AV191" s="125" t="n">
        <f aca="false">IF(Q191,AP191,0)</f>
        <v>448050</v>
      </c>
    </row>
    <row r="192" customFormat="false" ht="8.25" hidden="false" customHeight="true" outlineLevel="0" collapsed="false">
      <c r="A192" s="123" t="n">
        <v>74</v>
      </c>
      <c r="B192" s="124"/>
      <c r="C192" s="123" t="s">
        <v>210</v>
      </c>
      <c r="D192" s="124"/>
      <c r="E192" s="30" t="n">
        <v>2642477</v>
      </c>
      <c r="F192" s="124"/>
      <c r="G192" s="33" t="n">
        <f aca="false">(E192/$AP192)</f>
        <v>76.4229690256529</v>
      </c>
      <c r="H192" s="124"/>
      <c r="I192" s="33" t="n">
        <f aca="false">IF(G$219&gt;0,G192/G$219*100,0)</f>
        <v>56.3830377813796</v>
      </c>
      <c r="J192" s="29"/>
      <c r="K192" s="30" t="n">
        <v>13000</v>
      </c>
      <c r="L192" s="124"/>
      <c r="M192" s="33" t="n">
        <f aca="false">(K192/$AP192)</f>
        <v>0.375972467247014</v>
      </c>
      <c r="N192" s="124"/>
      <c r="O192" s="33" t="n">
        <f aca="false">IF(M$219&gt;0,M192/M$219*100,0)</f>
        <v>9.1159644503819</v>
      </c>
      <c r="P192" s="29"/>
      <c r="Q192" s="30" t="n">
        <v>113653</v>
      </c>
      <c r="R192" s="124"/>
      <c r="S192" s="33" t="n">
        <f aca="false">(Q192/$AP192)</f>
        <v>3.28695375538653</v>
      </c>
      <c r="T192" s="124"/>
      <c r="U192" s="33" t="n">
        <f aca="false">IF(S$219&gt;0,S192/S$219*100,0)</f>
        <v>213.773610174541</v>
      </c>
      <c r="V192" s="29"/>
      <c r="W192" s="30" t="n">
        <f aca="false">(E192+K192+Q192)</f>
        <v>2769130</v>
      </c>
      <c r="X192" s="29"/>
      <c r="Y192" s="29"/>
      <c r="Z192" s="30" t="n">
        <v>221404</v>
      </c>
      <c r="AA192" s="29"/>
      <c r="AB192" s="33" t="n">
        <f aca="false">IF($W192&gt;0,Z192/$W192*100,0)</f>
        <v>7.99543538945445</v>
      </c>
      <c r="AC192" s="29"/>
      <c r="AD192" s="30" t="n">
        <v>71380</v>
      </c>
      <c r="AE192" s="29"/>
      <c r="AF192" s="33" t="n">
        <f aca="false">IF($W192&gt;0,AD192/$W192*100,0)</f>
        <v>2.5777049109287</v>
      </c>
      <c r="AG192" s="29"/>
      <c r="AH192" s="30" t="n">
        <v>23745</v>
      </c>
      <c r="AI192" s="29"/>
      <c r="AJ192" s="33" t="n">
        <f aca="false">IF($W192&gt;0,AH192/$W192*100,0)</f>
        <v>0.857489536424798</v>
      </c>
      <c r="AK192" s="29"/>
      <c r="AL192" s="30" t="n">
        <v>0</v>
      </c>
      <c r="AM192" s="29"/>
      <c r="AN192" s="123" t="n">
        <v>74</v>
      </c>
      <c r="AO192" s="29"/>
      <c r="AP192" s="125" t="n">
        <v>34577</v>
      </c>
      <c r="AQ192" s="29"/>
      <c r="AR192" s="125" t="n">
        <f aca="false">IF(E192,AP192,0)</f>
        <v>34577</v>
      </c>
      <c r="AS192" s="29"/>
      <c r="AT192" s="125" t="n">
        <f aca="false">IF(K192,AP192,0)</f>
        <v>34577</v>
      </c>
      <c r="AU192" s="29"/>
      <c r="AV192" s="125" t="n">
        <f aca="false">IF(Q192,AP192,0)</f>
        <v>34577</v>
      </c>
    </row>
    <row r="193" customFormat="false" ht="8.25" hidden="false" customHeight="true" outlineLevel="0" collapsed="false">
      <c r="A193" s="123" t="n">
        <v>75</v>
      </c>
      <c r="B193" s="124"/>
      <c r="C193" s="123" t="s">
        <v>211</v>
      </c>
      <c r="D193" s="124"/>
      <c r="E193" s="30" t="n">
        <v>53115</v>
      </c>
      <c r="F193" s="124"/>
      <c r="G193" s="33" t="n">
        <v>0</v>
      </c>
      <c r="H193" s="124"/>
      <c r="I193" s="33" t="n">
        <f aca="false">IF(G$219&gt;0,G193/G$219*100,0)</f>
        <v>0</v>
      </c>
      <c r="J193" s="29"/>
      <c r="K193" s="30" t="n">
        <v>20183</v>
      </c>
      <c r="L193" s="124"/>
      <c r="M193" s="33" t="n">
        <v>0</v>
      </c>
      <c r="N193" s="124"/>
      <c r="O193" s="33" t="n">
        <f aca="false">IF(M$219&gt;0,M193/M$219*100,0)</f>
        <v>0</v>
      </c>
      <c r="P193" s="29"/>
      <c r="Q193" s="30" t="n">
        <v>105359</v>
      </c>
      <c r="R193" s="124"/>
      <c r="S193" s="33" t="n">
        <v>0</v>
      </c>
      <c r="T193" s="124"/>
      <c r="U193" s="33" t="n">
        <f aca="false">IF(S$219&gt;0,S193/S$219*100,0)</f>
        <v>0</v>
      </c>
      <c r="V193" s="29"/>
      <c r="W193" s="30" t="n">
        <f aca="false">(E193+K193+Q193)</f>
        <v>178657</v>
      </c>
      <c r="X193" s="29"/>
      <c r="Y193" s="29"/>
      <c r="Z193" s="30" t="n">
        <v>0</v>
      </c>
      <c r="AA193" s="29"/>
      <c r="AB193" s="33" t="n">
        <f aca="false">IF($W193&gt;0,Z193/$W193*100,0)</f>
        <v>0</v>
      </c>
      <c r="AC193" s="29"/>
      <c r="AD193" s="30" t="n">
        <v>0</v>
      </c>
      <c r="AE193" s="29"/>
      <c r="AF193" s="33" t="n">
        <f aca="false">IF($W193&gt;0,AD193/$W193*100,0)</f>
        <v>0</v>
      </c>
      <c r="AG193" s="29"/>
      <c r="AH193" s="30" t="n">
        <v>0</v>
      </c>
      <c r="AI193" s="29"/>
      <c r="AJ193" s="33" t="n">
        <f aca="false">IF($W193&gt;0,AH193/$W193*100,0)</f>
        <v>0</v>
      </c>
      <c r="AK193" s="29"/>
      <c r="AL193" s="30" t="n">
        <v>0</v>
      </c>
      <c r="AM193" s="29"/>
      <c r="AN193" s="123" t="n">
        <v>75</v>
      </c>
      <c r="AO193" s="29"/>
      <c r="AP193" s="125" t="n">
        <v>7308</v>
      </c>
      <c r="AQ193" s="29"/>
      <c r="AR193" s="125" t="n">
        <f aca="false">IF(E193,AP193,0)</f>
        <v>7308</v>
      </c>
      <c r="AS193" s="29"/>
      <c r="AT193" s="125" t="n">
        <f aca="false">IF(K193,AP193,0)</f>
        <v>7308</v>
      </c>
      <c r="AU193" s="29"/>
      <c r="AV193" s="125" t="n">
        <f aca="false">IF(Q193,AP193,0)</f>
        <v>7308</v>
      </c>
    </row>
    <row r="194" customFormat="false" ht="8.25" hidden="false" customHeight="true" outlineLevel="0" collapsed="false">
      <c r="A194" s="126"/>
      <c r="B194" s="124"/>
      <c r="C194" s="123"/>
      <c r="D194" s="124"/>
      <c r="E194" s="124"/>
      <c r="F194" s="124"/>
      <c r="G194" s="127"/>
      <c r="H194" s="124"/>
      <c r="I194" s="127"/>
      <c r="J194" s="29"/>
      <c r="K194" s="124"/>
      <c r="L194" s="124"/>
      <c r="M194" s="127"/>
      <c r="N194" s="124"/>
      <c r="O194" s="127"/>
      <c r="P194" s="29"/>
      <c r="Q194" s="124"/>
      <c r="R194" s="124"/>
      <c r="S194" s="127"/>
      <c r="T194" s="124"/>
      <c r="U194" s="127"/>
      <c r="V194" s="29"/>
      <c r="W194" s="129"/>
      <c r="X194" s="29"/>
      <c r="Y194" s="29"/>
      <c r="Z194" s="124"/>
      <c r="AA194" s="29"/>
      <c r="AB194" s="127"/>
      <c r="AC194" s="29"/>
      <c r="AD194" s="124"/>
      <c r="AE194" s="29"/>
      <c r="AF194" s="127"/>
      <c r="AG194" s="29"/>
      <c r="AH194" s="124"/>
      <c r="AI194" s="29"/>
      <c r="AJ194" s="127"/>
      <c r="AK194" s="29"/>
      <c r="AL194" s="124"/>
      <c r="AM194" s="29"/>
      <c r="AN194" s="144"/>
      <c r="AO194" s="29"/>
      <c r="AP194" s="35"/>
      <c r="AQ194" s="29"/>
      <c r="AR194" s="29"/>
      <c r="AS194" s="29"/>
      <c r="AT194" s="29"/>
      <c r="AU194" s="29"/>
      <c r="AV194" s="29"/>
    </row>
    <row r="195" customFormat="false" ht="8.25" hidden="false" customHeight="true" outlineLevel="0" collapsed="false">
      <c r="A195" s="123" t="n">
        <v>76</v>
      </c>
      <c r="B195" s="124"/>
      <c r="C195" s="123" t="s">
        <v>125</v>
      </c>
      <c r="D195" s="124"/>
      <c r="E195" s="30" t="n">
        <v>2282398</v>
      </c>
      <c r="F195" s="124"/>
      <c r="G195" s="33" t="n">
        <f aca="false">(E195/$AP195)</f>
        <v>252.785247535718</v>
      </c>
      <c r="H195" s="124"/>
      <c r="I195" s="33" t="n">
        <f aca="false">IF(G$219&gt;0,G195/G$219*100,0)</f>
        <v>186.498906599632</v>
      </c>
      <c r="J195" s="29"/>
      <c r="K195" s="30" t="n">
        <v>17262</v>
      </c>
      <c r="L195" s="124"/>
      <c r="M195" s="33" t="n">
        <f aca="false">(K195/$AP195)</f>
        <v>1.91183962786577</v>
      </c>
      <c r="N195" s="124"/>
      <c r="O195" s="33" t="n">
        <f aca="false">IF(M$219&gt;0,M195/M$219*100,0)</f>
        <v>46.3551552326977</v>
      </c>
      <c r="P195" s="29"/>
      <c r="Q195" s="30" t="n">
        <v>34743</v>
      </c>
      <c r="R195" s="124"/>
      <c r="S195" s="33" t="n">
        <f aca="false">(Q195/$AP195)</f>
        <v>3.84793443349208</v>
      </c>
      <c r="T195" s="124"/>
      <c r="U195" s="33" t="n">
        <f aca="false">IF(S$219&gt;0,S195/S$219*100,0)</f>
        <v>250.258110329209</v>
      </c>
      <c r="V195" s="29"/>
      <c r="W195" s="30" t="n">
        <f aca="false">(E195+K195+Q195)</f>
        <v>2334403</v>
      </c>
      <c r="X195" s="29"/>
      <c r="Y195" s="29"/>
      <c r="Z195" s="30" t="n">
        <v>0</v>
      </c>
      <c r="AA195" s="29"/>
      <c r="AB195" s="33" t="n">
        <f aca="false">IF($W195&gt;0,Z195/$W195*100,0)</f>
        <v>0</v>
      </c>
      <c r="AC195" s="29"/>
      <c r="AD195" s="30" t="n">
        <v>2128398</v>
      </c>
      <c r="AE195" s="29"/>
      <c r="AF195" s="33" t="n">
        <f aca="false">IF($W195&gt;0,AD195/$W195*100,0)</f>
        <v>91.175259798758</v>
      </c>
      <c r="AG195" s="29"/>
      <c r="AH195" s="30" t="n">
        <v>0</v>
      </c>
      <c r="AI195" s="29"/>
      <c r="AJ195" s="33" t="n">
        <f aca="false">IF($W195&gt;0,AH195/$W195*100,0)</f>
        <v>0</v>
      </c>
      <c r="AK195" s="29"/>
      <c r="AL195" s="30" t="n">
        <v>0</v>
      </c>
      <c r="AM195" s="29"/>
      <c r="AN195" s="123" t="n">
        <v>76</v>
      </c>
      <c r="AO195" s="29"/>
      <c r="AP195" s="125" t="n">
        <v>9029</v>
      </c>
      <c r="AQ195" s="29"/>
      <c r="AR195" s="125" t="n">
        <f aca="false">IF(E195,AP195,0)</f>
        <v>9029</v>
      </c>
      <c r="AS195" s="29"/>
      <c r="AT195" s="125" t="n">
        <f aca="false">IF(K195,AP195,0)</f>
        <v>9029</v>
      </c>
      <c r="AU195" s="29"/>
      <c r="AV195" s="125" t="n">
        <f aca="false">IF(Q195,AP195,0)</f>
        <v>9029</v>
      </c>
    </row>
    <row r="196" customFormat="false" ht="8.25" hidden="false" customHeight="true" outlineLevel="0" collapsed="false">
      <c r="A196" s="123" t="n">
        <v>77</v>
      </c>
      <c r="B196" s="124"/>
      <c r="C196" s="123" t="s">
        <v>126</v>
      </c>
      <c r="D196" s="124"/>
      <c r="E196" s="30" t="n">
        <v>4126192</v>
      </c>
      <c r="F196" s="124"/>
      <c r="G196" s="33" t="n">
        <f aca="false">(E196/$AP196)</f>
        <v>43.9311783995571</v>
      </c>
      <c r="H196" s="124"/>
      <c r="I196" s="33" t="n">
        <f aca="false">IF(G$219&gt;0,G196/G$219*100,0)</f>
        <v>32.4113721707319</v>
      </c>
      <c r="J196" s="29"/>
      <c r="K196" s="30" t="n">
        <v>0</v>
      </c>
      <c r="L196" s="124"/>
      <c r="M196" s="33" t="n">
        <f aca="false">(K196/$AP196)</f>
        <v>0</v>
      </c>
      <c r="N196" s="124"/>
      <c r="O196" s="33" t="n">
        <f aca="false">IF(M$219&gt;0,M196/M$219*100,0)</f>
        <v>0</v>
      </c>
      <c r="P196" s="29"/>
      <c r="Q196" s="30" t="n">
        <v>62742</v>
      </c>
      <c r="R196" s="124"/>
      <c r="S196" s="33" t="n">
        <f aca="false">(Q196/$AP196)</f>
        <v>0.668008176823815</v>
      </c>
      <c r="T196" s="124"/>
      <c r="U196" s="33" t="n">
        <f aca="false">IF(S$219&gt;0,S196/S$219*100,0)</f>
        <v>43.4452475492608</v>
      </c>
      <c r="V196" s="29"/>
      <c r="W196" s="30" t="n">
        <f aca="false">(E196+K196+Q196)</f>
        <v>4188934</v>
      </c>
      <c r="X196" s="29"/>
      <c r="Y196" s="29"/>
      <c r="Z196" s="30" t="n">
        <v>554654</v>
      </c>
      <c r="AA196" s="29"/>
      <c r="AB196" s="33" t="n">
        <f aca="false">IF($W196&gt;0,Z196/$W196*100,0)</f>
        <v>13.2409343283995</v>
      </c>
      <c r="AC196" s="29"/>
      <c r="AD196" s="30" t="n">
        <v>0</v>
      </c>
      <c r="AE196" s="29"/>
      <c r="AF196" s="33" t="n">
        <f aca="false">IF($W196&gt;0,AD196/$W196*100,0)</f>
        <v>0</v>
      </c>
      <c r="AG196" s="29"/>
      <c r="AH196" s="30" t="n">
        <v>0</v>
      </c>
      <c r="AI196" s="29"/>
      <c r="AJ196" s="33" t="n">
        <f aca="false">IF($W196&gt;0,AH196/$W196*100,0)</f>
        <v>0</v>
      </c>
      <c r="AK196" s="29"/>
      <c r="AL196" s="30" t="n">
        <v>874529</v>
      </c>
      <c r="AM196" s="29"/>
      <c r="AN196" s="123" t="n">
        <v>77</v>
      </c>
      <c r="AO196" s="29"/>
      <c r="AP196" s="125" t="n">
        <v>93924</v>
      </c>
      <c r="AQ196" s="29"/>
      <c r="AR196" s="125" t="n">
        <f aca="false">IF(E196,AP196,0)</f>
        <v>93924</v>
      </c>
      <c r="AS196" s="29"/>
      <c r="AT196" s="125" t="n">
        <f aca="false">IF(K196,AP196,0)</f>
        <v>0</v>
      </c>
      <c r="AU196" s="29"/>
      <c r="AV196" s="125" t="n">
        <f aca="false">IF(Q196,AP196,0)</f>
        <v>93924</v>
      </c>
    </row>
    <row r="197" customFormat="false" ht="8.25" hidden="false" customHeight="true" outlineLevel="0" collapsed="false">
      <c r="A197" s="123" t="n">
        <v>78</v>
      </c>
      <c r="B197" s="124"/>
      <c r="C197" s="123" t="s">
        <v>212</v>
      </c>
      <c r="D197" s="124"/>
      <c r="E197" s="30" t="n">
        <v>2477648</v>
      </c>
      <c r="F197" s="124"/>
      <c r="G197" s="33" t="n">
        <f aca="false">(E197/$AP197)</f>
        <v>111.400026977204</v>
      </c>
      <c r="H197" s="124"/>
      <c r="I197" s="33" t="n">
        <f aca="false">IF(G$219&gt;0,G197/G$219*100,0)</f>
        <v>82.1882741534688</v>
      </c>
      <c r="J197" s="29"/>
      <c r="K197" s="30" t="n">
        <v>246674</v>
      </c>
      <c r="L197" s="124"/>
      <c r="M197" s="33" t="n">
        <f aca="false">(K197/$AP197)</f>
        <v>11.0909581403714</v>
      </c>
      <c r="N197" s="124"/>
      <c r="O197" s="33" t="n">
        <f aca="false">IF(M$219&gt;0,M197/M$219*100,0)</f>
        <v>268.915383268939</v>
      </c>
      <c r="P197" s="29"/>
      <c r="Q197" s="30" t="n">
        <v>76472</v>
      </c>
      <c r="R197" s="124"/>
      <c r="S197" s="33" t="n">
        <f aca="false">(Q197/$AP197)</f>
        <v>3.43833460725687</v>
      </c>
      <c r="T197" s="124"/>
      <c r="U197" s="33" t="n">
        <f aca="false">IF(S$219&gt;0,S197/S$219*100,0)</f>
        <v>223.618966581697</v>
      </c>
      <c r="V197" s="29"/>
      <c r="W197" s="30" t="n">
        <f aca="false">(E197+K197+Q197)</f>
        <v>2800794</v>
      </c>
      <c r="X197" s="29"/>
      <c r="Y197" s="29"/>
      <c r="Z197" s="30" t="n">
        <v>217415</v>
      </c>
      <c r="AA197" s="29"/>
      <c r="AB197" s="33" t="n">
        <f aca="false">IF($W197&gt;0,Z197/$W197*100,0)</f>
        <v>7.76262017128</v>
      </c>
      <c r="AC197" s="29"/>
      <c r="AD197" s="30" t="n">
        <v>6550</v>
      </c>
      <c r="AE197" s="29"/>
      <c r="AF197" s="33" t="n">
        <f aca="false">IF($W197&gt;0,AD197/$W197*100,0)</f>
        <v>0.233862254774896</v>
      </c>
      <c r="AG197" s="29"/>
      <c r="AH197" s="30" t="n">
        <v>0</v>
      </c>
      <c r="AI197" s="29"/>
      <c r="AJ197" s="33" t="n">
        <f aca="false">IF($W197&gt;0,AH197/$W197*100,0)</f>
        <v>0</v>
      </c>
      <c r="AK197" s="29"/>
      <c r="AL197" s="30" t="n">
        <v>49895</v>
      </c>
      <c r="AM197" s="29"/>
      <c r="AN197" s="123" t="n">
        <v>78</v>
      </c>
      <c r="AO197" s="29"/>
      <c r="AP197" s="125" t="n">
        <v>22241</v>
      </c>
      <c r="AQ197" s="29"/>
      <c r="AR197" s="125" t="n">
        <f aca="false">IF(E197,AP197,0)</f>
        <v>22241</v>
      </c>
      <c r="AS197" s="29"/>
      <c r="AT197" s="125" t="n">
        <f aca="false">IF(K197,AP197,0)</f>
        <v>22241</v>
      </c>
      <c r="AU197" s="29"/>
      <c r="AV197" s="125" t="n">
        <f aca="false">IF(Q197,AP197,0)</f>
        <v>22241</v>
      </c>
    </row>
    <row r="198" customFormat="false" ht="8.25" hidden="false" customHeight="true" outlineLevel="0" collapsed="false">
      <c r="A198" s="123" t="n">
        <v>79</v>
      </c>
      <c r="B198" s="124"/>
      <c r="C198" s="123" t="s">
        <v>213</v>
      </c>
      <c r="D198" s="124"/>
      <c r="E198" s="30" t="n">
        <v>5178227</v>
      </c>
      <c r="F198" s="124"/>
      <c r="G198" s="33" t="n">
        <f aca="false">(E198/$AP198)</f>
        <v>64.9429610585063</v>
      </c>
      <c r="H198" s="124"/>
      <c r="I198" s="33" t="n">
        <f aca="false">IF(G$219&gt;0,G198/G$219*100,0)</f>
        <v>47.9133626144165</v>
      </c>
      <c r="J198" s="29"/>
      <c r="K198" s="30" t="n">
        <v>54000</v>
      </c>
      <c r="L198" s="124"/>
      <c r="M198" s="33" t="n">
        <f aca="false">(K198/$AP198)</f>
        <v>0.677243368658682</v>
      </c>
      <c r="N198" s="124"/>
      <c r="O198" s="33" t="n">
        <f aca="false">IF(M$219&gt;0,M198/M$219*100,0)</f>
        <v>16.4206877119363</v>
      </c>
      <c r="P198" s="29"/>
      <c r="Q198" s="30" t="n">
        <v>121210</v>
      </c>
      <c r="R198" s="124"/>
      <c r="S198" s="33" t="n">
        <f aca="false">(Q198/$AP198)</f>
        <v>1.52016053176146</v>
      </c>
      <c r="T198" s="124"/>
      <c r="U198" s="33" t="n">
        <f aca="false">IF(S$219&gt;0,S198/S$219*100,0)</f>
        <v>98.8666799424694</v>
      </c>
      <c r="V198" s="29"/>
      <c r="W198" s="30" t="n">
        <f aca="false">(E198+K198+Q198)</f>
        <v>5353437</v>
      </c>
      <c r="X198" s="29"/>
      <c r="Y198" s="29"/>
      <c r="Z198" s="30" t="n">
        <v>0</v>
      </c>
      <c r="AA198" s="29"/>
      <c r="AB198" s="33" t="n">
        <f aca="false">IF($W198&gt;0,Z198/$W198*100,0)</f>
        <v>0</v>
      </c>
      <c r="AC198" s="29"/>
      <c r="AD198" s="30" t="n">
        <v>0</v>
      </c>
      <c r="AE198" s="29"/>
      <c r="AF198" s="33" t="n">
        <f aca="false">IF($W198&gt;0,AD198/$W198*100,0)</f>
        <v>0</v>
      </c>
      <c r="AG198" s="29"/>
      <c r="AH198" s="30" t="n">
        <v>0</v>
      </c>
      <c r="AI198" s="29"/>
      <c r="AJ198" s="33" t="n">
        <f aca="false">IF($W198&gt;0,AH198/$W198*100,0)</f>
        <v>0</v>
      </c>
      <c r="AK198" s="29"/>
      <c r="AL198" s="30" t="n">
        <v>11855</v>
      </c>
      <c r="AM198" s="29"/>
      <c r="AN198" s="123" t="n">
        <v>79</v>
      </c>
      <c r="AO198" s="29"/>
      <c r="AP198" s="125" t="n">
        <v>79735</v>
      </c>
      <c r="AQ198" s="29"/>
      <c r="AR198" s="125" t="n">
        <f aca="false">IF(E198,AP198,0)</f>
        <v>79735</v>
      </c>
      <c r="AS198" s="29"/>
      <c r="AT198" s="125" t="n">
        <f aca="false">IF(K198,AP198,0)</f>
        <v>79735</v>
      </c>
      <c r="AU198" s="29"/>
      <c r="AV198" s="125" t="n">
        <f aca="false">IF(Q198,AP198,0)</f>
        <v>79735</v>
      </c>
    </row>
    <row r="199" customFormat="false" ht="8.25" hidden="false" customHeight="true" outlineLevel="0" collapsed="false">
      <c r="A199" s="123" t="n">
        <v>80</v>
      </c>
      <c r="B199" s="124"/>
      <c r="C199" s="123" t="s">
        <v>214</v>
      </c>
      <c r="D199" s="124"/>
      <c r="E199" s="30" t="n">
        <v>906720</v>
      </c>
      <c r="F199" s="124"/>
      <c r="G199" s="33" t="n">
        <f aca="false">(E199/$AP199)</f>
        <v>32.7371195436329</v>
      </c>
      <c r="H199" s="124"/>
      <c r="I199" s="33" t="n">
        <f aca="false">IF(G$219&gt;0,G199/G$219*100,0)</f>
        <v>24.1526634154008</v>
      </c>
      <c r="J199" s="29"/>
      <c r="K199" s="30" t="n">
        <v>34236</v>
      </c>
      <c r="L199" s="124"/>
      <c r="M199" s="33" t="n">
        <f aca="false">(K199/$AP199)</f>
        <v>1.23609055132325</v>
      </c>
      <c r="N199" s="124"/>
      <c r="O199" s="33" t="n">
        <f aca="false">IF(M$219&gt;0,M199/M$219*100,0)</f>
        <v>29.9706986679759</v>
      </c>
      <c r="P199" s="29"/>
      <c r="Q199" s="30" t="n">
        <v>67046</v>
      </c>
      <c r="R199" s="124"/>
      <c r="S199" s="33" t="n">
        <f aca="false">(Q199/$AP199)</f>
        <v>2.42069538217135</v>
      </c>
      <c r="T199" s="124"/>
      <c r="U199" s="33" t="n">
        <f aca="false">IF(S$219&gt;0,S199/S$219*100,0)</f>
        <v>157.434764675829</v>
      </c>
      <c r="V199" s="29"/>
      <c r="W199" s="30" t="n">
        <f aca="false">(E199+K199+Q199)</f>
        <v>1008002</v>
      </c>
      <c r="X199" s="29"/>
      <c r="Y199" s="29"/>
      <c r="Z199" s="30" t="n">
        <v>0</v>
      </c>
      <c r="AA199" s="29"/>
      <c r="AB199" s="33" t="n">
        <f aca="false">IF($W199&gt;0,Z199/$W199*100,0)</f>
        <v>0</v>
      </c>
      <c r="AC199" s="29"/>
      <c r="AD199" s="30" t="n">
        <v>0</v>
      </c>
      <c r="AE199" s="29"/>
      <c r="AF199" s="33" t="n">
        <f aca="false">IF($W199&gt;0,AD199/$W199*100,0)</f>
        <v>0</v>
      </c>
      <c r="AG199" s="29"/>
      <c r="AH199" s="30" t="n">
        <v>0</v>
      </c>
      <c r="AI199" s="29"/>
      <c r="AJ199" s="33" t="n">
        <f aca="false">IF($W199&gt;0,AH199/$W199*100,0)</f>
        <v>0</v>
      </c>
      <c r="AK199" s="29"/>
      <c r="AL199" s="30" t="n">
        <v>0</v>
      </c>
      <c r="AM199" s="29"/>
      <c r="AN199" s="123" t="n">
        <v>80</v>
      </c>
      <c r="AO199" s="29"/>
      <c r="AP199" s="125" t="n">
        <v>27697</v>
      </c>
      <c r="AQ199" s="29"/>
      <c r="AR199" s="125" t="n">
        <f aca="false">IF(E199,AP199,0)</f>
        <v>27697</v>
      </c>
      <c r="AS199" s="29"/>
      <c r="AT199" s="125" t="n">
        <f aca="false">IF(K199,AP199,0)</f>
        <v>27697</v>
      </c>
      <c r="AU199" s="29"/>
      <c r="AV199" s="125" t="n">
        <f aca="false">IF(Q199,AP199,0)</f>
        <v>27697</v>
      </c>
    </row>
    <row r="200" customFormat="false" ht="8.25" hidden="false" customHeight="true" outlineLevel="0" collapsed="false">
      <c r="A200" s="126"/>
      <c r="B200" s="124"/>
      <c r="C200" s="123"/>
      <c r="D200" s="124"/>
      <c r="E200" s="124"/>
      <c r="F200" s="124"/>
      <c r="G200" s="127"/>
      <c r="H200" s="124"/>
      <c r="I200" s="127"/>
      <c r="J200" s="29"/>
      <c r="K200" s="124"/>
      <c r="L200" s="124"/>
      <c r="M200" s="127"/>
      <c r="N200" s="124"/>
      <c r="O200" s="127"/>
      <c r="P200" s="29"/>
      <c r="Q200" s="124"/>
      <c r="R200" s="124"/>
      <c r="S200" s="127"/>
      <c r="T200" s="124"/>
      <c r="U200" s="127"/>
      <c r="V200" s="29"/>
      <c r="W200" s="123"/>
      <c r="X200" s="29"/>
      <c r="Y200" s="29"/>
      <c r="Z200" s="124"/>
      <c r="AA200" s="29"/>
      <c r="AB200" s="127"/>
      <c r="AC200" s="29"/>
      <c r="AD200" s="124"/>
      <c r="AE200" s="29"/>
      <c r="AF200" s="127"/>
      <c r="AG200" s="29"/>
      <c r="AH200" s="124"/>
      <c r="AI200" s="29"/>
      <c r="AJ200" s="127"/>
      <c r="AK200" s="29"/>
      <c r="AL200" s="124"/>
      <c r="AM200" s="29"/>
      <c r="AN200" s="144"/>
      <c r="AO200" s="29"/>
      <c r="AP200" s="35"/>
      <c r="AQ200" s="29"/>
      <c r="AR200" s="29"/>
      <c r="AS200" s="29"/>
      <c r="AT200" s="29"/>
      <c r="AU200" s="29"/>
      <c r="AV200" s="29"/>
    </row>
    <row r="201" customFormat="false" ht="8.25" hidden="false" customHeight="true" outlineLevel="0" collapsed="false">
      <c r="A201" s="123" t="n">
        <v>81</v>
      </c>
      <c r="B201" s="124"/>
      <c r="C201" s="123" t="s">
        <v>215</v>
      </c>
      <c r="D201" s="124"/>
      <c r="E201" s="30" t="n">
        <v>1848573</v>
      </c>
      <c r="F201" s="124"/>
      <c r="G201" s="33" t="n">
        <f aca="false">(E201/$AP201)</f>
        <v>81.316720186513</v>
      </c>
      <c r="H201" s="124"/>
      <c r="I201" s="33" t="n">
        <f aca="false">IF(G$219&gt;0,G201/G$219*100,0)</f>
        <v>59.9935302826959</v>
      </c>
      <c r="J201" s="29"/>
      <c r="K201" s="30" t="n">
        <v>39800</v>
      </c>
      <c r="L201" s="124"/>
      <c r="M201" s="33" t="n">
        <f aca="false">(K201/$AP201)</f>
        <v>1.75075880878019</v>
      </c>
      <c r="N201" s="124"/>
      <c r="O201" s="33" t="n">
        <f aca="false">IF(M$219&gt;0,M201/M$219*100,0)</f>
        <v>42.4495314215323</v>
      </c>
      <c r="P201" s="29"/>
      <c r="Q201" s="30" t="n">
        <v>56680</v>
      </c>
      <c r="R201" s="124"/>
      <c r="S201" s="33" t="n">
        <f aca="false">(Q201/$AP201)</f>
        <v>2.493291690494</v>
      </c>
      <c r="T201" s="124"/>
      <c r="U201" s="33" t="n">
        <f aca="false">IF(S$219&gt;0,S201/S$219*100,0)</f>
        <v>162.156210753384</v>
      </c>
      <c r="V201" s="29"/>
      <c r="W201" s="30" t="n">
        <f aca="false">(E201+K201+Q201)</f>
        <v>1945053</v>
      </c>
      <c r="X201" s="29"/>
      <c r="Y201" s="29"/>
      <c r="Z201" s="30" t="n">
        <v>0</v>
      </c>
      <c r="AA201" s="29"/>
      <c r="AB201" s="33" t="n">
        <f aca="false">IF($W201&gt;0,Z201/$W201*100,0)</f>
        <v>0</v>
      </c>
      <c r="AC201" s="29"/>
      <c r="AD201" s="30" t="n">
        <v>631998</v>
      </c>
      <c r="AE201" s="29"/>
      <c r="AF201" s="33" t="n">
        <f aca="false">IF($W201&gt;0,AD201/$W201*100,0)</f>
        <v>32.4925850349579</v>
      </c>
      <c r="AG201" s="29"/>
      <c r="AH201" s="30" t="n">
        <v>0</v>
      </c>
      <c r="AI201" s="29"/>
      <c r="AJ201" s="33" t="n">
        <f aca="false">IF($W201&gt;0,AH201/$W201*100,0)</f>
        <v>0</v>
      </c>
      <c r="AK201" s="29"/>
      <c r="AL201" s="30" t="n">
        <v>0</v>
      </c>
      <c r="AM201" s="29"/>
      <c r="AN201" s="123" t="n">
        <v>81</v>
      </c>
      <c r="AO201" s="29"/>
      <c r="AP201" s="125" t="n">
        <v>22733</v>
      </c>
      <c r="AQ201" s="29"/>
      <c r="AR201" s="125" t="n">
        <f aca="false">IF(E201,AP201,0)</f>
        <v>22733</v>
      </c>
      <c r="AS201" s="29"/>
      <c r="AT201" s="125" t="n">
        <f aca="false">IF(K201,AP201,0)</f>
        <v>22733</v>
      </c>
      <c r="AU201" s="29"/>
      <c r="AV201" s="125" t="n">
        <f aca="false">IF(Q201,AP201,0)</f>
        <v>22733</v>
      </c>
    </row>
    <row r="202" customFormat="false" ht="8.25" hidden="false" customHeight="true" outlineLevel="0" collapsed="false">
      <c r="A202" s="123" t="n">
        <v>82</v>
      </c>
      <c r="B202" s="124"/>
      <c r="C202" s="123" t="s">
        <v>216</v>
      </c>
      <c r="D202" s="124"/>
      <c r="E202" s="30" t="n">
        <v>931811</v>
      </c>
      <c r="F202" s="124"/>
      <c r="G202" s="33" t="n">
        <f aca="false">(E202/$AP202)</f>
        <v>22.2187753350184</v>
      </c>
      <c r="H202" s="124"/>
      <c r="I202" s="33" t="n">
        <f aca="false">IF(G$219&gt;0,G202/G$219*100,0)</f>
        <v>16.3924807573206</v>
      </c>
      <c r="J202" s="29"/>
      <c r="K202" s="30" t="n">
        <v>16392</v>
      </c>
      <c r="L202" s="124"/>
      <c r="M202" s="33" t="n">
        <f aca="false">(K202/$AP202)</f>
        <v>0.390862702084029</v>
      </c>
      <c r="N202" s="124"/>
      <c r="O202" s="33" t="n">
        <f aca="false">IF(M$219&gt;0,M202/M$219*100,0)</f>
        <v>9.47699847084087</v>
      </c>
      <c r="P202" s="29"/>
      <c r="Q202" s="30" t="n">
        <v>124224</v>
      </c>
      <c r="R202" s="124"/>
      <c r="S202" s="33" t="n">
        <f aca="false">(Q202/$AP202)</f>
        <v>2.9620868901712</v>
      </c>
      <c r="T202" s="124"/>
      <c r="U202" s="33" t="n">
        <f aca="false">IF(S$219&gt;0,S202/S$219*100,0)</f>
        <v>192.645243981571</v>
      </c>
      <c r="V202" s="29"/>
      <c r="W202" s="30" t="n">
        <f aca="false">(E202+K202+Q202)</f>
        <v>1072427</v>
      </c>
      <c r="X202" s="29"/>
      <c r="Y202" s="29"/>
      <c r="Z202" s="30" t="n">
        <v>109708</v>
      </c>
      <c r="AA202" s="29"/>
      <c r="AB202" s="33" t="n">
        <f aca="false">IF($W202&gt;0,Z202/$W202*100,0)</f>
        <v>10.2298804487392</v>
      </c>
      <c r="AC202" s="29"/>
      <c r="AD202" s="30" t="n">
        <v>0</v>
      </c>
      <c r="AE202" s="29"/>
      <c r="AF202" s="33" t="n">
        <f aca="false">IF($W202&gt;0,AD202/$W202*100,0)</f>
        <v>0</v>
      </c>
      <c r="AG202" s="29"/>
      <c r="AH202" s="30" t="n">
        <v>0</v>
      </c>
      <c r="AI202" s="29"/>
      <c r="AJ202" s="33" t="n">
        <f aca="false">IF($W202&gt;0,AH202/$W202*100,0)</f>
        <v>0</v>
      </c>
      <c r="AK202" s="29"/>
      <c r="AL202" s="30" t="n">
        <v>0</v>
      </c>
      <c r="AM202" s="29"/>
      <c r="AN202" s="123" t="n">
        <v>82</v>
      </c>
      <c r="AO202" s="29"/>
      <c r="AP202" s="125" t="n">
        <v>41938</v>
      </c>
      <c r="AQ202" s="29"/>
      <c r="AR202" s="125" t="n">
        <f aca="false">IF(E202,AP202,0)</f>
        <v>41938</v>
      </c>
      <c r="AS202" s="29"/>
      <c r="AT202" s="125" t="n">
        <f aca="false">IF(K202,AP202,0)</f>
        <v>41938</v>
      </c>
      <c r="AU202" s="29"/>
      <c r="AV202" s="125" t="n">
        <f aca="false">IF(Q202,AP202,0)</f>
        <v>41938</v>
      </c>
    </row>
    <row r="203" customFormat="false" ht="8.25" hidden="false" customHeight="true" outlineLevel="0" collapsed="false">
      <c r="A203" s="123" t="n">
        <v>83</v>
      </c>
      <c r="B203" s="124"/>
      <c r="C203" s="123" t="s">
        <v>217</v>
      </c>
      <c r="D203" s="124"/>
      <c r="E203" s="30" t="n">
        <v>482903</v>
      </c>
      <c r="F203" s="124"/>
      <c r="G203" s="33" t="n">
        <f aca="false">(E203/$AP203)</f>
        <v>15.5514298595904</v>
      </c>
      <c r="H203" s="124"/>
      <c r="I203" s="33" t="n">
        <f aca="false">IF(G$219&gt;0,G203/G$219*100,0)</f>
        <v>11.4734728119949</v>
      </c>
      <c r="J203" s="29"/>
      <c r="K203" s="30" t="n">
        <v>27600</v>
      </c>
      <c r="L203" s="124"/>
      <c r="M203" s="33" t="n">
        <f aca="false">(K203/$AP203)</f>
        <v>0.888831637253639</v>
      </c>
      <c r="N203" s="124"/>
      <c r="O203" s="33" t="n">
        <f aca="false">IF(M$219&gt;0,M203/M$219*100,0)</f>
        <v>21.5509334151736</v>
      </c>
      <c r="P203" s="29"/>
      <c r="Q203" s="30" t="n">
        <v>87091</v>
      </c>
      <c r="R203" s="124"/>
      <c r="S203" s="33" t="n">
        <f aca="false">(Q203/$AP203)</f>
        <v>2.804682468118</v>
      </c>
      <c r="T203" s="124"/>
      <c r="U203" s="33" t="n">
        <f aca="false">IF(S$219&gt;0,S203/S$219*100,0)</f>
        <v>182.408132642657</v>
      </c>
      <c r="V203" s="29"/>
      <c r="W203" s="30" t="n">
        <f aca="false">(E203+K203+Q203)</f>
        <v>597594</v>
      </c>
      <c r="X203" s="29"/>
      <c r="Y203" s="29"/>
      <c r="Z203" s="30" t="n">
        <v>30915</v>
      </c>
      <c r="AA203" s="29"/>
      <c r="AB203" s="33" t="n">
        <f aca="false">IF($W203&gt;0,Z203/$W203*100,0)</f>
        <v>5.17324471129228</v>
      </c>
      <c r="AC203" s="29"/>
      <c r="AD203" s="30" t="n">
        <v>0</v>
      </c>
      <c r="AE203" s="29"/>
      <c r="AF203" s="33" t="n">
        <f aca="false">IF($W203&gt;0,AD203/$W203*100,0)</f>
        <v>0</v>
      </c>
      <c r="AG203" s="29"/>
      <c r="AH203" s="30" t="n">
        <v>0</v>
      </c>
      <c r="AI203" s="29"/>
      <c r="AJ203" s="33" t="n">
        <f aca="false">IF($W203&gt;0,AH203/$W203*100,0)</f>
        <v>0</v>
      </c>
      <c r="AK203" s="29"/>
      <c r="AL203" s="30" t="n">
        <v>0</v>
      </c>
      <c r="AM203" s="29"/>
      <c r="AN203" s="123" t="n">
        <v>83</v>
      </c>
      <c r="AO203" s="29"/>
      <c r="AP203" s="125" t="n">
        <v>31052</v>
      </c>
      <c r="AQ203" s="29"/>
      <c r="AR203" s="125" t="n">
        <f aca="false">IF(E203,AP203,0)</f>
        <v>31052</v>
      </c>
      <c r="AS203" s="29"/>
      <c r="AT203" s="125" t="n">
        <f aca="false">IF(K203,AP203,0)</f>
        <v>31052</v>
      </c>
      <c r="AU203" s="29"/>
      <c r="AV203" s="125" t="n">
        <f aca="false">IF(Q203,AP203,0)</f>
        <v>31052</v>
      </c>
    </row>
    <row r="204" customFormat="false" ht="8.25" hidden="false" customHeight="true" outlineLevel="0" collapsed="false">
      <c r="A204" s="123" t="n">
        <v>84</v>
      </c>
      <c r="B204" s="124"/>
      <c r="C204" s="123" t="s">
        <v>218</v>
      </c>
      <c r="D204" s="124"/>
      <c r="E204" s="30" t="n">
        <v>751978</v>
      </c>
      <c r="F204" s="124"/>
      <c r="G204" s="33" t="n">
        <f aca="false">(E204/$AP204)</f>
        <v>41.2223440412236</v>
      </c>
      <c r="H204" s="124"/>
      <c r="I204" s="33" t="n">
        <f aca="false">IF(G$219&gt;0,G204/G$219*100,0)</f>
        <v>30.4128590022871</v>
      </c>
      <c r="J204" s="29"/>
      <c r="K204" s="30" t="n">
        <v>133556</v>
      </c>
      <c r="L204" s="124"/>
      <c r="M204" s="33" t="n">
        <f aca="false">(K204/$AP204)</f>
        <v>7.32134634360268</v>
      </c>
      <c r="N204" s="124"/>
      <c r="O204" s="33" t="n">
        <f aca="false">IF(M$219&gt;0,M204/M$219*100,0)</f>
        <v>177.516011972671</v>
      </c>
      <c r="P204" s="29"/>
      <c r="Q204" s="30" t="n">
        <v>43040</v>
      </c>
      <c r="R204" s="124"/>
      <c r="S204" s="33" t="n">
        <f aca="false">(Q204/$AP204)</f>
        <v>2.35939041771736</v>
      </c>
      <c r="T204" s="124"/>
      <c r="U204" s="33" t="n">
        <f aca="false">IF(S$219&gt;0,S204/S$219*100,0)</f>
        <v>153.447673725287</v>
      </c>
      <c r="V204" s="29"/>
      <c r="W204" s="30" t="n">
        <f aca="false">(E204+K204+Q204)</f>
        <v>928574</v>
      </c>
      <c r="X204" s="29"/>
      <c r="Y204" s="29"/>
      <c r="Z204" s="30" t="n">
        <v>0</v>
      </c>
      <c r="AA204" s="29"/>
      <c r="AB204" s="33" t="n">
        <f aca="false">IF($W204&gt;0,Z204/$W204*100,0)</f>
        <v>0</v>
      </c>
      <c r="AC204" s="29"/>
      <c r="AD204" s="30" t="n">
        <v>0</v>
      </c>
      <c r="AE204" s="29"/>
      <c r="AF204" s="33" t="n">
        <f aca="false">IF($W204&gt;0,AD204/$W204*100,0)</f>
        <v>0</v>
      </c>
      <c r="AG204" s="29"/>
      <c r="AH204" s="30" t="n">
        <v>0</v>
      </c>
      <c r="AI204" s="29"/>
      <c r="AJ204" s="33" t="n">
        <f aca="false">IF($W204&gt;0,AH204/$W204*100,0)</f>
        <v>0</v>
      </c>
      <c r="AK204" s="29"/>
      <c r="AL204" s="30" t="n">
        <v>0</v>
      </c>
      <c r="AM204" s="29"/>
      <c r="AN204" s="123" t="n">
        <v>84</v>
      </c>
      <c r="AO204" s="29"/>
      <c r="AP204" s="125" t="n">
        <v>18242</v>
      </c>
      <c r="AQ204" s="29"/>
      <c r="AR204" s="125" t="n">
        <f aca="false">IF(E204,AP204,0)</f>
        <v>18242</v>
      </c>
      <c r="AS204" s="29"/>
      <c r="AT204" s="125" t="n">
        <f aca="false">IF(K204,AP204,0)</f>
        <v>18242</v>
      </c>
      <c r="AU204" s="29"/>
      <c r="AV204" s="125" t="n">
        <f aca="false">IF(Q204,AP204,0)</f>
        <v>18242</v>
      </c>
    </row>
    <row r="205" customFormat="false" ht="8.25" hidden="false" customHeight="true" outlineLevel="0" collapsed="false">
      <c r="A205" s="123" t="n">
        <v>85</v>
      </c>
      <c r="B205" s="124"/>
      <c r="C205" s="123" t="s">
        <v>219</v>
      </c>
      <c r="D205" s="124"/>
      <c r="E205" s="30" t="n">
        <v>7407260</v>
      </c>
      <c r="F205" s="124"/>
      <c r="G205" s="33" t="n">
        <f aca="false">(E205/$AP205)</f>
        <v>57.1248110559275</v>
      </c>
      <c r="H205" s="124"/>
      <c r="I205" s="33" t="n">
        <f aca="false">IF(G$219&gt;0,G205/G$219*100,0)</f>
        <v>42.1453186271706</v>
      </c>
      <c r="J205" s="29"/>
      <c r="K205" s="30" t="n">
        <v>0</v>
      </c>
      <c r="L205" s="124"/>
      <c r="M205" s="33" t="n">
        <f aca="false">(K205/$AP205)</f>
        <v>0</v>
      </c>
      <c r="N205" s="124"/>
      <c r="O205" s="33" t="n">
        <f aca="false">IF(M$219&gt;0,M205/M$219*100,0)</f>
        <v>0</v>
      </c>
      <c r="P205" s="29"/>
      <c r="Q205" s="30" t="n">
        <v>158637</v>
      </c>
      <c r="R205" s="124"/>
      <c r="S205" s="33" t="n">
        <f aca="false">(Q205/$AP205)</f>
        <v>1.22340901378906</v>
      </c>
      <c r="T205" s="124"/>
      <c r="U205" s="33" t="n">
        <f aca="false">IF(S$219&gt;0,S205/S$219*100,0)</f>
        <v>79.5668515777484</v>
      </c>
      <c r="V205" s="29"/>
      <c r="W205" s="30" t="n">
        <f aca="false">(E205+K205+Q205)</f>
        <v>7565897</v>
      </c>
      <c r="X205" s="29"/>
      <c r="Y205" s="29"/>
      <c r="Z205" s="30" t="n">
        <v>400000</v>
      </c>
      <c r="AA205" s="29"/>
      <c r="AB205" s="33" t="n">
        <f aca="false">IF($W205&gt;0,Z205/$W205*100,0)</f>
        <v>5.28688138366145</v>
      </c>
      <c r="AC205" s="29"/>
      <c r="AD205" s="30" t="n">
        <v>0</v>
      </c>
      <c r="AE205" s="29"/>
      <c r="AF205" s="33" t="n">
        <f aca="false">IF($W205&gt;0,AD205/$W205*100,0)</f>
        <v>0</v>
      </c>
      <c r="AG205" s="29"/>
      <c r="AH205" s="30" t="n">
        <v>0</v>
      </c>
      <c r="AI205" s="29"/>
      <c r="AJ205" s="33" t="n">
        <f aca="false">IF($W205&gt;0,AH205/$W205*100,0)</f>
        <v>0</v>
      </c>
      <c r="AK205" s="29"/>
      <c r="AL205" s="30" t="n">
        <v>676597</v>
      </c>
      <c r="AM205" s="29"/>
      <c r="AN205" s="123" t="n">
        <v>85</v>
      </c>
      <c r="AO205" s="29"/>
      <c r="AP205" s="125" t="n">
        <v>129668</v>
      </c>
      <c r="AQ205" s="29"/>
      <c r="AR205" s="125" t="n">
        <f aca="false">IF(E205,AP205,0)</f>
        <v>129668</v>
      </c>
      <c r="AS205" s="29"/>
      <c r="AT205" s="125" t="n">
        <f aca="false">IF(K205,AP205,0)</f>
        <v>0</v>
      </c>
      <c r="AU205" s="29"/>
      <c r="AV205" s="125" t="n">
        <f aca="false">IF(Q205,AP205,0)</f>
        <v>129668</v>
      </c>
    </row>
    <row r="206" customFormat="false" ht="8.25" hidden="false" customHeight="true" outlineLevel="0" collapsed="false">
      <c r="A206" s="124"/>
      <c r="B206" s="124"/>
      <c r="C206" s="123"/>
      <c r="D206" s="124"/>
      <c r="E206" s="124"/>
      <c r="F206" s="29"/>
      <c r="G206" s="29"/>
      <c r="H206" s="29"/>
      <c r="I206" s="29"/>
      <c r="J206" s="29"/>
      <c r="K206" s="124"/>
      <c r="L206" s="29"/>
      <c r="M206" s="29"/>
      <c r="N206" s="29"/>
      <c r="O206" s="29"/>
      <c r="P206" s="29"/>
      <c r="Q206" s="124"/>
      <c r="R206" s="29"/>
      <c r="S206" s="29"/>
      <c r="T206" s="29"/>
      <c r="U206" s="45"/>
      <c r="V206" s="29"/>
      <c r="W206" s="17"/>
      <c r="X206" s="29"/>
      <c r="Y206" s="29"/>
      <c r="Z206" s="124"/>
      <c r="AA206" s="29"/>
      <c r="AB206" s="127"/>
      <c r="AC206" s="29"/>
      <c r="AD206" s="124"/>
      <c r="AE206" s="29"/>
      <c r="AF206" s="127"/>
      <c r="AG206" s="29"/>
      <c r="AH206" s="124"/>
      <c r="AI206" s="29"/>
      <c r="AJ206" s="127"/>
      <c r="AK206" s="29"/>
      <c r="AL206" s="124"/>
      <c r="AM206" s="29"/>
      <c r="AN206" s="123"/>
      <c r="AO206" s="29"/>
      <c r="AP206" s="35"/>
      <c r="AQ206" s="29"/>
      <c r="AR206" s="29"/>
      <c r="AS206" s="29"/>
      <c r="AT206" s="29"/>
      <c r="AU206" s="29"/>
      <c r="AV206" s="29"/>
    </row>
    <row r="207" customFormat="false" ht="8.25" hidden="false" customHeight="true" outlineLevel="0" collapsed="false">
      <c r="A207" s="123" t="n">
        <v>86</v>
      </c>
      <c r="B207" s="124"/>
      <c r="C207" s="123" t="s">
        <v>220</v>
      </c>
      <c r="D207" s="124"/>
      <c r="E207" s="30" t="n">
        <v>4695139</v>
      </c>
      <c r="F207" s="124"/>
      <c r="G207" s="33" t="n">
        <f aca="false">(E207/$AP207)</f>
        <v>33.08416305535</v>
      </c>
      <c r="H207" s="124"/>
      <c r="I207" s="33" t="n">
        <f aca="false">IF(G$219&gt;0,G207/G$219*100,0)</f>
        <v>24.4087038137575</v>
      </c>
      <c r="J207" s="29"/>
      <c r="K207" s="30" t="n">
        <v>0</v>
      </c>
      <c r="L207" s="124"/>
      <c r="M207" s="33" t="n">
        <f aca="false">(K207/$AP207)</f>
        <v>0</v>
      </c>
      <c r="N207" s="124"/>
      <c r="O207" s="33" t="n">
        <f aca="false">IF(M$219&gt;0,M207/M$219*100,0)</f>
        <v>0</v>
      </c>
      <c r="P207" s="29"/>
      <c r="Q207" s="30" t="n">
        <v>170069</v>
      </c>
      <c r="R207" s="124"/>
      <c r="S207" s="33" t="n">
        <f aca="false">(Q207/$AP207)</f>
        <v>1.19838635803122</v>
      </c>
      <c r="T207" s="124"/>
      <c r="U207" s="33" t="n">
        <f aca="false">IF(S$219&gt;0,S207/S$219*100,0)</f>
        <v>77.9394531244714</v>
      </c>
      <c r="V207" s="29"/>
      <c r="W207" s="30" t="n">
        <f aca="false">(E207+K207+Q207)</f>
        <v>4865208</v>
      </c>
      <c r="X207" s="29"/>
      <c r="Y207" s="29"/>
      <c r="Z207" s="30" t="n">
        <v>44840</v>
      </c>
      <c r="AA207" s="29"/>
      <c r="AB207" s="33" t="n">
        <f aca="false">IF($W207&gt;0,Z207/$W207*100,0)</f>
        <v>0.921646104339219</v>
      </c>
      <c r="AC207" s="29"/>
      <c r="AD207" s="30" t="n">
        <v>0</v>
      </c>
      <c r="AE207" s="29"/>
      <c r="AF207" s="33" t="n">
        <f aca="false">IF($W207&gt;0,AD207/$W207*100,0)</f>
        <v>0</v>
      </c>
      <c r="AG207" s="29"/>
      <c r="AH207" s="30" t="n">
        <v>0</v>
      </c>
      <c r="AI207" s="29"/>
      <c r="AJ207" s="33" t="n">
        <f aca="false">IF($W207&gt;0,AH207/$W207*100,0)</f>
        <v>0</v>
      </c>
      <c r="AK207" s="29"/>
      <c r="AL207" s="30" t="n">
        <v>2133376</v>
      </c>
      <c r="AM207" s="29"/>
      <c r="AN207" s="123" t="n">
        <v>86</v>
      </c>
      <c r="AO207" s="29"/>
      <c r="AP207" s="125" t="n">
        <v>141915</v>
      </c>
      <c r="AQ207" s="29"/>
      <c r="AR207" s="125" t="n">
        <f aca="false">IF(E207,AP207,0)</f>
        <v>141915</v>
      </c>
      <c r="AS207" s="29"/>
      <c r="AT207" s="125" t="n">
        <f aca="false">IF(K207,AP207,0)</f>
        <v>0</v>
      </c>
      <c r="AU207" s="29"/>
      <c r="AV207" s="125" t="n">
        <f aca="false">IF(Q207,AP207,0)</f>
        <v>141915</v>
      </c>
    </row>
    <row r="208" customFormat="false" ht="8.25" hidden="false" customHeight="true" outlineLevel="0" collapsed="false">
      <c r="A208" s="123" t="n">
        <v>87</v>
      </c>
      <c r="B208" s="124"/>
      <c r="C208" s="123" t="s">
        <v>221</v>
      </c>
      <c r="D208" s="124"/>
      <c r="E208" s="30" t="n">
        <v>456642</v>
      </c>
      <c r="F208" s="124"/>
      <c r="G208" s="33" t="n">
        <f aca="false">(E208/$AP208)</f>
        <v>67.7208957437342</v>
      </c>
      <c r="H208" s="124"/>
      <c r="I208" s="33" t="n">
        <f aca="false">IF(G$219&gt;0,G208/G$219*100,0)</f>
        <v>49.9628563505056</v>
      </c>
      <c r="J208" s="29"/>
      <c r="K208" s="30" t="n">
        <v>11500</v>
      </c>
      <c r="L208" s="124"/>
      <c r="M208" s="33" t="n">
        <f aca="false">(K208/$AP208)</f>
        <v>1.70547234168768</v>
      </c>
      <c r="N208" s="124"/>
      <c r="O208" s="33" t="n">
        <f aca="false">IF(M$219&gt;0,M208/M$219*100,0)</f>
        <v>41.3514993578507</v>
      </c>
      <c r="P208" s="29"/>
      <c r="Q208" s="30" t="n">
        <v>56169</v>
      </c>
      <c r="R208" s="124"/>
      <c r="S208" s="33" t="n">
        <f aca="false">(Q208/$AP208)</f>
        <v>8.32997182263088</v>
      </c>
      <c r="T208" s="124"/>
      <c r="U208" s="33" t="n">
        <f aca="false">IF(S$219&gt;0,S208/S$219*100,0)</f>
        <v>541.756374350512</v>
      </c>
      <c r="V208" s="29"/>
      <c r="W208" s="30" t="n">
        <f aca="false">(E208+K208+Q208)</f>
        <v>524311</v>
      </c>
      <c r="X208" s="29"/>
      <c r="Y208" s="29"/>
      <c r="Z208" s="30" t="n">
        <v>6110</v>
      </c>
      <c r="AA208" s="29"/>
      <c r="AB208" s="33" t="n">
        <f aca="false">IF($W208&gt;0,Z208/$W208*100,0)</f>
        <v>1.16533889237495</v>
      </c>
      <c r="AC208" s="29"/>
      <c r="AD208" s="30" t="n">
        <v>0</v>
      </c>
      <c r="AE208" s="29"/>
      <c r="AF208" s="33" t="n">
        <f aca="false">IF($W208&gt;0,AD208/$W208*100,0)</f>
        <v>0</v>
      </c>
      <c r="AG208" s="29"/>
      <c r="AH208" s="30" t="n">
        <v>0</v>
      </c>
      <c r="AI208" s="29"/>
      <c r="AJ208" s="33" t="n">
        <f aca="false">IF($W208&gt;0,AH208/$W208*100,0)</f>
        <v>0</v>
      </c>
      <c r="AK208" s="29"/>
      <c r="AL208" s="30" t="n">
        <v>0</v>
      </c>
      <c r="AM208" s="29"/>
      <c r="AN208" s="123" t="n">
        <v>87</v>
      </c>
      <c r="AO208" s="29"/>
      <c r="AP208" s="125" t="n">
        <v>6743</v>
      </c>
      <c r="AQ208" s="29"/>
      <c r="AR208" s="125" t="n">
        <f aca="false">IF(E208,AP208,0)</f>
        <v>6743</v>
      </c>
      <c r="AS208" s="29"/>
      <c r="AT208" s="125" t="n">
        <f aca="false">IF(K208,AP208,0)</f>
        <v>6743</v>
      </c>
      <c r="AU208" s="29"/>
      <c r="AV208" s="125" t="n">
        <f aca="false">IF(Q208,AP208,0)</f>
        <v>6743</v>
      </c>
    </row>
    <row r="209" customFormat="false" ht="8.25" hidden="false" customHeight="true" outlineLevel="0" collapsed="false">
      <c r="A209" s="123" t="n">
        <v>88</v>
      </c>
      <c r="B209" s="124"/>
      <c r="C209" s="123" t="s">
        <v>222</v>
      </c>
      <c r="D209" s="124"/>
      <c r="E209" s="30" t="n">
        <v>362382</v>
      </c>
      <c r="F209" s="124"/>
      <c r="G209" s="33" t="n">
        <f aca="false">(E209/$AP209)</f>
        <v>30.8541507024266</v>
      </c>
      <c r="H209" s="124"/>
      <c r="I209" s="33" t="n">
        <f aca="false">IF(G$219&gt;0,G209/G$219*100,0)</f>
        <v>22.7634540629186</v>
      </c>
      <c r="J209" s="29"/>
      <c r="K209" s="30" t="n">
        <v>222472</v>
      </c>
      <c r="L209" s="124"/>
      <c r="M209" s="33" t="n">
        <f aca="false">(K209/$AP209)</f>
        <v>18.9418475947212</v>
      </c>
      <c r="N209" s="124"/>
      <c r="O209" s="33" t="n">
        <f aca="false">IF(M$219&gt;0,M209/M$219*100,0)</f>
        <v>459.270889069076</v>
      </c>
      <c r="P209" s="29"/>
      <c r="Q209" s="30" t="n">
        <v>33868</v>
      </c>
      <c r="R209" s="124"/>
      <c r="S209" s="33" t="n">
        <f aca="false">(Q209/$AP209)</f>
        <v>2.88361004682844</v>
      </c>
      <c r="T209" s="124"/>
      <c r="U209" s="33" t="n">
        <f aca="false">IF(S$219&gt;0,S209/S$219*100,0)</f>
        <v>187.541345550085</v>
      </c>
      <c r="V209" s="29"/>
      <c r="W209" s="30" t="n">
        <f aca="false">(E209+K209+Q209)</f>
        <v>618722</v>
      </c>
      <c r="X209" s="29"/>
      <c r="Y209" s="29"/>
      <c r="Z209" s="30" t="n">
        <v>0</v>
      </c>
      <c r="AA209" s="29"/>
      <c r="AB209" s="33" t="n">
        <f aca="false">IF($W209&gt;0,Z209/$W209*100,0)</f>
        <v>0</v>
      </c>
      <c r="AC209" s="29"/>
      <c r="AD209" s="30" t="n">
        <v>37195</v>
      </c>
      <c r="AE209" s="29"/>
      <c r="AF209" s="33" t="n">
        <f aca="false">IF($W209&gt;0,AD209/$W209*100,0)</f>
        <v>6.01158517072288</v>
      </c>
      <c r="AG209" s="29"/>
      <c r="AH209" s="30" t="n">
        <v>0</v>
      </c>
      <c r="AI209" s="29"/>
      <c r="AJ209" s="33" t="n">
        <f aca="false">IF($W209&gt;0,AH209/$W209*100,0)</f>
        <v>0</v>
      </c>
      <c r="AK209" s="29"/>
      <c r="AL209" s="30" t="n">
        <v>24116</v>
      </c>
      <c r="AM209" s="29"/>
      <c r="AN209" s="123" t="n">
        <v>88</v>
      </c>
      <c r="AO209" s="29"/>
      <c r="AP209" s="125" t="n">
        <v>11745</v>
      </c>
      <c r="AQ209" s="29"/>
      <c r="AR209" s="125" t="n">
        <f aca="false">IF(E209,AP209,0)</f>
        <v>11745</v>
      </c>
      <c r="AS209" s="29"/>
      <c r="AT209" s="125" t="n">
        <f aca="false">IF(K209,AP209,0)</f>
        <v>11745</v>
      </c>
      <c r="AU209" s="29"/>
      <c r="AV209" s="125" t="n">
        <f aca="false">IF(Q209,AP209,0)</f>
        <v>11745</v>
      </c>
    </row>
    <row r="210" customFormat="false" ht="8.25" hidden="false" customHeight="true" outlineLevel="0" collapsed="false">
      <c r="A210" s="123" t="n">
        <v>89</v>
      </c>
      <c r="B210" s="124"/>
      <c r="C210" s="123" t="s">
        <v>223</v>
      </c>
      <c r="D210" s="124"/>
      <c r="E210" s="30" t="n">
        <v>2136800</v>
      </c>
      <c r="F210" s="124"/>
      <c r="G210" s="33" t="n">
        <f aca="false">(E210/$AP210)</f>
        <v>49.270216052941</v>
      </c>
      <c r="H210" s="124"/>
      <c r="I210" s="33" t="n">
        <f aca="false">IF(G$219&gt;0,G210/G$219*100,0)</f>
        <v>36.3503863907357</v>
      </c>
      <c r="J210" s="29"/>
      <c r="K210" s="30" t="n">
        <v>0</v>
      </c>
      <c r="L210" s="124"/>
      <c r="M210" s="33" t="n">
        <f aca="false">(K210/$AP210)</f>
        <v>0</v>
      </c>
      <c r="N210" s="124"/>
      <c r="O210" s="33" t="n">
        <f aca="false">IF(M$219&gt;0,M210/M$219*100,0)</f>
        <v>0</v>
      </c>
      <c r="P210" s="29"/>
      <c r="Q210" s="30" t="n">
        <v>112210</v>
      </c>
      <c r="R210" s="124"/>
      <c r="S210" s="33" t="n">
        <f aca="false">(Q210/$AP210)</f>
        <v>2.58733196522862</v>
      </c>
      <c r="T210" s="124"/>
      <c r="U210" s="33" t="n">
        <f aca="false">IF(S$219&gt;0,S210/S$219*100,0)</f>
        <v>168.272308066552</v>
      </c>
      <c r="V210" s="29"/>
      <c r="W210" s="30" t="n">
        <f aca="false">(E210+K210+Q210)</f>
        <v>2249010</v>
      </c>
      <c r="X210" s="29"/>
      <c r="Y210" s="29"/>
      <c r="Z210" s="30" t="n">
        <v>251201</v>
      </c>
      <c r="AA210" s="29"/>
      <c r="AB210" s="33" t="n">
        <f aca="false">IF($W210&gt;0,Z210/$W210*100,0)</f>
        <v>11.1694034263965</v>
      </c>
      <c r="AC210" s="29"/>
      <c r="AD210" s="30" t="n">
        <v>0</v>
      </c>
      <c r="AE210" s="29"/>
      <c r="AF210" s="33" t="n">
        <f aca="false">IF($W210&gt;0,AD210/$W210*100,0)</f>
        <v>0</v>
      </c>
      <c r="AG210" s="29"/>
      <c r="AH210" s="30" t="n">
        <v>0</v>
      </c>
      <c r="AI210" s="29"/>
      <c r="AJ210" s="33" t="n">
        <f aca="false">IF($W210&gt;0,AH210/$W210*100,0)</f>
        <v>0</v>
      </c>
      <c r="AK210" s="29"/>
      <c r="AL210" s="30" t="n">
        <v>0</v>
      </c>
      <c r="AM210" s="29"/>
      <c r="AN210" s="123" t="n">
        <v>89</v>
      </c>
      <c r="AO210" s="29"/>
      <c r="AP210" s="125" t="n">
        <v>43369</v>
      </c>
      <c r="AQ210" s="29"/>
      <c r="AR210" s="125" t="n">
        <f aca="false">IF(E210,AP210,0)</f>
        <v>43369</v>
      </c>
      <c r="AS210" s="29"/>
      <c r="AT210" s="125" t="n">
        <f aca="false">IF(K210,AP210,0)</f>
        <v>0</v>
      </c>
      <c r="AU210" s="29"/>
      <c r="AV210" s="125" t="n">
        <f aca="false">IF(Q210,AP210,0)</f>
        <v>43369</v>
      </c>
    </row>
    <row r="211" customFormat="false" ht="8.25" hidden="false" customHeight="true" outlineLevel="0" collapsed="false">
      <c r="A211" s="123" t="n">
        <v>90</v>
      </c>
      <c r="B211" s="124"/>
      <c r="C211" s="123" t="s">
        <v>224</v>
      </c>
      <c r="D211" s="124"/>
      <c r="E211" s="30" t="n">
        <v>830392</v>
      </c>
      <c r="F211" s="124"/>
      <c r="G211" s="33" t="n">
        <f aca="false">(E211/$AP211)</f>
        <v>21.1937418646793</v>
      </c>
      <c r="H211" s="124"/>
      <c r="I211" s="33" t="n">
        <f aca="false">IF(G$219&gt;0,G211/G$219*100,0)</f>
        <v>15.6362355914739</v>
      </c>
      <c r="J211" s="29"/>
      <c r="K211" s="30" t="n">
        <v>17480</v>
      </c>
      <c r="L211" s="124"/>
      <c r="M211" s="33" t="n">
        <f aca="false">(K211/$AP211)</f>
        <v>0.446134606059059</v>
      </c>
      <c r="N211" s="124"/>
      <c r="O211" s="33" t="n">
        <f aca="false">IF(M$219&gt;0,M211/M$219*100,0)</f>
        <v>10.8171410494469</v>
      </c>
      <c r="P211" s="29"/>
      <c r="Q211" s="30" t="n">
        <v>109020</v>
      </c>
      <c r="R211" s="124"/>
      <c r="S211" s="33" t="n">
        <f aca="false">(Q211/$AP211)</f>
        <v>2.78247109568413</v>
      </c>
      <c r="T211" s="124"/>
      <c r="U211" s="33" t="n">
        <f aca="false">IF(S$219&gt;0,S211/S$219*100,0)</f>
        <v>180.963571621883</v>
      </c>
      <c r="V211" s="29"/>
      <c r="W211" s="30" t="n">
        <f aca="false">(E211+K211+Q211)</f>
        <v>956892</v>
      </c>
      <c r="X211" s="29"/>
      <c r="Y211" s="29"/>
      <c r="Z211" s="30" t="n">
        <v>0</v>
      </c>
      <c r="AA211" s="37"/>
      <c r="AB211" s="33" t="n">
        <f aca="false">IF($W211&gt;0,Z211/$W211*100,0)</f>
        <v>0</v>
      </c>
      <c r="AC211" s="37"/>
      <c r="AD211" s="30" t="n">
        <v>49661</v>
      </c>
      <c r="AE211" s="37"/>
      <c r="AF211" s="33" t="n">
        <f aca="false">IF($W211&gt;0,AD211/$W211*100,0)</f>
        <v>5.18982288492327</v>
      </c>
      <c r="AG211" s="37"/>
      <c r="AH211" s="30" t="n">
        <v>0</v>
      </c>
      <c r="AI211" s="37"/>
      <c r="AJ211" s="33" t="n">
        <f aca="false">IF($W211&gt;0,AH211/$W211*100,0)</f>
        <v>0</v>
      </c>
      <c r="AK211" s="37"/>
      <c r="AL211" s="30" t="n">
        <v>15393</v>
      </c>
      <c r="AM211" s="29"/>
      <c r="AN211" s="123" t="n">
        <v>90</v>
      </c>
      <c r="AO211" s="29"/>
      <c r="AP211" s="125" t="n">
        <v>39181</v>
      </c>
      <c r="AQ211" s="29"/>
      <c r="AR211" s="125" t="n">
        <f aca="false">IF(E211,AP211,0)</f>
        <v>39181</v>
      </c>
      <c r="AS211" s="29"/>
      <c r="AT211" s="125" t="n">
        <f aca="false">IF(K211,AP211,0)</f>
        <v>39181</v>
      </c>
      <c r="AU211" s="29"/>
      <c r="AV211" s="125" t="n">
        <f aca="false">IF(Q211,AP211,0)</f>
        <v>39181</v>
      </c>
    </row>
    <row r="212" customFormat="false" ht="8.25" hidden="false" customHeight="true" outlineLevel="0" collapsed="false">
      <c r="A212" s="124"/>
      <c r="B212" s="124"/>
      <c r="C212" s="123"/>
      <c r="D212" s="124"/>
      <c r="E212" s="124"/>
      <c r="F212" s="124"/>
      <c r="G212" s="127"/>
      <c r="H212" s="124"/>
      <c r="I212" s="127"/>
      <c r="J212" s="29"/>
      <c r="K212" s="124"/>
      <c r="L212" s="124"/>
      <c r="M212" s="127"/>
      <c r="N212" s="124"/>
      <c r="O212" s="127"/>
      <c r="P212" s="29"/>
      <c r="Q212" s="124"/>
      <c r="R212" s="124"/>
      <c r="S212" s="127"/>
      <c r="T212" s="124"/>
      <c r="U212" s="127"/>
      <c r="V212" s="29"/>
      <c r="W212" s="129"/>
      <c r="X212" s="29"/>
      <c r="Y212" s="29"/>
      <c r="Z212" s="124"/>
      <c r="AA212" s="29"/>
      <c r="AB212" s="127"/>
      <c r="AC212" s="29"/>
      <c r="AD212" s="124"/>
      <c r="AE212" s="29"/>
      <c r="AF212" s="127"/>
      <c r="AG212" s="29"/>
      <c r="AH212" s="124"/>
      <c r="AI212" s="29"/>
      <c r="AJ212" s="127"/>
      <c r="AK212" s="29"/>
      <c r="AL212" s="124"/>
      <c r="AM212" s="29"/>
      <c r="AN212" s="144"/>
      <c r="AO212" s="29"/>
      <c r="AP212" s="35"/>
      <c r="AQ212" s="29"/>
      <c r="AR212" s="29"/>
      <c r="AS212" s="29"/>
      <c r="AT212" s="29"/>
      <c r="AU212" s="29"/>
      <c r="AV212" s="29"/>
    </row>
    <row r="213" customFormat="false" ht="8.25" hidden="false" customHeight="true" outlineLevel="0" collapsed="false">
      <c r="A213" s="123" t="n">
        <v>91</v>
      </c>
      <c r="B213" s="124"/>
      <c r="C213" s="123" t="s">
        <v>225</v>
      </c>
      <c r="D213" s="124"/>
      <c r="E213" s="30" t="n">
        <v>3810330</v>
      </c>
      <c r="F213" s="124"/>
      <c r="G213" s="33" t="n">
        <f aca="false">(E213/$AP213)</f>
        <v>71.3411346189852</v>
      </c>
      <c r="H213" s="124"/>
      <c r="I213" s="33" t="n">
        <f aca="false">IF(G$219&gt;0,G213/G$219*100,0)</f>
        <v>52.6337819620502</v>
      </c>
      <c r="J213" s="29"/>
      <c r="K213" s="30" t="n">
        <v>16770</v>
      </c>
      <c r="L213" s="124"/>
      <c r="M213" s="33" t="n">
        <f aca="false">(K213/$AP213)</f>
        <v>0.313986144916682</v>
      </c>
      <c r="N213" s="124"/>
      <c r="O213" s="33" t="n">
        <f aca="false">IF(M$219&gt;0,M213/M$219*100,0)</f>
        <v>7.61302165536609</v>
      </c>
      <c r="P213" s="29"/>
      <c r="Q213" s="30" t="n">
        <v>121596</v>
      </c>
      <c r="R213" s="124"/>
      <c r="S213" s="33" t="n">
        <f aca="false">(Q213/$AP213)</f>
        <v>2.27665231230107</v>
      </c>
      <c r="T213" s="124"/>
      <c r="U213" s="33" t="n">
        <f aca="false">IF(S$219&gt;0,S213/S$219*100,0)</f>
        <v>148.066635593899</v>
      </c>
      <c r="V213" s="29"/>
      <c r="W213" s="30" t="n">
        <f aca="false">(E213+K213+Q213)</f>
        <v>3948696</v>
      </c>
      <c r="X213" s="29"/>
      <c r="Y213" s="29"/>
      <c r="Z213" s="30" t="n">
        <v>52920</v>
      </c>
      <c r="AA213" s="29"/>
      <c r="AB213" s="33" t="n">
        <f aca="false">IF($W213&gt;0,Z213/$W213*100,0)</f>
        <v>1.34018926754554</v>
      </c>
      <c r="AC213" s="29"/>
      <c r="AD213" s="30" t="n">
        <v>18515</v>
      </c>
      <c r="AE213" s="29"/>
      <c r="AF213" s="33" t="n">
        <f aca="false">IF($W213&gt;0,AD213/$W213*100,0)</f>
        <v>0.4688889699283</v>
      </c>
      <c r="AG213" s="29"/>
      <c r="AH213" s="30" t="n">
        <v>0</v>
      </c>
      <c r="AI213" s="29"/>
      <c r="AJ213" s="33" t="n">
        <f aca="false">IF($W213&gt;0,AH213/$W213*100,0)</f>
        <v>0</v>
      </c>
      <c r="AK213" s="29"/>
      <c r="AL213" s="30" t="n">
        <v>0</v>
      </c>
      <c r="AM213" s="29"/>
      <c r="AN213" s="123" t="n">
        <v>91</v>
      </c>
      <c r="AO213" s="29"/>
      <c r="AP213" s="125" t="n">
        <v>53410</v>
      </c>
      <c r="AQ213" s="29"/>
      <c r="AR213" s="125" t="n">
        <f aca="false">IF(E213,AP213,0)</f>
        <v>53410</v>
      </c>
      <c r="AS213" s="29"/>
      <c r="AT213" s="125" t="n">
        <f aca="false">IF(K213,AP213,0)</f>
        <v>53410</v>
      </c>
      <c r="AU213" s="29"/>
      <c r="AV213" s="125" t="n">
        <f aca="false">IF(Q213,AP213,0)</f>
        <v>53410</v>
      </c>
    </row>
    <row r="214" customFormat="false" ht="8.25" hidden="false" customHeight="true" outlineLevel="0" collapsed="false">
      <c r="A214" s="123" t="n">
        <v>92</v>
      </c>
      <c r="B214" s="124"/>
      <c r="C214" s="123" t="s">
        <v>226</v>
      </c>
      <c r="D214" s="124"/>
      <c r="E214" s="30" t="n">
        <v>734797</v>
      </c>
      <c r="F214" s="124"/>
      <c r="G214" s="33" t="n">
        <f aca="false">(E214/$AP214)</f>
        <v>41.5256852218141</v>
      </c>
      <c r="H214" s="124"/>
      <c r="I214" s="33" t="n">
        <f aca="false">IF(G$219&gt;0,G214/G$219*100,0)</f>
        <v>30.6366568665148</v>
      </c>
      <c r="J214" s="29"/>
      <c r="K214" s="30" t="n">
        <v>20200</v>
      </c>
      <c r="L214" s="124"/>
      <c r="M214" s="33" t="n">
        <f aca="false">(K214/$AP214)</f>
        <v>1.14156541395875</v>
      </c>
      <c r="N214" s="124"/>
      <c r="O214" s="33" t="n">
        <f aca="false">IF(M$219&gt;0,M214/M$219*100,0)</f>
        <v>27.678807992598</v>
      </c>
      <c r="P214" s="29"/>
      <c r="Q214" s="30" t="n">
        <v>39891</v>
      </c>
      <c r="R214" s="124"/>
      <c r="S214" s="33" t="n">
        <f aca="false">(Q214/$AP214)</f>
        <v>2.2543656400113</v>
      </c>
      <c r="T214" s="124"/>
      <c r="U214" s="33" t="n">
        <f aca="false">IF(S$219&gt;0,S214/S$219*100,0)</f>
        <v>146.617177296425</v>
      </c>
      <c r="V214" s="29"/>
      <c r="W214" s="30" t="n">
        <f aca="false">(E214+K214+Q214)</f>
        <v>794888</v>
      </c>
      <c r="X214" s="29"/>
      <c r="Y214" s="29"/>
      <c r="Z214" s="30" t="n">
        <v>0</v>
      </c>
      <c r="AA214" s="29"/>
      <c r="AB214" s="33" t="n">
        <f aca="false">IF($W214&gt;0,Z214/$W214*100,0)</f>
        <v>0</v>
      </c>
      <c r="AC214" s="29"/>
      <c r="AD214" s="30" t="n">
        <v>0</v>
      </c>
      <c r="AE214" s="29"/>
      <c r="AF214" s="33" t="n">
        <f aca="false">IF($W214&gt;0,AD214/$W214*100,0)</f>
        <v>0</v>
      </c>
      <c r="AG214" s="29"/>
      <c r="AH214" s="30" t="n">
        <v>0</v>
      </c>
      <c r="AI214" s="29"/>
      <c r="AJ214" s="33" t="n">
        <f aca="false">IF($W214&gt;0,AH214/$W214*100,0)</f>
        <v>0</v>
      </c>
      <c r="AK214" s="29"/>
      <c r="AL214" s="30" t="n">
        <v>6705</v>
      </c>
      <c r="AM214" s="29"/>
      <c r="AN214" s="123" t="n">
        <v>92</v>
      </c>
      <c r="AO214" s="29"/>
      <c r="AP214" s="125" t="n">
        <v>17695</v>
      </c>
      <c r="AQ214" s="29"/>
      <c r="AR214" s="125" t="n">
        <f aca="false">IF(E214,AP214,0)</f>
        <v>17695</v>
      </c>
      <c r="AS214" s="29"/>
      <c r="AT214" s="125" t="n">
        <f aca="false">IF(K214,AP214,0)</f>
        <v>17695</v>
      </c>
      <c r="AU214" s="29"/>
      <c r="AV214" s="125" t="n">
        <f aca="false">IF(Q214,AP214,0)</f>
        <v>17695</v>
      </c>
    </row>
    <row r="215" customFormat="false" ht="8.25" hidden="false" customHeight="true" outlineLevel="0" collapsed="false">
      <c r="A215" s="123" t="n">
        <v>93</v>
      </c>
      <c r="B215" s="124"/>
      <c r="C215" s="123" t="s">
        <v>227</v>
      </c>
      <c r="D215" s="124"/>
      <c r="E215" s="30" t="n">
        <v>5891615</v>
      </c>
      <c r="F215" s="124"/>
      <c r="G215" s="33" t="n">
        <f aca="false">(E215/$AP215)</f>
        <v>149.151034151034</v>
      </c>
      <c r="H215" s="124"/>
      <c r="I215" s="33" t="n">
        <f aca="false">IF(G$219&gt;0,G215/G$219*100,0)</f>
        <v>110.040063882453</v>
      </c>
      <c r="J215" s="29"/>
      <c r="K215" s="30" t="n">
        <v>0</v>
      </c>
      <c r="L215" s="124"/>
      <c r="M215" s="33" t="n">
        <f aca="false">(K215/$AP215)</f>
        <v>0</v>
      </c>
      <c r="N215" s="124"/>
      <c r="O215" s="33" t="n">
        <f aca="false">IF(M$219&gt;0,M215/M$219*100,0)</f>
        <v>0</v>
      </c>
      <c r="P215" s="29"/>
      <c r="Q215" s="30" t="n">
        <v>114148</v>
      </c>
      <c r="R215" s="124"/>
      <c r="S215" s="33" t="n">
        <f aca="false">(Q215/$AP215)</f>
        <v>2.88974962659173</v>
      </c>
      <c r="T215" s="124"/>
      <c r="U215" s="33" t="n">
        <f aca="false">IF(S$219&gt;0,S215/S$219*100,0)</f>
        <v>187.940645396881</v>
      </c>
      <c r="V215" s="29"/>
      <c r="W215" s="30" t="n">
        <f aca="false">(E215+K215+Q215)</f>
        <v>6005763</v>
      </c>
      <c r="X215" s="29"/>
      <c r="Y215" s="29"/>
      <c r="Z215" s="30" t="n">
        <v>1529593</v>
      </c>
      <c r="AA215" s="29"/>
      <c r="AB215" s="33" t="n">
        <f aca="false">IF($W215&gt;0,Z215/$W215*100,0)</f>
        <v>25.4687539285183</v>
      </c>
      <c r="AC215" s="29"/>
      <c r="AD215" s="30" t="n">
        <v>0</v>
      </c>
      <c r="AE215" s="29"/>
      <c r="AF215" s="33" t="n">
        <f aca="false">IF($W215&gt;0,AD215/$W215*100,0)</f>
        <v>0</v>
      </c>
      <c r="AG215" s="29"/>
      <c r="AH215" s="30" t="n">
        <v>1031550</v>
      </c>
      <c r="AI215" s="29"/>
      <c r="AJ215" s="33" t="n">
        <f aca="false">IF($W215&gt;0,AH215/$W215*100,0)</f>
        <v>17.1760024496471</v>
      </c>
      <c r="AK215" s="29"/>
      <c r="AL215" s="30" t="n">
        <v>459883</v>
      </c>
      <c r="AM215" s="29"/>
      <c r="AN215" s="123" t="n">
        <v>93</v>
      </c>
      <c r="AO215" s="29"/>
      <c r="AP215" s="125" t="n">
        <v>39501</v>
      </c>
      <c r="AQ215" s="29"/>
      <c r="AR215" s="125" t="n">
        <f aca="false">IF(E215,AP215,0)</f>
        <v>39501</v>
      </c>
      <c r="AS215" s="29"/>
      <c r="AT215" s="125" t="n">
        <f aca="false">IF(K215,AP215,0)</f>
        <v>0</v>
      </c>
      <c r="AU215" s="29"/>
      <c r="AV215" s="125" t="n">
        <f aca="false">IF(Q215,AP215,0)</f>
        <v>39501</v>
      </c>
    </row>
    <row r="216" customFormat="false" ht="8.25" hidden="false" customHeight="true" outlineLevel="0" collapsed="false">
      <c r="A216" s="123" t="n">
        <v>94</v>
      </c>
      <c r="B216" s="124"/>
      <c r="C216" s="123" t="s">
        <v>228</v>
      </c>
      <c r="D216" s="124"/>
      <c r="E216" s="30" t="n">
        <v>727559</v>
      </c>
      <c r="F216" s="124"/>
      <c r="G216" s="33" t="n">
        <f aca="false">(E216/$AP216)</f>
        <v>25.5624692572553</v>
      </c>
      <c r="H216" s="124"/>
      <c r="I216" s="33" t="n">
        <f aca="false">IF(G$219&gt;0,G216/G$219*100,0)</f>
        <v>18.8593781201223</v>
      </c>
      <c r="J216" s="29"/>
      <c r="K216" s="30" t="n">
        <v>6000</v>
      </c>
      <c r="L216" s="124"/>
      <c r="M216" s="33" t="n">
        <f aca="false">(K216/$AP216)</f>
        <v>0.210807392312557</v>
      </c>
      <c r="N216" s="124"/>
      <c r="O216" s="33" t="n">
        <f aca="false">IF(M$219&gt;0,M216/M$219*100,0)</f>
        <v>5.11131229440909</v>
      </c>
      <c r="P216" s="29"/>
      <c r="Q216" s="30" t="n">
        <v>57270</v>
      </c>
      <c r="R216" s="124"/>
      <c r="S216" s="33" t="n">
        <f aca="false">(Q216/$AP216)</f>
        <v>2.01215655962336</v>
      </c>
      <c r="T216" s="124"/>
      <c r="U216" s="33" t="n">
        <f aca="false">IF(S$219&gt;0,S216/S$219*100,0)</f>
        <v>130.864625424731</v>
      </c>
      <c r="V216" s="29"/>
      <c r="W216" s="30" t="n">
        <f aca="false">(E216+K216+Q216)</f>
        <v>790829</v>
      </c>
      <c r="X216" s="29"/>
      <c r="Y216" s="29"/>
      <c r="Z216" s="30" t="n">
        <v>843421</v>
      </c>
      <c r="AA216" s="29"/>
      <c r="AB216" s="33" t="n">
        <f aca="false">IF($W216&gt;0,Z216/$W216*100,0)</f>
        <v>106.650236650401</v>
      </c>
      <c r="AC216" s="29"/>
      <c r="AD216" s="30" t="n">
        <v>0</v>
      </c>
      <c r="AE216" s="29"/>
      <c r="AF216" s="33" t="n">
        <f aca="false">IF($W216&gt;0,AD216/$W216*100,0)</f>
        <v>0</v>
      </c>
      <c r="AG216" s="29"/>
      <c r="AH216" s="30" t="n">
        <v>0</v>
      </c>
      <c r="AI216" s="29"/>
      <c r="AJ216" s="33" t="n">
        <f aca="false">IF($W216&gt;0,AH216/$W216*100,0)</f>
        <v>0</v>
      </c>
      <c r="AK216" s="29"/>
      <c r="AL216" s="30" t="n">
        <v>4553</v>
      </c>
      <c r="AM216" s="29"/>
      <c r="AN216" s="123" t="n">
        <v>94</v>
      </c>
      <c r="AO216" s="29"/>
      <c r="AP216" s="125" t="n">
        <v>28462</v>
      </c>
      <c r="AQ216" s="29"/>
      <c r="AR216" s="125" t="n">
        <f aca="false">IF(E216,AP216,0)</f>
        <v>28462</v>
      </c>
      <c r="AS216" s="29"/>
      <c r="AT216" s="125" t="n">
        <f aca="false">IF(K216,AP216,0)</f>
        <v>28462</v>
      </c>
      <c r="AU216" s="29"/>
      <c r="AV216" s="125" t="n">
        <f aca="false">IF(Q216,AP216,0)</f>
        <v>28462</v>
      </c>
    </row>
    <row r="217" customFormat="false" ht="8.25" hidden="false" customHeight="true" outlineLevel="0" collapsed="false">
      <c r="A217" s="130" t="n">
        <v>95</v>
      </c>
      <c r="B217" s="124"/>
      <c r="C217" s="123" t="s">
        <v>229</v>
      </c>
      <c r="D217" s="124"/>
      <c r="E217" s="38" t="n">
        <v>6942338</v>
      </c>
      <c r="F217" s="124"/>
      <c r="G217" s="33" t="n">
        <f aca="false">(E217/$AP217)</f>
        <v>101.222395567544</v>
      </c>
      <c r="H217" s="127"/>
      <c r="I217" s="33" t="n">
        <f aca="false">IF(G$219&gt;0,G217/G$219*100,0)</f>
        <v>74.6794612453598</v>
      </c>
      <c r="J217" s="29"/>
      <c r="K217" s="38" t="n">
        <v>1600658</v>
      </c>
      <c r="L217" s="124"/>
      <c r="M217" s="33" t="n">
        <f aca="false">(K217/$AP217)</f>
        <v>23.3383101261209</v>
      </c>
      <c r="N217" s="127"/>
      <c r="O217" s="33" t="n">
        <f aca="false">IF(M$219&gt;0,M217/M$219*100,0)</f>
        <v>565.869110042913</v>
      </c>
      <c r="P217" s="29"/>
      <c r="Q217" s="38" t="n">
        <v>50495</v>
      </c>
      <c r="R217" s="124"/>
      <c r="S217" s="33" t="n">
        <f aca="false">(Q217/$AP217)</f>
        <v>0.736239702558868</v>
      </c>
      <c r="T217" s="127"/>
      <c r="U217" s="33" t="n">
        <f aca="false">IF(S$219&gt;0,S217/S$219*100,0)</f>
        <v>47.8828212632799</v>
      </c>
      <c r="V217" s="29"/>
      <c r="W217" s="38" t="n">
        <f aca="false">(E217+K217+Q217)</f>
        <v>8593491</v>
      </c>
      <c r="X217" s="29"/>
      <c r="Y217" s="29"/>
      <c r="Z217" s="38" t="n">
        <v>5777</v>
      </c>
      <c r="AA217" s="29"/>
      <c r="AB217" s="33" t="n">
        <f aca="false">IF($W217&gt;0,Z217/$W217*100,0)</f>
        <v>0.06722529877555</v>
      </c>
      <c r="AC217" s="29"/>
      <c r="AD217" s="38" t="n">
        <v>21663</v>
      </c>
      <c r="AE217" s="29"/>
      <c r="AF217" s="33" t="n">
        <f aca="false">IF($W217&gt;0,AD217/$W217*100,0)</f>
        <v>0.252086142872553</v>
      </c>
      <c r="AG217" s="29"/>
      <c r="AH217" s="38" t="n">
        <v>0</v>
      </c>
      <c r="AI217" s="29"/>
      <c r="AJ217" s="33" t="n">
        <f aca="false">IF($W217&gt;0,AH217/$W217*100,0)</f>
        <v>0</v>
      </c>
      <c r="AK217" s="29"/>
      <c r="AL217" s="38" t="n">
        <v>430998</v>
      </c>
      <c r="AM217" s="29"/>
      <c r="AN217" s="130" t="n">
        <v>95</v>
      </c>
      <c r="AO217" s="29"/>
      <c r="AP217" s="131" t="n">
        <v>68585</v>
      </c>
      <c r="AQ217" s="29"/>
      <c r="AR217" s="131" t="n">
        <f aca="false">IF(E217,AP217,0)</f>
        <v>68585</v>
      </c>
      <c r="AS217" s="29"/>
      <c r="AT217" s="131" t="n">
        <f aca="false">IF(K217,AP217,0)</f>
        <v>68585</v>
      </c>
      <c r="AU217" s="29"/>
      <c r="AV217" s="131" t="n">
        <f aca="false">IF(Q217,AP217,0)</f>
        <v>68585</v>
      </c>
    </row>
    <row r="218" customFormat="false" ht="8.25" hidden="false" customHeight="true" outlineLevel="0" collapsed="false">
      <c r="A218" s="124"/>
      <c r="B218" s="124"/>
      <c r="C218" s="123"/>
      <c r="D218" s="124"/>
      <c r="E218" s="124"/>
      <c r="F218" s="124"/>
      <c r="G218" s="127"/>
      <c r="H218" s="127"/>
      <c r="I218" s="127"/>
      <c r="J218" s="29"/>
      <c r="K218" s="124"/>
      <c r="L218" s="124"/>
      <c r="M218" s="127"/>
      <c r="N218" s="127"/>
      <c r="O218" s="127"/>
      <c r="P218" s="29"/>
      <c r="Q218" s="124"/>
      <c r="R218" s="124"/>
      <c r="S218" s="127"/>
      <c r="T218" s="127"/>
      <c r="U218" s="127"/>
      <c r="V218" s="29"/>
      <c r="W218" s="123"/>
      <c r="X218" s="29"/>
      <c r="Y218" s="29"/>
      <c r="Z218" s="124"/>
      <c r="AA218" s="29"/>
      <c r="AB218" s="127"/>
      <c r="AC218" s="29"/>
      <c r="AD218" s="124"/>
      <c r="AE218" s="29"/>
      <c r="AF218" s="127"/>
      <c r="AG218" s="29"/>
      <c r="AH218" s="124"/>
      <c r="AI218" s="29"/>
      <c r="AJ218" s="127"/>
      <c r="AK218" s="29"/>
      <c r="AL218" s="124"/>
      <c r="AM218" s="29"/>
      <c r="AN218" s="123"/>
      <c r="AO218" s="29"/>
      <c r="AP218" s="29"/>
      <c r="AQ218" s="29"/>
      <c r="AR218" s="29"/>
      <c r="AS218" s="29"/>
      <c r="AT218" s="29"/>
      <c r="AU218" s="29"/>
      <c r="AV218" s="29"/>
    </row>
    <row r="219" customFormat="false" ht="8.25" hidden="false" customHeight="true" outlineLevel="0" collapsed="false">
      <c r="A219" s="130" t="n">
        <f aca="false">A217</f>
        <v>95</v>
      </c>
      <c r="B219" s="124"/>
      <c r="C219" s="132" t="s">
        <v>75</v>
      </c>
      <c r="D219" s="124"/>
      <c r="E219" s="40" t="n">
        <f aca="false">SUM(E89:E217)</f>
        <v>791822239</v>
      </c>
      <c r="F219" s="124"/>
      <c r="G219" s="32" t="n">
        <f aca="false">(E219/$AP219)</f>
        <v>135.542482336579</v>
      </c>
      <c r="H219" s="127"/>
      <c r="I219" s="33" t="n">
        <f aca="false">IF(G$219&gt;0,G219/G$219*100,0)</f>
        <v>100</v>
      </c>
      <c r="J219" s="29"/>
      <c r="K219" s="40" t="n">
        <f aca="false">SUM(K89:K217)</f>
        <v>24093821</v>
      </c>
      <c r="L219" s="124"/>
      <c r="M219" s="32" t="n">
        <f aca="false">(K219/$AP219)</f>
        <v>4.12433011661496</v>
      </c>
      <c r="N219" s="127"/>
      <c r="O219" s="33" t="n">
        <f aca="false">IF(M$219&gt;0,M219/M$219*100,0)</f>
        <v>100</v>
      </c>
      <c r="P219" s="29"/>
      <c r="Q219" s="40" t="n">
        <f aca="false">SUM(Q89:Q217)</f>
        <v>8982387</v>
      </c>
      <c r="R219" s="124"/>
      <c r="S219" s="32" t="n">
        <f aca="false">(Q219/$AP219)</f>
        <v>1.53758630576656</v>
      </c>
      <c r="T219" s="127"/>
      <c r="U219" s="33" t="n">
        <f aca="false">IF(S$219&gt;0,S219/S$219*100,0)</f>
        <v>100</v>
      </c>
      <c r="V219" s="29"/>
      <c r="W219" s="40" t="n">
        <f aca="false">SUM(W89:W217)</f>
        <v>824898447</v>
      </c>
      <c r="X219" s="29"/>
      <c r="Y219" s="29"/>
      <c r="Z219" s="40" t="n">
        <f aca="false">SUM(Z89:Z217)</f>
        <v>106375945</v>
      </c>
      <c r="AA219" s="29"/>
      <c r="AB219" s="33" t="n">
        <f aca="false">IF($W219&gt;0,Z219/$W219*100,0)</f>
        <v>12.8956413225009</v>
      </c>
      <c r="AC219" s="29"/>
      <c r="AD219" s="40" t="n">
        <f aca="false">SUM(AD89:AD217)</f>
        <v>14398403</v>
      </c>
      <c r="AE219" s="29"/>
      <c r="AF219" s="33" t="n">
        <f aca="false">IF($W219&gt;0,AD219/$W219*100,0)</f>
        <v>1.74547582825065</v>
      </c>
      <c r="AG219" s="29"/>
      <c r="AH219" s="40" t="n">
        <f aca="false">SUM(AH89:AH217)</f>
        <v>119110805</v>
      </c>
      <c r="AI219" s="29"/>
      <c r="AJ219" s="33" t="n">
        <f aca="false">IF($W219&gt;0,AH219/$W219*100,0)</f>
        <v>14.4394507509601</v>
      </c>
      <c r="AK219" s="29"/>
      <c r="AL219" s="40" t="n">
        <f aca="false">SUM(AL89:AL217)</f>
        <v>165262284</v>
      </c>
      <c r="AM219" s="29"/>
      <c r="AN219" s="130" t="n">
        <f aca="false">AN217</f>
        <v>95</v>
      </c>
      <c r="AO219" s="29"/>
      <c r="AP219" s="131" t="n">
        <f aca="false">SUM(AP89:AP217)</f>
        <v>5841875</v>
      </c>
      <c r="AQ219" s="29"/>
      <c r="AR219" s="131" t="n">
        <f aca="false">SUM(AR89:AR217)</f>
        <v>5841875</v>
      </c>
      <c r="AS219" s="29"/>
      <c r="AT219" s="131" t="n">
        <f aca="false">SUM(AT89:AT217)</f>
        <v>4595666</v>
      </c>
      <c r="AU219" s="29"/>
      <c r="AV219" s="131" t="n">
        <f aca="false">SUM(AV89:AV217)</f>
        <v>4467894</v>
      </c>
    </row>
    <row r="220" customFormat="false" ht="8.25" hidden="false" customHeight="true" outlineLevel="0" collapsed="false">
      <c r="A220" s="124"/>
      <c r="B220" s="29"/>
      <c r="C220" s="17"/>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row>
    <row r="221" customFormat="false" ht="8.25" hidden="false" customHeight="true" outlineLevel="0" collapsed="false">
      <c r="A221" s="124"/>
      <c r="B221" s="124"/>
      <c r="C221" s="123"/>
      <c r="D221" s="124"/>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row>
    <row r="222" customFormat="false" ht="8.25" hidden="false" customHeight="true" outlineLevel="0" collapsed="false">
      <c r="A222" s="124"/>
      <c r="B222" s="124"/>
      <c r="C222" s="123"/>
      <c r="D222" s="124"/>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row>
    <row r="223" customFormat="false" ht="8.25" hidden="false" customHeight="true" outlineLevel="0" collapsed="false">
      <c r="A223" s="124"/>
      <c r="B223" s="124"/>
      <c r="C223" s="123"/>
      <c r="D223" s="124"/>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row>
    <row r="224" customFormat="false" ht="8.25" hidden="false" customHeight="true" outlineLevel="0" collapsed="false">
      <c r="A224" s="124"/>
      <c r="B224" s="124"/>
      <c r="C224" s="123"/>
      <c r="D224" s="124"/>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row>
    <row r="225" customFormat="false" ht="1.5" hidden="false" customHeight="true" outlineLevel="0" collapsed="false">
      <c r="A225" s="124"/>
      <c r="B225" s="124"/>
      <c r="C225" s="123"/>
      <c r="D225" s="124"/>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row>
    <row r="226" customFormat="false" ht="8.25" hidden="false" customHeight="true" outlineLevel="0" collapsed="false">
      <c r="A226" s="124"/>
      <c r="B226" s="124"/>
      <c r="C226" s="123"/>
      <c r="D226" s="124"/>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row>
    <row r="227" s="20" customFormat="true" ht="10.5" hidden="false" customHeight="true" outlineLevel="0" collapsed="false">
      <c r="A227" s="121" t="s">
        <v>442</v>
      </c>
      <c r="B227" s="121"/>
      <c r="C227" s="121"/>
      <c r="D227" s="121"/>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34" t="s">
        <v>443</v>
      </c>
      <c r="AP227" s="15"/>
      <c r="AQ227" s="15"/>
      <c r="AR227" s="15"/>
      <c r="AS227" s="15"/>
      <c r="AT227" s="15"/>
      <c r="AU227" s="15"/>
      <c r="AV227" s="15"/>
    </row>
    <row r="228" s="20" customFormat="true" ht="10.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21"/>
      <c r="V228" s="15"/>
      <c r="W228" s="18" t="s">
        <v>52</v>
      </c>
      <c r="X228" s="15"/>
      <c r="Y228" s="121"/>
      <c r="Z228" s="23" t="s">
        <v>53</v>
      </c>
      <c r="AA228" s="15"/>
      <c r="AB228" s="15"/>
      <c r="AC228" s="15"/>
      <c r="AD228" s="15"/>
      <c r="AE228" s="15"/>
      <c r="AF228" s="15"/>
      <c r="AG228" s="15"/>
      <c r="AH228" s="15"/>
      <c r="AI228" s="15"/>
      <c r="AJ228" s="15"/>
      <c r="AK228" s="15"/>
      <c r="AL228" s="121"/>
      <c r="AM228" s="15"/>
      <c r="AN228" s="18" t="s">
        <v>425</v>
      </c>
      <c r="AO228" s="15"/>
      <c r="AP228" s="15"/>
      <c r="AQ228" s="15"/>
      <c r="AR228" s="15"/>
      <c r="AS228" s="15"/>
      <c r="AT228" s="15"/>
      <c r="AU228" s="15"/>
      <c r="AV228" s="15"/>
    </row>
    <row r="229" s="20" customFormat="true" ht="10.5" hidden="false" customHeight="true" outlineLevel="0" collapsed="false">
      <c r="A229" s="21"/>
      <c r="B229" s="15"/>
      <c r="C229" s="15"/>
      <c r="D229" s="15"/>
      <c r="E229" s="15"/>
      <c r="F229" s="15"/>
      <c r="G229" s="15"/>
      <c r="H229" s="15"/>
      <c r="I229" s="15"/>
      <c r="J229" s="15"/>
      <c r="K229" s="15"/>
      <c r="L229" s="15"/>
      <c r="M229" s="15"/>
      <c r="N229" s="15"/>
      <c r="O229" s="15"/>
      <c r="P229" s="15"/>
      <c r="Q229" s="15"/>
      <c r="R229" s="15"/>
      <c r="S229" s="15"/>
      <c r="T229" s="15"/>
      <c r="U229" s="121"/>
      <c r="V229" s="15"/>
      <c r="W229" s="18" t="s">
        <v>426</v>
      </c>
      <c r="X229" s="15"/>
      <c r="Y229" s="121"/>
      <c r="Z229" s="23" t="s">
        <v>402</v>
      </c>
      <c r="AA229" s="15"/>
      <c r="AB229" s="15"/>
      <c r="AC229" s="15"/>
      <c r="AD229" s="15"/>
      <c r="AE229" s="15"/>
      <c r="AF229" s="15"/>
      <c r="AG229" s="15"/>
      <c r="AH229" s="15"/>
      <c r="AI229" s="15"/>
      <c r="AJ229" s="15"/>
      <c r="AK229" s="15"/>
      <c r="AL229" s="121"/>
      <c r="AM229" s="15"/>
      <c r="AN229" s="18" t="s">
        <v>230</v>
      </c>
      <c r="AO229" s="15"/>
      <c r="AP229" s="15"/>
      <c r="AQ229" s="15"/>
      <c r="AR229" s="15"/>
      <c r="AS229" s="15"/>
      <c r="AT229" s="15"/>
      <c r="AU229" s="15"/>
      <c r="AV229" s="15"/>
    </row>
    <row r="230" s="20" customFormat="true" ht="10.5" hidden="false" customHeight="true" outlineLevel="0" collapsed="false">
      <c r="A230" s="22"/>
      <c r="B230" s="15"/>
      <c r="C230" s="15"/>
      <c r="D230" s="15"/>
      <c r="E230" s="15"/>
      <c r="F230" s="15"/>
      <c r="G230" s="15"/>
      <c r="H230" s="15"/>
      <c r="I230" s="15"/>
      <c r="J230" s="15"/>
      <c r="K230" s="15"/>
      <c r="L230" s="15"/>
      <c r="M230" s="15"/>
      <c r="N230" s="15"/>
      <c r="O230" s="15"/>
      <c r="P230" s="15"/>
      <c r="Q230" s="15"/>
      <c r="R230" s="15"/>
      <c r="S230" s="15"/>
      <c r="T230" s="15"/>
      <c r="U230" s="121"/>
      <c r="V230" s="15"/>
      <c r="W230" s="18" t="s">
        <v>58</v>
      </c>
      <c r="X230" s="15"/>
      <c r="Y230" s="121"/>
      <c r="Z230" s="23" t="s">
        <v>59</v>
      </c>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row>
    <row r="231" customFormat="false" ht="7.5" hidden="false" customHeight="true" outlineLevel="0" collapsed="false">
      <c r="A231" s="29"/>
      <c r="B231" s="29"/>
      <c r="C231" s="17"/>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row>
    <row r="232" customFormat="false" ht="9" hidden="false" customHeight="tru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24" t="s">
        <v>427</v>
      </c>
      <c r="AA232" s="24"/>
      <c r="AB232" s="24"/>
      <c r="AC232" s="24"/>
      <c r="AD232" s="24"/>
      <c r="AE232" s="24"/>
      <c r="AF232" s="24"/>
      <c r="AG232" s="24"/>
      <c r="AH232" s="24"/>
      <c r="AI232" s="24"/>
      <c r="AJ232" s="24"/>
      <c r="AK232" s="24"/>
      <c r="AL232" s="24"/>
      <c r="AM232" s="17"/>
      <c r="AN232" s="17"/>
      <c r="AO232" s="17"/>
      <c r="AP232" s="17"/>
      <c r="AQ232" s="17"/>
      <c r="AR232" s="17"/>
      <c r="AS232" s="17"/>
      <c r="AT232" s="17"/>
      <c r="AU232" s="17"/>
      <c r="AV232" s="17"/>
    </row>
    <row r="233" customFormat="false" ht="9" hidden="false" customHeight="tru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row>
    <row r="234" customFormat="false" ht="9" hidden="false" customHeight="true" outlineLevel="0" collapsed="false">
      <c r="A234" s="17"/>
      <c r="B234" s="17"/>
      <c r="C234" s="17"/>
      <c r="D234" s="17"/>
      <c r="E234" s="25" t="s">
        <v>428</v>
      </c>
      <c r="F234" s="25"/>
      <c r="G234" s="25"/>
      <c r="H234" s="25"/>
      <c r="I234" s="25"/>
      <c r="J234" s="17"/>
      <c r="K234" s="17"/>
      <c r="L234" s="17"/>
      <c r="M234" s="17"/>
      <c r="N234" s="17"/>
      <c r="O234" s="17"/>
      <c r="P234" s="17"/>
      <c r="Q234" s="17"/>
      <c r="R234" s="17"/>
      <c r="S234" s="17"/>
      <c r="T234" s="17"/>
      <c r="U234" s="17"/>
      <c r="V234" s="17"/>
      <c r="W234" s="17"/>
      <c r="X234" s="17"/>
      <c r="Y234" s="17"/>
      <c r="Z234" s="17"/>
      <c r="AA234" s="17"/>
      <c r="AB234" s="17"/>
      <c r="AC234" s="17"/>
      <c r="AD234" s="24" t="s">
        <v>404</v>
      </c>
      <c r="AE234" s="24"/>
      <c r="AF234" s="24"/>
      <c r="AG234" s="24"/>
      <c r="AH234" s="24"/>
      <c r="AI234" s="24"/>
      <c r="AJ234" s="24"/>
      <c r="AK234" s="17"/>
      <c r="AL234" s="17"/>
      <c r="AM234" s="17"/>
      <c r="AN234" s="17"/>
      <c r="AO234" s="17"/>
      <c r="AP234" s="17"/>
      <c r="AQ234" s="17"/>
      <c r="AR234" s="17"/>
      <c r="AS234" s="17"/>
      <c r="AT234" s="17"/>
      <c r="AU234" s="17"/>
      <c r="AV234" s="17"/>
    </row>
    <row r="235" customFormat="false" ht="9" hidden="false" customHeight="true" outlineLevel="0" collapsed="false">
      <c r="A235" s="17"/>
      <c r="B235" s="17"/>
      <c r="C235" s="17"/>
      <c r="D235" s="17"/>
      <c r="E235" s="24" t="s">
        <v>429</v>
      </c>
      <c r="F235" s="24"/>
      <c r="G235" s="24"/>
      <c r="H235" s="24"/>
      <c r="I235" s="24"/>
      <c r="J235" s="17"/>
      <c r="K235" s="24" t="s">
        <v>430</v>
      </c>
      <c r="L235" s="24"/>
      <c r="M235" s="24"/>
      <c r="N235" s="24"/>
      <c r="O235" s="24"/>
      <c r="P235" s="17"/>
      <c r="Q235" s="24" t="s">
        <v>431</v>
      </c>
      <c r="R235" s="24"/>
      <c r="S235" s="24"/>
      <c r="T235" s="24"/>
      <c r="U235" s="24"/>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row>
    <row r="236" customFormat="false" ht="9" hidden="false" customHeight="true" outlineLevel="0" collapsed="false">
      <c r="A236" s="17"/>
      <c r="B236" s="17"/>
      <c r="C236" s="17"/>
      <c r="D236" s="17"/>
      <c r="I236" s="141"/>
      <c r="V236" s="17"/>
      <c r="W236" s="17"/>
      <c r="X236" s="17"/>
      <c r="Y236" s="17"/>
      <c r="Z236" s="24" t="s">
        <v>408</v>
      </c>
      <c r="AA236" s="24"/>
      <c r="AB236" s="24"/>
      <c r="AC236" s="17"/>
      <c r="AD236" s="24" t="s">
        <v>69</v>
      </c>
      <c r="AE236" s="24"/>
      <c r="AF236" s="24"/>
      <c r="AG236" s="17"/>
      <c r="AH236" s="24" t="s">
        <v>70</v>
      </c>
      <c r="AI236" s="24"/>
      <c r="AJ236" s="24"/>
      <c r="AK236" s="17"/>
      <c r="AL236" s="17"/>
      <c r="AM236" s="17"/>
      <c r="AN236" s="17"/>
      <c r="AO236" s="17"/>
      <c r="AP236" s="17"/>
      <c r="AQ236" s="17"/>
      <c r="AR236" s="27" t="s">
        <v>428</v>
      </c>
      <c r="AS236" s="17"/>
      <c r="AT236" s="17"/>
      <c r="AU236" s="17"/>
      <c r="AV236" s="27" t="s">
        <v>432</v>
      </c>
    </row>
    <row r="237" customFormat="false" ht="9" hidden="false" customHeight="true" outlineLevel="0" collapsed="false">
      <c r="A237" s="17"/>
      <c r="B237" s="17"/>
      <c r="C237" s="17"/>
      <c r="D237" s="17"/>
      <c r="E237" s="17"/>
      <c r="F237" s="17"/>
      <c r="G237" s="17"/>
      <c r="H237" s="17"/>
      <c r="I237" s="27" t="s">
        <v>74</v>
      </c>
      <c r="J237" s="17"/>
      <c r="K237" s="17"/>
      <c r="L237" s="17"/>
      <c r="M237" s="17"/>
      <c r="N237" s="17"/>
      <c r="O237" s="27" t="s">
        <v>74</v>
      </c>
      <c r="P237" s="17"/>
      <c r="Q237" s="17"/>
      <c r="R237" s="17"/>
      <c r="S237" s="17"/>
      <c r="T237" s="17"/>
      <c r="U237" s="27" t="s">
        <v>74</v>
      </c>
      <c r="V237" s="17"/>
      <c r="W237" s="17"/>
      <c r="X237" s="17"/>
      <c r="Y237" s="17"/>
      <c r="Z237" s="17"/>
      <c r="AA237" s="17"/>
      <c r="AB237" s="142" t="s">
        <v>285</v>
      </c>
      <c r="AC237" s="17"/>
      <c r="AD237" s="17"/>
      <c r="AE237" s="17"/>
      <c r="AF237" s="142" t="s">
        <v>285</v>
      </c>
      <c r="AG237" s="17"/>
      <c r="AH237" s="17"/>
      <c r="AI237" s="17"/>
      <c r="AJ237" s="142" t="s">
        <v>285</v>
      </c>
      <c r="AK237" s="17"/>
      <c r="AL237" s="27" t="s">
        <v>409</v>
      </c>
      <c r="AM237" s="17"/>
      <c r="AN237" s="17"/>
      <c r="AO237" s="17"/>
      <c r="AP237" s="17"/>
      <c r="AQ237" s="17"/>
      <c r="AR237" s="27" t="s">
        <v>381</v>
      </c>
      <c r="AS237" s="17"/>
      <c r="AT237" s="27" t="s">
        <v>433</v>
      </c>
      <c r="AU237" s="17"/>
      <c r="AV237" s="27" t="s">
        <v>434</v>
      </c>
    </row>
    <row r="238" customFormat="false" ht="9" hidden="false" customHeight="true" outlineLevel="0" collapsed="false">
      <c r="A238" s="24" t="s">
        <v>81</v>
      </c>
      <c r="B238" s="17"/>
      <c r="C238" s="24" t="s">
        <v>83</v>
      </c>
      <c r="D238" s="17"/>
      <c r="E238" s="24" t="s">
        <v>84</v>
      </c>
      <c r="F238" s="17"/>
      <c r="G238" s="24" t="s">
        <v>412</v>
      </c>
      <c r="H238" s="17"/>
      <c r="I238" s="24" t="s">
        <v>90</v>
      </c>
      <c r="J238" s="17"/>
      <c r="K238" s="24" t="s">
        <v>84</v>
      </c>
      <c r="L238" s="17"/>
      <c r="M238" s="24" t="s">
        <v>412</v>
      </c>
      <c r="N238" s="17"/>
      <c r="O238" s="24" t="s">
        <v>90</v>
      </c>
      <c r="P238" s="17"/>
      <c r="Q238" s="24" t="s">
        <v>84</v>
      </c>
      <c r="R238" s="17"/>
      <c r="S238" s="24" t="s">
        <v>412</v>
      </c>
      <c r="T238" s="17"/>
      <c r="U238" s="24" t="s">
        <v>90</v>
      </c>
      <c r="V238" s="17"/>
      <c r="W238" s="24" t="s">
        <v>75</v>
      </c>
      <c r="X238" s="17"/>
      <c r="Y238" s="17"/>
      <c r="Z238" s="24" t="s">
        <v>84</v>
      </c>
      <c r="AA238" s="17"/>
      <c r="AB238" s="143" t="s">
        <v>383</v>
      </c>
      <c r="AC238" s="17"/>
      <c r="AD238" s="24" t="s">
        <v>84</v>
      </c>
      <c r="AE238" s="17"/>
      <c r="AF238" s="143" t="s">
        <v>383</v>
      </c>
      <c r="AG238" s="17"/>
      <c r="AH238" s="24" t="s">
        <v>84</v>
      </c>
      <c r="AI238" s="17"/>
      <c r="AJ238" s="143" t="s">
        <v>383</v>
      </c>
      <c r="AK238" s="17"/>
      <c r="AL238" s="24" t="s">
        <v>435</v>
      </c>
      <c r="AM238" s="17"/>
      <c r="AN238" s="24" t="s">
        <v>81</v>
      </c>
      <c r="AO238" s="17"/>
      <c r="AP238" s="17"/>
      <c r="AQ238" s="17"/>
      <c r="AR238" s="24" t="s">
        <v>390</v>
      </c>
      <c r="AS238" s="17"/>
      <c r="AT238" s="24" t="s">
        <v>436</v>
      </c>
      <c r="AU238" s="17"/>
      <c r="AV238" s="24" t="s">
        <v>437</v>
      </c>
    </row>
    <row r="239" customFormat="false" ht="8.25" hidden="false" customHeight="tru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row>
    <row r="240" customFormat="false" ht="8.25" hidden="false" customHeight="true" outlineLevel="0" collapsed="false">
      <c r="A240" s="123"/>
      <c r="B240" s="123" t="s">
        <v>231</v>
      </c>
      <c r="C240" s="123"/>
      <c r="D240" s="123"/>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row>
    <row r="241" customFormat="false" ht="8.25" hidden="false" customHeight="true" outlineLevel="0" collapsed="false">
      <c r="A241" s="17" t="n">
        <v>1</v>
      </c>
      <c r="B241" s="27"/>
      <c r="C241" s="17" t="s">
        <v>232</v>
      </c>
      <c r="D241" s="124"/>
      <c r="E241" s="31" t="n">
        <v>1054210</v>
      </c>
      <c r="F241" s="124"/>
      <c r="G241" s="32" t="n">
        <f aca="false">(E241/$AP241)</f>
        <v>128.703455011598</v>
      </c>
      <c r="H241" s="124"/>
      <c r="I241" s="33" t="n">
        <f aca="false">IF(G$287&gt;0,G241/G$287*100,0)</f>
        <v>158.836707308052</v>
      </c>
      <c r="J241" s="29"/>
      <c r="K241" s="31" t="n">
        <v>0</v>
      </c>
      <c r="L241" s="124"/>
      <c r="M241" s="32" t="n">
        <f aca="false">(K241/$AP241)</f>
        <v>0</v>
      </c>
      <c r="N241" s="124"/>
      <c r="O241" s="33" t="n">
        <f aca="false">IF(M$287&gt;0,M241/M$287*100,0)</f>
        <v>0</v>
      </c>
      <c r="P241" s="29"/>
      <c r="Q241" s="31" t="n">
        <v>0</v>
      </c>
      <c r="R241" s="124"/>
      <c r="S241" s="32" t="n">
        <f aca="false">(Q241/$AP241)</f>
        <v>0</v>
      </c>
      <c r="T241" s="124"/>
      <c r="U241" s="33" t="n">
        <f aca="false">IF(S$287&gt;0,S241/S$287*100,0)</f>
        <v>0</v>
      </c>
      <c r="V241" s="29"/>
      <c r="W241" s="31" t="n">
        <f aca="false">(E241+K241+Q241)</f>
        <v>1054210</v>
      </c>
      <c r="X241" s="29"/>
      <c r="Y241" s="29"/>
      <c r="Z241" s="31" t="n">
        <v>51490</v>
      </c>
      <c r="AA241" s="29"/>
      <c r="AB241" s="33" t="n">
        <f aca="false">IF($W241&gt;0,Z241/$W241*100,0)</f>
        <v>4.88422610295861</v>
      </c>
      <c r="AC241" s="29"/>
      <c r="AD241" s="31" t="n">
        <v>0</v>
      </c>
      <c r="AE241" s="29"/>
      <c r="AF241" s="33" t="n">
        <f aca="false">IF($W241&gt;0,AD241/$W241*100,0)</f>
        <v>0</v>
      </c>
      <c r="AG241" s="29"/>
      <c r="AH241" s="31" t="n">
        <v>0</v>
      </c>
      <c r="AI241" s="29"/>
      <c r="AJ241" s="33" t="n">
        <f aca="false">IF($W241&gt;0,AH241/$W241*100,0)</f>
        <v>0</v>
      </c>
      <c r="AK241" s="29"/>
      <c r="AL241" s="31" t="n">
        <v>0</v>
      </c>
      <c r="AM241" s="29"/>
      <c r="AN241" s="123" t="n">
        <v>1</v>
      </c>
      <c r="AO241" s="29"/>
      <c r="AP241" s="125" t="n">
        <v>8191</v>
      </c>
      <c r="AQ241" s="29"/>
      <c r="AR241" s="125" t="n">
        <f aca="false">IF(E241,AP241,0)</f>
        <v>8191</v>
      </c>
      <c r="AS241" s="29"/>
      <c r="AT241" s="125" t="n">
        <f aca="false">IF(K241,AP241,0)</f>
        <v>0</v>
      </c>
      <c r="AU241" s="29"/>
      <c r="AV241" s="125" t="n">
        <f aca="false">IF(Q241,AP241,0)</f>
        <v>0</v>
      </c>
    </row>
    <row r="242" customFormat="false" ht="8.25" hidden="false" customHeight="true" outlineLevel="0" collapsed="false">
      <c r="A242" s="17" t="n">
        <v>2</v>
      </c>
      <c r="B242" s="27"/>
      <c r="C242" s="17" t="s">
        <v>233</v>
      </c>
      <c r="D242" s="124"/>
      <c r="E242" s="30" t="n">
        <v>653139</v>
      </c>
      <c r="F242" s="124"/>
      <c r="G242" s="33" t="n">
        <f aca="false">(E242/$AP242)</f>
        <v>90.3998615916955</v>
      </c>
      <c r="H242" s="124"/>
      <c r="I242" s="33" t="n">
        <f aca="false">IF(G$287&gt;0,G242/G$287*100,0)</f>
        <v>111.565119639054</v>
      </c>
      <c r="J242" s="29"/>
      <c r="K242" s="30" t="n">
        <v>0</v>
      </c>
      <c r="L242" s="124"/>
      <c r="M242" s="33" t="n">
        <f aca="false">(K242/$AP242)</f>
        <v>0</v>
      </c>
      <c r="N242" s="124"/>
      <c r="O242" s="33" t="n">
        <f aca="false">IF(M$287&gt;0,M242/M$287*100,0)</f>
        <v>0</v>
      </c>
      <c r="P242" s="29"/>
      <c r="Q242" s="30" t="n">
        <v>0</v>
      </c>
      <c r="R242" s="124"/>
      <c r="S242" s="33" t="n">
        <f aca="false">(Q242/$AP242)</f>
        <v>0</v>
      </c>
      <c r="T242" s="124"/>
      <c r="U242" s="33" t="n">
        <f aca="false">IF(S$287&gt;0,S242/S$287*100,0)</f>
        <v>0</v>
      </c>
      <c r="V242" s="29"/>
      <c r="W242" s="30" t="n">
        <f aca="false">(E242+K242+Q242)</f>
        <v>653139</v>
      </c>
      <c r="X242" s="29"/>
      <c r="Y242" s="29"/>
      <c r="Z242" s="30" t="n">
        <v>3239</v>
      </c>
      <c r="AA242" s="29"/>
      <c r="AB242" s="33" t="n">
        <f aca="false">IF($W242&gt;0,Z242/$W242*100,0)</f>
        <v>0.495912814883203</v>
      </c>
      <c r="AC242" s="29"/>
      <c r="AD242" s="30" t="n">
        <v>5000</v>
      </c>
      <c r="AE242" s="29"/>
      <c r="AF242" s="33" t="n">
        <f aca="false">IF($W242&gt;0,AD242/$W242*100,0)</f>
        <v>0.765533829705468</v>
      </c>
      <c r="AG242" s="29"/>
      <c r="AH242" s="30" t="n">
        <v>0</v>
      </c>
      <c r="AI242" s="29"/>
      <c r="AJ242" s="33" t="n">
        <f aca="false">IF($W242&gt;0,AH242/$W242*100,0)</f>
        <v>0</v>
      </c>
      <c r="AK242" s="29"/>
      <c r="AL242" s="30" t="n">
        <v>0</v>
      </c>
      <c r="AM242" s="29"/>
      <c r="AN242" s="123" t="n">
        <v>2</v>
      </c>
      <c r="AO242" s="29"/>
      <c r="AP242" s="125" t="n">
        <v>7225</v>
      </c>
      <c r="AQ242" s="29"/>
      <c r="AR242" s="125" t="n">
        <f aca="false">IF(E242,AP242,0)</f>
        <v>7225</v>
      </c>
      <c r="AS242" s="29"/>
      <c r="AT242" s="125" t="n">
        <f aca="false">IF(K242,AP242,0)</f>
        <v>0</v>
      </c>
      <c r="AU242" s="29"/>
      <c r="AV242" s="125" t="n">
        <f aca="false">IF(Q242,AP242,0)</f>
        <v>0</v>
      </c>
    </row>
    <row r="243" customFormat="false" ht="8.25" hidden="false" customHeight="true" outlineLevel="0" collapsed="false">
      <c r="A243" s="17" t="n">
        <v>3</v>
      </c>
      <c r="B243" s="27"/>
      <c r="C243" s="13" t="s">
        <v>147</v>
      </c>
      <c r="D243" s="124"/>
      <c r="E243" s="30" t="n">
        <v>170597</v>
      </c>
      <c r="F243" s="124"/>
      <c r="G243" s="33" t="n">
        <f aca="false">(E243/$AP243)</f>
        <v>27.6404731043422</v>
      </c>
      <c r="H243" s="124"/>
      <c r="I243" s="33" t="n">
        <f aca="false">IF(G$287&gt;0,G243/G$287*100,0)</f>
        <v>34.1119182537473</v>
      </c>
      <c r="J243" s="29"/>
      <c r="K243" s="30" t="n">
        <v>0</v>
      </c>
      <c r="L243" s="124"/>
      <c r="M243" s="33" t="n">
        <f aca="false">(K243/$AP243)</f>
        <v>0</v>
      </c>
      <c r="N243" s="124"/>
      <c r="O243" s="33" t="n">
        <f aca="false">IF(M$287&gt;0,M243/M$287*100,0)</f>
        <v>0</v>
      </c>
      <c r="P243" s="29"/>
      <c r="Q243" s="30" t="n">
        <v>0</v>
      </c>
      <c r="R243" s="124"/>
      <c r="S243" s="33" t="n">
        <f aca="false">(Q243/$AP243)</f>
        <v>0</v>
      </c>
      <c r="T243" s="124"/>
      <c r="U243" s="33" t="n">
        <f aca="false">IF(S$287&gt;0,S243/S$287*100,0)</f>
        <v>0</v>
      </c>
      <c r="V243" s="29"/>
      <c r="W243" s="30" t="n">
        <f aca="false">(E243+K243+Q243)</f>
        <v>170597</v>
      </c>
      <c r="X243" s="29"/>
      <c r="Y243" s="29"/>
      <c r="Z243" s="30" t="n">
        <v>0</v>
      </c>
      <c r="AA243" s="29"/>
      <c r="AB243" s="33" t="n">
        <f aca="false">IF($W243&gt;0,Z243/$W243*100,0)</f>
        <v>0</v>
      </c>
      <c r="AC243" s="29"/>
      <c r="AD243" s="30" t="n">
        <v>0</v>
      </c>
      <c r="AE243" s="29"/>
      <c r="AF243" s="33" t="n">
        <f aca="false">IF($W243&gt;0,AD243/$W243*100,0)</f>
        <v>0</v>
      </c>
      <c r="AG243" s="29"/>
      <c r="AH243" s="30" t="n">
        <v>0</v>
      </c>
      <c r="AI243" s="29"/>
      <c r="AJ243" s="33" t="n">
        <f aca="false">IF($W243&gt;0,AH243/$W243*100,0)</f>
        <v>0</v>
      </c>
      <c r="AK243" s="29"/>
      <c r="AL243" s="30" t="n">
        <v>0</v>
      </c>
      <c r="AM243" s="29"/>
      <c r="AN243" s="123" t="n">
        <v>3</v>
      </c>
      <c r="AO243" s="29"/>
      <c r="AP243" s="125" t="n">
        <v>6172</v>
      </c>
      <c r="AQ243" s="29"/>
      <c r="AR243" s="125" t="n">
        <f aca="false">IF(E243,AP243,0)</f>
        <v>6172</v>
      </c>
      <c r="AS243" s="29"/>
      <c r="AT243" s="125" t="n">
        <f aca="false">IF(K243,AP243,0)</f>
        <v>0</v>
      </c>
      <c r="AU243" s="29"/>
      <c r="AV243" s="125" t="n">
        <f aca="false">IF(Q243,AP243,0)</f>
        <v>0</v>
      </c>
    </row>
    <row r="244" customFormat="false" ht="8.25" hidden="false" customHeight="true" outlineLevel="0" collapsed="false">
      <c r="A244" s="17" t="n">
        <v>4</v>
      </c>
      <c r="B244" s="27"/>
      <c r="C244" s="13" t="s">
        <v>234</v>
      </c>
      <c r="D244" s="124"/>
      <c r="E244" s="30" t="n">
        <v>153710</v>
      </c>
      <c r="F244" s="124"/>
      <c r="G244" s="33" t="n">
        <f aca="false">(E244/$AP244)</f>
        <v>36.7287933094385</v>
      </c>
      <c r="H244" s="124"/>
      <c r="I244" s="33" t="n">
        <f aca="false">IF(G$287&gt;0,G244/G$287*100,0)</f>
        <v>45.3280806808449</v>
      </c>
      <c r="J244" s="29"/>
      <c r="K244" s="30" t="n">
        <v>0</v>
      </c>
      <c r="L244" s="124"/>
      <c r="M244" s="33" t="n">
        <f aca="false">(K244/$AP244)</f>
        <v>0</v>
      </c>
      <c r="N244" s="124"/>
      <c r="O244" s="33" t="n">
        <f aca="false">IF(M$287&gt;0,M244/M$287*100,0)</f>
        <v>0</v>
      </c>
      <c r="P244" s="29"/>
      <c r="Q244" s="30" t="n">
        <v>0</v>
      </c>
      <c r="R244" s="124"/>
      <c r="S244" s="33" t="n">
        <f aca="false">(Q244/$AP244)</f>
        <v>0</v>
      </c>
      <c r="T244" s="124"/>
      <c r="U244" s="33" t="n">
        <f aca="false">IF(S$287&gt;0,S244/S$287*100,0)</f>
        <v>0</v>
      </c>
      <c r="V244" s="29"/>
      <c r="W244" s="30" t="n">
        <f aca="false">(E244+K244+Q244)</f>
        <v>153710</v>
      </c>
      <c r="X244" s="29"/>
      <c r="Y244" s="29"/>
      <c r="Z244" s="30" t="n">
        <v>0</v>
      </c>
      <c r="AA244" s="29"/>
      <c r="AB244" s="33" t="n">
        <f aca="false">IF($W244&gt;0,Z244/$W244*100,0)</f>
        <v>0</v>
      </c>
      <c r="AC244" s="29"/>
      <c r="AD244" s="30" t="n">
        <v>0</v>
      </c>
      <c r="AE244" s="29"/>
      <c r="AF244" s="33" t="n">
        <f aca="false">IF($W244&gt;0,AD244/$W244*100,0)</f>
        <v>0</v>
      </c>
      <c r="AG244" s="29"/>
      <c r="AH244" s="30" t="n">
        <v>0</v>
      </c>
      <c r="AI244" s="29"/>
      <c r="AJ244" s="33" t="n">
        <f aca="false">IF($W244&gt;0,AH244/$W244*100,0)</f>
        <v>0</v>
      </c>
      <c r="AK244" s="29"/>
      <c r="AL244" s="30" t="n">
        <v>51933</v>
      </c>
      <c r="AM244" s="29"/>
      <c r="AN244" s="123" t="n">
        <v>4</v>
      </c>
      <c r="AO244" s="29"/>
      <c r="AP244" s="125" t="n">
        <v>4185</v>
      </c>
      <c r="AQ244" s="29"/>
      <c r="AR244" s="125" t="n">
        <f aca="false">IF(E244,AP244,0)</f>
        <v>4185</v>
      </c>
      <c r="AS244" s="29"/>
      <c r="AT244" s="125" t="n">
        <f aca="false">IF(K244,AP244,0)</f>
        <v>0</v>
      </c>
      <c r="AU244" s="29"/>
      <c r="AV244" s="125" t="n">
        <f aca="false">IF(Q244,AP244,0)</f>
        <v>0</v>
      </c>
    </row>
    <row r="245" customFormat="false" ht="8.25" hidden="false" customHeight="true" outlineLevel="0" collapsed="false">
      <c r="A245" s="17" t="n">
        <v>5</v>
      </c>
      <c r="B245" s="27"/>
      <c r="C245" s="17" t="s">
        <v>235</v>
      </c>
      <c r="D245" s="124"/>
      <c r="E245" s="30" t="n">
        <v>4402</v>
      </c>
      <c r="F245" s="124"/>
      <c r="G245" s="33" t="n">
        <f aca="false">(E245/$AP245)</f>
        <v>0.784111150694692</v>
      </c>
      <c r="H245" s="124"/>
      <c r="I245" s="33" t="n">
        <f aca="false">IF(G$287&gt;0,G245/G$287*100,0)</f>
        <v>0.967694560558993</v>
      </c>
      <c r="J245" s="29"/>
      <c r="K245" s="30" t="n">
        <v>0</v>
      </c>
      <c r="L245" s="124"/>
      <c r="M245" s="33" t="n">
        <f aca="false">(K245/$AP245)</f>
        <v>0</v>
      </c>
      <c r="N245" s="124"/>
      <c r="O245" s="33" t="n">
        <f aca="false">IF(M$287&gt;0,M245/M$287*100,0)</f>
        <v>0</v>
      </c>
      <c r="P245" s="29"/>
      <c r="Q245" s="30" t="n">
        <v>0</v>
      </c>
      <c r="R245" s="124"/>
      <c r="S245" s="33" t="n">
        <f aca="false">(Q245/$AP245)</f>
        <v>0</v>
      </c>
      <c r="T245" s="124"/>
      <c r="U245" s="33" t="n">
        <f aca="false">IF(S$287&gt;0,S245/S$287*100,0)</f>
        <v>0</v>
      </c>
      <c r="V245" s="29"/>
      <c r="W245" s="30" t="n">
        <f aca="false">(E245+K245+Q245)</f>
        <v>4402</v>
      </c>
      <c r="X245" s="29"/>
      <c r="Y245" s="29"/>
      <c r="Z245" s="30" t="n">
        <v>0</v>
      </c>
      <c r="AA245" s="29"/>
      <c r="AB245" s="33" t="n">
        <f aca="false">IF($W245&gt;0,Z245/$W245*100,0)</f>
        <v>0</v>
      </c>
      <c r="AC245" s="29"/>
      <c r="AD245" s="30" t="n">
        <v>0</v>
      </c>
      <c r="AE245" s="29"/>
      <c r="AF245" s="33" t="n">
        <f aca="false">IF($W245&gt;0,AD245/$W245*100,0)</f>
        <v>0</v>
      </c>
      <c r="AG245" s="29"/>
      <c r="AH245" s="30" t="n">
        <v>0</v>
      </c>
      <c r="AI245" s="29"/>
      <c r="AJ245" s="33" t="n">
        <f aca="false">IF($W245&gt;0,AH245/$W245*100,0)</f>
        <v>0</v>
      </c>
      <c r="AK245" s="29"/>
      <c r="AL245" s="30" t="n">
        <v>0</v>
      </c>
      <c r="AM245" s="29"/>
      <c r="AN245" s="123" t="n">
        <v>5</v>
      </c>
      <c r="AO245" s="29"/>
      <c r="AP245" s="125" t="n">
        <v>5614</v>
      </c>
      <c r="AQ245" s="29"/>
      <c r="AR245" s="125" t="n">
        <f aca="false">IF(E245,AP245,0)</f>
        <v>5614</v>
      </c>
      <c r="AS245" s="29"/>
      <c r="AT245" s="125" t="n">
        <f aca="false">IF(K245,AP245,0)</f>
        <v>0</v>
      </c>
      <c r="AU245" s="29"/>
      <c r="AV245" s="125" t="n">
        <f aca="false">IF(Q245,AP245,0)</f>
        <v>0</v>
      </c>
    </row>
    <row r="246" customFormat="false" ht="8.25" hidden="false" customHeight="true" outlineLevel="0" collapsed="false">
      <c r="A246" s="46"/>
      <c r="B246" s="17"/>
      <c r="C246" s="17"/>
      <c r="D246" s="124"/>
      <c r="E246" s="124"/>
      <c r="F246" s="124"/>
      <c r="G246" s="127"/>
      <c r="H246" s="124"/>
      <c r="I246" s="127"/>
      <c r="J246" s="29"/>
      <c r="K246" s="124"/>
      <c r="L246" s="124"/>
      <c r="M246" s="127"/>
      <c r="N246" s="124"/>
      <c r="O246" s="127"/>
      <c r="P246" s="29"/>
      <c r="Q246" s="124"/>
      <c r="R246" s="124"/>
      <c r="S246" s="127"/>
      <c r="T246" s="124"/>
      <c r="U246" s="127"/>
      <c r="V246" s="29"/>
      <c r="W246" s="123"/>
      <c r="X246" s="29"/>
      <c r="Y246" s="29"/>
      <c r="Z246" s="124"/>
      <c r="AA246" s="29"/>
      <c r="AB246" s="127"/>
      <c r="AC246" s="29"/>
      <c r="AD246" s="124"/>
      <c r="AE246" s="29"/>
      <c r="AF246" s="127"/>
      <c r="AG246" s="29"/>
      <c r="AH246" s="124"/>
      <c r="AI246" s="29"/>
      <c r="AJ246" s="127"/>
      <c r="AK246" s="29"/>
      <c r="AL246" s="124"/>
      <c r="AM246" s="29"/>
      <c r="AN246" s="144"/>
      <c r="AO246" s="29"/>
      <c r="AP246" s="35"/>
      <c r="AQ246" s="29"/>
      <c r="AR246" s="29"/>
      <c r="AS246" s="29"/>
      <c r="AT246" s="29"/>
      <c r="AU246" s="29"/>
      <c r="AV246" s="29"/>
    </row>
    <row r="247" customFormat="false" ht="8.25" hidden="false" customHeight="true" outlineLevel="0" collapsed="false">
      <c r="A247" s="17" t="n">
        <v>6</v>
      </c>
      <c r="B247" s="27"/>
      <c r="C247" s="17" t="s">
        <v>236</v>
      </c>
      <c r="D247" s="124"/>
      <c r="E247" s="30" t="n">
        <v>3226892</v>
      </c>
      <c r="F247" s="124"/>
      <c r="G247" s="33" t="n">
        <f aca="false">(E247/$AP247)</f>
        <v>75.7130924448616</v>
      </c>
      <c r="H247" s="124"/>
      <c r="I247" s="33" t="n">
        <f aca="false">IF(G$287&gt;0,G247/G$287*100,0)</f>
        <v>93.439747231092</v>
      </c>
      <c r="J247" s="29"/>
      <c r="K247" s="30" t="n">
        <v>0</v>
      </c>
      <c r="L247" s="124"/>
      <c r="M247" s="33" t="n">
        <f aca="false">(K247/$AP247)</f>
        <v>0</v>
      </c>
      <c r="N247" s="124"/>
      <c r="O247" s="33" t="n">
        <f aca="false">IF(M$287&gt;0,M247/M$287*100,0)</f>
        <v>0</v>
      </c>
      <c r="P247" s="29"/>
      <c r="Q247" s="30" t="n">
        <v>0</v>
      </c>
      <c r="R247" s="124"/>
      <c r="S247" s="33" t="n">
        <f aca="false">(Q247/$AP247)</f>
        <v>0</v>
      </c>
      <c r="T247" s="124"/>
      <c r="U247" s="33" t="n">
        <f aca="false">IF(S$287&gt;0,S247/S$287*100,0)</f>
        <v>0</v>
      </c>
      <c r="V247" s="29"/>
      <c r="W247" s="30" t="n">
        <f aca="false">(E247+K247+Q247)</f>
        <v>3226892</v>
      </c>
      <c r="X247" s="29"/>
      <c r="Y247" s="29"/>
      <c r="Z247" s="30" t="n">
        <v>0</v>
      </c>
      <c r="AA247" s="29"/>
      <c r="AB247" s="33" t="n">
        <f aca="false">IF($W247&gt;0,Z247/$W247*100,0)</f>
        <v>0</v>
      </c>
      <c r="AC247" s="29"/>
      <c r="AD247" s="30" t="n">
        <v>0</v>
      </c>
      <c r="AE247" s="29"/>
      <c r="AF247" s="33" t="n">
        <f aca="false">IF($W247&gt;0,AD247/$W247*100,0)</f>
        <v>0</v>
      </c>
      <c r="AG247" s="29"/>
      <c r="AH247" s="30" t="n">
        <v>553855</v>
      </c>
      <c r="AI247" s="29"/>
      <c r="AJ247" s="33" t="n">
        <f aca="false">IF($W247&gt;0,AH247/$W247*100,0)</f>
        <v>17.1637290618961</v>
      </c>
      <c r="AK247" s="29"/>
      <c r="AL247" s="30" t="n">
        <v>6289</v>
      </c>
      <c r="AM247" s="29"/>
      <c r="AN247" s="123" t="n">
        <v>6</v>
      </c>
      <c r="AO247" s="29"/>
      <c r="AP247" s="125" t="n">
        <v>42620</v>
      </c>
      <c r="AQ247" s="29"/>
      <c r="AR247" s="125" t="n">
        <f aca="false">IF(E247,AP247,0)</f>
        <v>42620</v>
      </c>
      <c r="AS247" s="29"/>
      <c r="AT247" s="125" t="n">
        <f aca="false">IF(K247,AP247,0)</f>
        <v>0</v>
      </c>
      <c r="AU247" s="29"/>
      <c r="AV247" s="125" t="n">
        <f aca="false">IF(Q247,AP247,0)</f>
        <v>0</v>
      </c>
    </row>
    <row r="248" customFormat="false" ht="8.25" hidden="false" customHeight="true" outlineLevel="0" collapsed="false">
      <c r="A248" s="17" t="n">
        <v>7</v>
      </c>
      <c r="B248" s="27"/>
      <c r="C248" s="17" t="s">
        <v>237</v>
      </c>
      <c r="D248" s="124"/>
      <c r="E248" s="30" t="n">
        <v>461565</v>
      </c>
      <c r="F248" s="124"/>
      <c r="G248" s="33" t="n">
        <f aca="false">(E248/$AP248)</f>
        <v>127.468931234466</v>
      </c>
      <c r="H248" s="124"/>
      <c r="I248" s="33" t="n">
        <f aca="false">IF(G$287&gt;0,G248/G$287*100,0)</f>
        <v>157.313145319482</v>
      </c>
      <c r="J248" s="29"/>
      <c r="K248" s="30" t="n">
        <v>0</v>
      </c>
      <c r="L248" s="124"/>
      <c r="M248" s="33" t="n">
        <f aca="false">(K248/$AP248)</f>
        <v>0</v>
      </c>
      <c r="N248" s="124"/>
      <c r="O248" s="33" t="n">
        <f aca="false">IF(M$287&gt;0,M248/M$287*100,0)</f>
        <v>0</v>
      </c>
      <c r="P248" s="29"/>
      <c r="Q248" s="30" t="n">
        <v>0</v>
      </c>
      <c r="R248" s="124"/>
      <c r="S248" s="33" t="n">
        <f aca="false">(Q248/$AP248)</f>
        <v>0</v>
      </c>
      <c r="T248" s="124"/>
      <c r="U248" s="33" t="n">
        <f aca="false">IF(S$287&gt;0,S248/S$287*100,0)</f>
        <v>0</v>
      </c>
      <c r="V248" s="29"/>
      <c r="W248" s="30" t="n">
        <f aca="false">(E248+K248+Q248)</f>
        <v>461565</v>
      </c>
      <c r="X248" s="29"/>
      <c r="Y248" s="29"/>
      <c r="Z248" s="30" t="n">
        <v>96456</v>
      </c>
      <c r="AA248" s="29"/>
      <c r="AB248" s="33" t="n">
        <f aca="false">IF($W248&gt;0,Z248/$W248*100,0)</f>
        <v>20.8975983880927</v>
      </c>
      <c r="AC248" s="29"/>
      <c r="AD248" s="30" t="n">
        <v>277400</v>
      </c>
      <c r="AE248" s="29"/>
      <c r="AF248" s="33" t="n">
        <f aca="false">IF($W248&gt;0,AD248/$W248*100,0)</f>
        <v>60.0998775903719</v>
      </c>
      <c r="AG248" s="29"/>
      <c r="AH248" s="30" t="n">
        <v>0</v>
      </c>
      <c r="AI248" s="29"/>
      <c r="AJ248" s="33" t="n">
        <f aca="false">IF($W248&gt;0,AH248/$W248*100,0)</f>
        <v>0</v>
      </c>
      <c r="AK248" s="29"/>
      <c r="AL248" s="30" t="n">
        <v>40021</v>
      </c>
      <c r="AM248" s="29"/>
      <c r="AN248" s="123" t="n">
        <v>7</v>
      </c>
      <c r="AO248" s="29"/>
      <c r="AP248" s="125" t="n">
        <v>3621</v>
      </c>
      <c r="AQ248" s="29"/>
      <c r="AR248" s="125" t="n">
        <f aca="false">IF(E248,AP248,0)</f>
        <v>3621</v>
      </c>
      <c r="AS248" s="29"/>
      <c r="AT248" s="125" t="n">
        <f aca="false">IF(K248,AP248,0)</f>
        <v>0</v>
      </c>
      <c r="AU248" s="29"/>
      <c r="AV248" s="125" t="n">
        <f aca="false">IF(Q248,AP248,0)</f>
        <v>0</v>
      </c>
    </row>
    <row r="249" customFormat="false" ht="8.25" hidden="false" customHeight="true" outlineLevel="0" collapsed="false">
      <c r="A249" s="17" t="n">
        <v>8</v>
      </c>
      <c r="B249" s="27"/>
      <c r="C249" s="17" t="s">
        <v>238</v>
      </c>
      <c r="D249" s="124"/>
      <c r="E249" s="30" t="n">
        <v>225657</v>
      </c>
      <c r="F249" s="124"/>
      <c r="G249" s="33" t="n">
        <f aca="false">(E249/$AP249)</f>
        <v>41.450587803086</v>
      </c>
      <c r="H249" s="124"/>
      <c r="I249" s="33" t="n">
        <f aca="false">IF(G$287&gt;0,G249/G$287*100,0)</f>
        <v>51.155385704542</v>
      </c>
      <c r="J249" s="29"/>
      <c r="K249" s="30" t="n">
        <v>0</v>
      </c>
      <c r="L249" s="124"/>
      <c r="M249" s="33" t="n">
        <f aca="false">(K249/$AP249)</f>
        <v>0</v>
      </c>
      <c r="N249" s="124"/>
      <c r="O249" s="33" t="n">
        <f aca="false">IF(M$287&gt;0,M249/M$287*100,0)</f>
        <v>0</v>
      </c>
      <c r="P249" s="29"/>
      <c r="Q249" s="30" t="n">
        <v>0</v>
      </c>
      <c r="R249" s="124"/>
      <c r="S249" s="33" t="n">
        <f aca="false">(Q249/$AP249)</f>
        <v>0</v>
      </c>
      <c r="T249" s="124"/>
      <c r="U249" s="33" t="n">
        <f aca="false">IF(S$287&gt;0,S249/S$287*100,0)</f>
        <v>0</v>
      </c>
      <c r="V249" s="29"/>
      <c r="W249" s="30" t="n">
        <f aca="false">(E249+K249+Q249)</f>
        <v>225657</v>
      </c>
      <c r="X249" s="29"/>
      <c r="Y249" s="29"/>
      <c r="Z249" s="30" t="n">
        <v>0</v>
      </c>
      <c r="AA249" s="29"/>
      <c r="AB249" s="33" t="n">
        <f aca="false">IF($W249&gt;0,Z249/$W249*100,0)</f>
        <v>0</v>
      </c>
      <c r="AC249" s="29"/>
      <c r="AD249" s="30" t="n">
        <v>0</v>
      </c>
      <c r="AE249" s="29"/>
      <c r="AF249" s="33" t="n">
        <f aca="false">IF($W249&gt;0,AD249/$W249*100,0)</f>
        <v>0</v>
      </c>
      <c r="AG249" s="29"/>
      <c r="AH249" s="30" t="n">
        <v>0</v>
      </c>
      <c r="AI249" s="29"/>
      <c r="AJ249" s="33" t="n">
        <f aca="false">IF($W249&gt;0,AH249/$W249*100,0)</f>
        <v>0</v>
      </c>
      <c r="AK249" s="29"/>
      <c r="AL249" s="30" t="n">
        <v>0</v>
      </c>
      <c r="AM249" s="29"/>
      <c r="AN249" s="123" t="n">
        <v>8</v>
      </c>
      <c r="AO249" s="29"/>
      <c r="AP249" s="125" t="n">
        <v>5444</v>
      </c>
      <c r="AQ249" s="29"/>
      <c r="AR249" s="125" t="n">
        <f aca="false">IF(E249,AP249,0)</f>
        <v>5444</v>
      </c>
      <c r="AS249" s="29"/>
      <c r="AT249" s="125" t="n">
        <f aca="false">IF(K249,AP249,0)</f>
        <v>0</v>
      </c>
      <c r="AU249" s="29"/>
      <c r="AV249" s="125" t="n">
        <f aca="false">IF(Q249,AP249,0)</f>
        <v>0</v>
      </c>
    </row>
    <row r="250" customFormat="false" ht="8.25" hidden="false" customHeight="true" outlineLevel="0" collapsed="false">
      <c r="A250" s="17" t="n">
        <v>9</v>
      </c>
      <c r="B250" s="27"/>
      <c r="C250" s="17" t="s">
        <v>239</v>
      </c>
      <c r="D250" s="124"/>
      <c r="E250" s="30" t="n">
        <v>188409</v>
      </c>
      <c r="F250" s="124"/>
      <c r="G250" s="33" t="n">
        <f aca="false">(E250/$AP250)</f>
        <v>33.382175761871</v>
      </c>
      <c r="H250" s="124"/>
      <c r="I250" s="33" t="n">
        <f aca="false">IF(G$287&gt;0,G250/G$287*100,0)</f>
        <v>41.1979218453493</v>
      </c>
      <c r="J250" s="29"/>
      <c r="K250" s="30" t="n">
        <v>0</v>
      </c>
      <c r="L250" s="124"/>
      <c r="M250" s="33" t="n">
        <f aca="false">(K250/$AP250)</f>
        <v>0</v>
      </c>
      <c r="N250" s="124"/>
      <c r="O250" s="33" t="n">
        <f aca="false">IF(M$287&gt;0,M250/M$287*100,0)</f>
        <v>0</v>
      </c>
      <c r="P250" s="29"/>
      <c r="Q250" s="30" t="n">
        <v>0</v>
      </c>
      <c r="R250" s="124"/>
      <c r="S250" s="33" t="n">
        <f aca="false">(Q250/$AP250)</f>
        <v>0</v>
      </c>
      <c r="T250" s="124"/>
      <c r="U250" s="33" t="n">
        <f aca="false">IF(S$287&gt;0,S250/S$287*100,0)</f>
        <v>0</v>
      </c>
      <c r="V250" s="29"/>
      <c r="W250" s="30" t="n">
        <f aca="false">(E250+K250+Q250)</f>
        <v>188409</v>
      </c>
      <c r="X250" s="29"/>
      <c r="Y250" s="29"/>
      <c r="Z250" s="30" t="n">
        <v>0</v>
      </c>
      <c r="AA250" s="29"/>
      <c r="AB250" s="33" t="n">
        <f aca="false">IF($W250&gt;0,Z250/$W250*100,0)</f>
        <v>0</v>
      </c>
      <c r="AC250" s="29"/>
      <c r="AD250" s="30" t="n">
        <v>0</v>
      </c>
      <c r="AE250" s="29"/>
      <c r="AF250" s="33" t="n">
        <f aca="false">IF($W250&gt;0,AD250/$W250*100,0)</f>
        <v>0</v>
      </c>
      <c r="AG250" s="29"/>
      <c r="AH250" s="30" t="n">
        <v>0</v>
      </c>
      <c r="AI250" s="29"/>
      <c r="AJ250" s="33" t="n">
        <f aca="false">IF($W250&gt;0,AH250/$W250*100,0)</f>
        <v>0</v>
      </c>
      <c r="AK250" s="29"/>
      <c r="AL250" s="30" t="n">
        <v>11161</v>
      </c>
      <c r="AM250" s="29"/>
      <c r="AN250" s="123" t="n">
        <v>9</v>
      </c>
      <c r="AO250" s="29"/>
      <c r="AP250" s="125" t="n">
        <v>5644</v>
      </c>
      <c r="AQ250" s="29"/>
      <c r="AR250" s="125" t="n">
        <f aca="false">IF(E250,AP250,0)</f>
        <v>5644</v>
      </c>
      <c r="AS250" s="29"/>
      <c r="AT250" s="125" t="n">
        <f aca="false">IF(K250,AP250,0)</f>
        <v>0</v>
      </c>
      <c r="AU250" s="29"/>
      <c r="AV250" s="125" t="n">
        <f aca="false">IF(Q250,AP250,0)</f>
        <v>0</v>
      </c>
    </row>
    <row r="251" customFormat="false" ht="8.25" hidden="false" customHeight="true" outlineLevel="0" collapsed="false">
      <c r="A251" s="17" t="n">
        <v>10</v>
      </c>
      <c r="B251" s="27"/>
      <c r="C251" s="17" t="s">
        <v>240</v>
      </c>
      <c r="D251" s="124"/>
      <c r="E251" s="30" t="n">
        <v>23989</v>
      </c>
      <c r="F251" s="124"/>
      <c r="G251" s="33" t="n">
        <f aca="false">(E251/$AP251)</f>
        <v>6.49932267678136</v>
      </c>
      <c r="H251" s="124"/>
      <c r="I251" s="33" t="n">
        <f aca="false">IF(G$287&gt;0,G251/G$287*100,0)</f>
        <v>8.02100467015028</v>
      </c>
      <c r="J251" s="29"/>
      <c r="K251" s="30" t="n">
        <v>0</v>
      </c>
      <c r="L251" s="124"/>
      <c r="M251" s="33" t="n">
        <f aca="false">(K251/$AP251)</f>
        <v>0</v>
      </c>
      <c r="N251" s="124"/>
      <c r="O251" s="33" t="n">
        <f aca="false">IF(M$287&gt;0,M251/M$287*100,0)</f>
        <v>0</v>
      </c>
      <c r="P251" s="29"/>
      <c r="Q251" s="30" t="n">
        <v>0</v>
      </c>
      <c r="R251" s="124"/>
      <c r="S251" s="33" t="n">
        <f aca="false">(Q251/$AP251)</f>
        <v>0</v>
      </c>
      <c r="T251" s="124"/>
      <c r="U251" s="33" t="n">
        <f aca="false">IF(S$287&gt;0,S251/S$287*100,0)</f>
        <v>0</v>
      </c>
      <c r="V251" s="29"/>
      <c r="W251" s="30" t="n">
        <f aca="false">(E251+K251+Q251)</f>
        <v>23989</v>
      </c>
      <c r="X251" s="29"/>
      <c r="Y251" s="29"/>
      <c r="Z251" s="30" t="n">
        <v>0</v>
      </c>
      <c r="AA251" s="29"/>
      <c r="AB251" s="33" t="n">
        <f aca="false">IF($W251&gt;0,Z251/$W251*100,0)</f>
        <v>0</v>
      </c>
      <c r="AC251" s="29"/>
      <c r="AD251" s="30" t="n">
        <v>0</v>
      </c>
      <c r="AE251" s="29"/>
      <c r="AF251" s="33" t="n">
        <f aca="false">IF($W251&gt;0,AD251/$W251*100,0)</f>
        <v>0</v>
      </c>
      <c r="AG251" s="29"/>
      <c r="AH251" s="30" t="n">
        <v>0</v>
      </c>
      <c r="AI251" s="29"/>
      <c r="AJ251" s="33" t="n">
        <f aca="false">IF($W251&gt;0,AH251/$W251*100,0)</f>
        <v>0</v>
      </c>
      <c r="AK251" s="29"/>
      <c r="AL251" s="30" t="n">
        <v>0</v>
      </c>
      <c r="AM251" s="29"/>
      <c r="AN251" s="123" t="n">
        <v>10</v>
      </c>
      <c r="AO251" s="29"/>
      <c r="AP251" s="125" t="n">
        <v>3691</v>
      </c>
      <c r="AQ251" s="29"/>
      <c r="AR251" s="125" t="n">
        <f aca="false">IF(E251,AP251,0)</f>
        <v>3691</v>
      </c>
      <c r="AS251" s="29"/>
      <c r="AT251" s="125" t="n">
        <f aca="false">IF(K251,AP251,0)</f>
        <v>0</v>
      </c>
      <c r="AU251" s="29"/>
      <c r="AV251" s="125" t="n">
        <f aca="false">IF(Q251,AP251,0)</f>
        <v>0</v>
      </c>
    </row>
    <row r="252" customFormat="false" ht="8.25" hidden="false" customHeight="true" outlineLevel="0" collapsed="false">
      <c r="A252" s="46"/>
      <c r="B252" s="17"/>
      <c r="C252" s="17"/>
      <c r="D252" s="124"/>
      <c r="E252" s="124"/>
      <c r="F252" s="124"/>
      <c r="G252" s="127"/>
      <c r="H252" s="124"/>
      <c r="I252" s="127"/>
      <c r="J252" s="29"/>
      <c r="K252" s="124"/>
      <c r="L252" s="124"/>
      <c r="M252" s="127"/>
      <c r="N252" s="124"/>
      <c r="O252" s="127"/>
      <c r="P252" s="29"/>
      <c r="Q252" s="124"/>
      <c r="R252" s="124"/>
      <c r="S252" s="127"/>
      <c r="T252" s="124"/>
      <c r="U252" s="127"/>
      <c r="V252" s="29"/>
      <c r="W252" s="123"/>
      <c r="X252" s="29"/>
      <c r="Y252" s="29"/>
      <c r="Z252" s="124"/>
      <c r="AA252" s="29"/>
      <c r="AB252" s="127"/>
      <c r="AC252" s="29"/>
      <c r="AD252" s="124"/>
      <c r="AE252" s="29"/>
      <c r="AF252" s="127"/>
      <c r="AG252" s="29"/>
      <c r="AH252" s="124"/>
      <c r="AI252" s="29"/>
      <c r="AJ252" s="127"/>
      <c r="AK252" s="29"/>
      <c r="AL252" s="124"/>
      <c r="AM252" s="29"/>
      <c r="AN252" s="144"/>
      <c r="AO252" s="29"/>
      <c r="AP252" s="29"/>
      <c r="AQ252" s="29"/>
      <c r="AR252" s="29"/>
      <c r="AS252" s="29"/>
      <c r="AT252" s="29"/>
      <c r="AU252" s="29"/>
      <c r="AV252" s="29"/>
    </row>
    <row r="253" customFormat="false" ht="8.25" hidden="false" customHeight="true" outlineLevel="0" collapsed="false">
      <c r="A253" s="17" t="n">
        <v>11</v>
      </c>
      <c r="B253" s="27"/>
      <c r="C253" s="17" t="s">
        <v>241</v>
      </c>
      <c r="D253" s="124"/>
      <c r="E253" s="30" t="n">
        <v>1383223</v>
      </c>
      <c r="F253" s="124"/>
      <c r="G253" s="33" t="n">
        <f aca="false">(E253/$AP253)</f>
        <v>65.7394135259731</v>
      </c>
      <c r="H253" s="124"/>
      <c r="I253" s="33" t="n">
        <f aca="false">IF(G$287&gt;0,G253/G$287*100,0)</f>
        <v>81.1309376573225</v>
      </c>
      <c r="J253" s="29"/>
      <c r="K253" s="30" t="n">
        <v>0</v>
      </c>
      <c r="L253" s="124"/>
      <c r="M253" s="33" t="n">
        <f aca="false">(K253/$AP253)</f>
        <v>0</v>
      </c>
      <c r="N253" s="124"/>
      <c r="O253" s="33" t="n">
        <f aca="false">IF(M$287&gt;0,M253/M$287*100,0)</f>
        <v>0</v>
      </c>
      <c r="P253" s="29"/>
      <c r="Q253" s="30" t="n">
        <v>0</v>
      </c>
      <c r="R253" s="124"/>
      <c r="S253" s="33" t="n">
        <f aca="false">(Q253/$AP253)</f>
        <v>0</v>
      </c>
      <c r="T253" s="124"/>
      <c r="U253" s="33" t="n">
        <f aca="false">IF(S$287&gt;0,S253/S$287*100,0)</f>
        <v>0</v>
      </c>
      <c r="V253" s="29"/>
      <c r="W253" s="30" t="n">
        <f aca="false">(E253+K253+Q253)</f>
        <v>1383223</v>
      </c>
      <c r="X253" s="29"/>
      <c r="Y253" s="29"/>
      <c r="Z253" s="30" t="n">
        <v>0</v>
      </c>
      <c r="AA253" s="29"/>
      <c r="AB253" s="33" t="n">
        <f aca="false">IF($W253&gt;0,Z253/$W253*100,0)</f>
        <v>0</v>
      </c>
      <c r="AC253" s="29"/>
      <c r="AD253" s="30" t="n">
        <v>440992</v>
      </c>
      <c r="AE253" s="29"/>
      <c r="AF253" s="33" t="n">
        <f aca="false">IF($W253&gt;0,AD253/$W253*100,0)</f>
        <v>31.8814825953588</v>
      </c>
      <c r="AG253" s="29"/>
      <c r="AH253" s="30" t="n">
        <v>0</v>
      </c>
      <c r="AI253" s="29"/>
      <c r="AJ253" s="33" t="n">
        <f aca="false">IF($W253&gt;0,AH253/$W253*100,0)</f>
        <v>0</v>
      </c>
      <c r="AK253" s="29"/>
      <c r="AL253" s="30" t="n">
        <v>0</v>
      </c>
      <c r="AM253" s="29"/>
      <c r="AN253" s="123" t="n">
        <v>11</v>
      </c>
      <c r="AO253" s="29"/>
      <c r="AP253" s="125" t="n">
        <v>21041</v>
      </c>
      <c r="AQ253" s="29"/>
      <c r="AR253" s="125" t="n">
        <f aca="false">IF(E253,AP253,0)</f>
        <v>21041</v>
      </c>
      <c r="AS253" s="29"/>
      <c r="AT253" s="125" t="n">
        <f aca="false">IF(K253,AP253,0)</f>
        <v>0</v>
      </c>
      <c r="AU253" s="29"/>
      <c r="AV253" s="125" t="n">
        <f aca="false">IF(Q253,AP253,0)</f>
        <v>0</v>
      </c>
    </row>
    <row r="254" customFormat="false" ht="8.25" hidden="false" customHeight="true" outlineLevel="0" collapsed="false">
      <c r="A254" s="17" t="n">
        <v>12</v>
      </c>
      <c r="B254" s="27"/>
      <c r="C254" s="13" t="s">
        <v>242</v>
      </c>
      <c r="D254" s="124"/>
      <c r="E254" s="30" t="n">
        <v>479186</v>
      </c>
      <c r="F254" s="124"/>
      <c r="G254" s="33" t="n">
        <f aca="false">(E254/$AP254)</f>
        <v>123.374356333677</v>
      </c>
      <c r="H254" s="124"/>
      <c r="I254" s="33" t="n">
        <f aca="false">IF(G$287&gt;0,G254/G$287*100,0)</f>
        <v>152.259910384889</v>
      </c>
      <c r="J254" s="29"/>
      <c r="K254" s="30" t="n">
        <v>0</v>
      </c>
      <c r="L254" s="124"/>
      <c r="M254" s="33" t="n">
        <f aca="false">(K254/$AP254)</f>
        <v>0</v>
      </c>
      <c r="N254" s="124"/>
      <c r="O254" s="33" t="n">
        <f aca="false">IF(M$287&gt;0,M254/M$287*100,0)</f>
        <v>0</v>
      </c>
      <c r="P254" s="29"/>
      <c r="Q254" s="30" t="n">
        <v>0</v>
      </c>
      <c r="R254" s="124"/>
      <c r="S254" s="33" t="n">
        <f aca="false">(Q254/$AP254)</f>
        <v>0</v>
      </c>
      <c r="T254" s="124"/>
      <c r="U254" s="33" t="n">
        <f aca="false">IF(S$287&gt;0,S254/S$287*100,0)</f>
        <v>0</v>
      </c>
      <c r="V254" s="29"/>
      <c r="W254" s="30" t="n">
        <f aca="false">(E254+K254+Q254)</f>
        <v>479186</v>
      </c>
      <c r="X254" s="29"/>
      <c r="Y254" s="29"/>
      <c r="Z254" s="30" t="n">
        <v>50000</v>
      </c>
      <c r="AA254" s="29"/>
      <c r="AB254" s="33" t="n">
        <f aca="false">IF($W254&gt;0,Z254/$W254*100,0)</f>
        <v>10.4343616048883</v>
      </c>
      <c r="AC254" s="29"/>
      <c r="AD254" s="30" t="n">
        <v>292005</v>
      </c>
      <c r="AE254" s="29"/>
      <c r="AF254" s="33" t="n">
        <f aca="false">IF($W254&gt;0,AD254/$W254*100,0)</f>
        <v>60.9377152087081</v>
      </c>
      <c r="AG254" s="29"/>
      <c r="AH254" s="30" t="n">
        <v>0</v>
      </c>
      <c r="AI254" s="29"/>
      <c r="AJ254" s="33" t="n">
        <f aca="false">IF($W254&gt;0,AH254/$W254*100,0)</f>
        <v>0</v>
      </c>
      <c r="AK254" s="29"/>
      <c r="AL254" s="30" t="n">
        <v>0</v>
      </c>
      <c r="AM254" s="29"/>
      <c r="AN254" s="123" t="n">
        <v>12</v>
      </c>
      <c r="AO254" s="29"/>
      <c r="AP254" s="125" t="n">
        <v>3884</v>
      </c>
      <c r="AQ254" s="29"/>
      <c r="AR254" s="125" t="n">
        <f aca="false">IF(E254,AP254,0)</f>
        <v>3884</v>
      </c>
      <c r="AS254" s="29"/>
      <c r="AT254" s="125" t="n">
        <f aca="false">IF(K254,AP254,0)</f>
        <v>0</v>
      </c>
      <c r="AU254" s="29"/>
      <c r="AV254" s="125" t="n">
        <f aca="false">IF(Q254,AP254,0)</f>
        <v>0</v>
      </c>
    </row>
    <row r="255" customFormat="false" ht="8.25" hidden="false" customHeight="true" outlineLevel="0" collapsed="false">
      <c r="A255" s="17" t="n">
        <v>13</v>
      </c>
      <c r="B255" s="27"/>
      <c r="C255" s="17" t="s">
        <v>243</v>
      </c>
      <c r="D255" s="124"/>
      <c r="E255" s="30" t="n">
        <v>939320</v>
      </c>
      <c r="F255" s="124"/>
      <c r="G255" s="33" t="n">
        <f aca="false">(E255/$AP255)</f>
        <v>265.194805194805</v>
      </c>
      <c r="H255" s="124"/>
      <c r="I255" s="33" t="n">
        <f aca="false">IF(G$287&gt;0,G255/G$287*100,0)</f>
        <v>327.284684381995</v>
      </c>
      <c r="J255" s="29"/>
      <c r="K255" s="30" t="n">
        <v>1550</v>
      </c>
      <c r="L255" s="124"/>
      <c r="M255" s="33" t="n">
        <f aca="false">(K255/$AP255)</f>
        <v>0.437605872388481</v>
      </c>
      <c r="N255" s="124"/>
      <c r="O255" s="33" t="n">
        <f aca="false">IF(M$287&gt;0,M255/M$287*100,0)</f>
        <v>43.2374891783982</v>
      </c>
      <c r="P255" s="29"/>
      <c r="Q255" s="30" t="n">
        <v>0</v>
      </c>
      <c r="R255" s="124"/>
      <c r="S255" s="33" t="n">
        <f aca="false">(Q255/$AP255)</f>
        <v>0</v>
      </c>
      <c r="T255" s="124"/>
      <c r="U255" s="33" t="n">
        <f aca="false">IF(S$287&gt;0,S255/S$287*100,0)</f>
        <v>0</v>
      </c>
      <c r="V255" s="29"/>
      <c r="W255" s="30" t="n">
        <f aca="false">(E255+K255+Q255)</f>
        <v>940870</v>
      </c>
      <c r="X255" s="29"/>
      <c r="Y255" s="29"/>
      <c r="Z255" s="30" t="n">
        <v>2196</v>
      </c>
      <c r="AA255" s="29"/>
      <c r="AB255" s="33" t="n">
        <f aca="false">IF($W255&gt;0,Z255/$W255*100,0)</f>
        <v>0.233401001201016</v>
      </c>
      <c r="AC255" s="29"/>
      <c r="AD255" s="30" t="n">
        <v>420876</v>
      </c>
      <c r="AE255" s="29"/>
      <c r="AF255" s="33" t="n">
        <f aca="false">IF($W255&gt;0,AD255/$W255*100,0)</f>
        <v>44.7326410662472</v>
      </c>
      <c r="AG255" s="29"/>
      <c r="AH255" s="30" t="n">
        <v>109391</v>
      </c>
      <c r="AI255" s="29"/>
      <c r="AJ255" s="33" t="n">
        <f aca="false">IF($W255&gt;0,AH255/$W255*100,0)</f>
        <v>11.6265796550002</v>
      </c>
      <c r="AK255" s="29"/>
      <c r="AL255" s="30" t="n">
        <v>0</v>
      </c>
      <c r="AM255" s="29"/>
      <c r="AN255" s="123" t="n">
        <v>13</v>
      </c>
      <c r="AO255" s="29"/>
      <c r="AP255" s="125" t="n">
        <v>3542</v>
      </c>
      <c r="AQ255" s="29"/>
      <c r="AR255" s="125" t="n">
        <f aca="false">IF(E255,AP255,0)</f>
        <v>3542</v>
      </c>
      <c r="AS255" s="29"/>
      <c r="AT255" s="125" t="n">
        <f aca="false">IF(K255,AP255,0)</f>
        <v>3542</v>
      </c>
      <c r="AU255" s="29"/>
      <c r="AV255" s="125" t="n">
        <f aca="false">IF(Q255,AP255,0)</f>
        <v>0</v>
      </c>
    </row>
    <row r="256" customFormat="false" ht="8.25" hidden="false" customHeight="true" outlineLevel="0" collapsed="false">
      <c r="A256" s="17" t="n">
        <v>14</v>
      </c>
      <c r="B256" s="27"/>
      <c r="C256" s="17" t="s">
        <v>161</v>
      </c>
      <c r="D256" s="124"/>
      <c r="E256" s="30" t="n">
        <v>1329651</v>
      </c>
      <c r="F256" s="124"/>
      <c r="G256" s="33" t="n">
        <f aca="false">(E256/$AP256)</f>
        <v>81.1802307833201</v>
      </c>
      <c r="H256" s="124"/>
      <c r="I256" s="33" t="n">
        <f aca="false">IF(G$287&gt;0,G256/G$287*100,0)</f>
        <v>100.186902946532</v>
      </c>
      <c r="J256" s="29"/>
      <c r="K256" s="30" t="n">
        <v>0</v>
      </c>
      <c r="L256" s="124"/>
      <c r="M256" s="33" t="n">
        <f aca="false">(K256/$AP256)</f>
        <v>0</v>
      </c>
      <c r="N256" s="124"/>
      <c r="O256" s="33" t="n">
        <f aca="false">IF(M$287&gt;0,M256/M$287*100,0)</f>
        <v>0</v>
      </c>
      <c r="P256" s="29"/>
      <c r="Q256" s="30" t="n">
        <v>0</v>
      </c>
      <c r="R256" s="124"/>
      <c r="S256" s="33" t="n">
        <f aca="false">(Q256/$AP256)</f>
        <v>0</v>
      </c>
      <c r="T256" s="124"/>
      <c r="U256" s="33" t="n">
        <f aca="false">IF(S$287&gt;0,S256/S$287*100,0)</f>
        <v>0</v>
      </c>
      <c r="V256" s="29"/>
      <c r="W256" s="30" t="n">
        <f aca="false">(E256+K256+Q256)</f>
        <v>1329651</v>
      </c>
      <c r="X256" s="29"/>
      <c r="Y256" s="29"/>
      <c r="Z256" s="30" t="n">
        <v>0</v>
      </c>
      <c r="AA256" s="29"/>
      <c r="AB256" s="33" t="n">
        <f aca="false">IF($W256&gt;0,Z256/$W256*100,0)</f>
        <v>0</v>
      </c>
      <c r="AC256" s="29"/>
      <c r="AD256" s="30" t="n">
        <v>0</v>
      </c>
      <c r="AE256" s="29"/>
      <c r="AF256" s="33" t="n">
        <f aca="false">IF($W256&gt;0,AD256/$W256*100,0)</f>
        <v>0</v>
      </c>
      <c r="AG256" s="29"/>
      <c r="AH256" s="30" t="n">
        <v>0</v>
      </c>
      <c r="AI256" s="29"/>
      <c r="AJ256" s="33" t="n">
        <f aca="false">IF($W256&gt;0,AH256/$W256*100,0)</f>
        <v>0</v>
      </c>
      <c r="AK256" s="29"/>
      <c r="AL256" s="30" t="n">
        <v>0</v>
      </c>
      <c r="AM256" s="29"/>
      <c r="AN256" s="123" t="n">
        <v>14</v>
      </c>
      <c r="AO256" s="29"/>
      <c r="AP256" s="125" t="n">
        <v>16379</v>
      </c>
      <c r="AQ256" s="29"/>
      <c r="AR256" s="125" t="n">
        <f aca="false">IF(E256,AP256,0)</f>
        <v>16379</v>
      </c>
      <c r="AS256" s="29"/>
      <c r="AT256" s="125" t="n">
        <f aca="false">IF(K256,AP256,0)</f>
        <v>0</v>
      </c>
      <c r="AU256" s="29"/>
      <c r="AV256" s="125" t="n">
        <f aca="false">IF(Q256,AP256,0)</f>
        <v>0</v>
      </c>
    </row>
    <row r="257" customFormat="false" ht="8.25" hidden="false" customHeight="true" outlineLevel="0" collapsed="false">
      <c r="A257" s="17" t="n">
        <v>15</v>
      </c>
      <c r="B257" s="27"/>
      <c r="C257" s="17" t="s">
        <v>244</v>
      </c>
      <c r="D257" s="124"/>
      <c r="E257" s="30" t="n">
        <v>183444</v>
      </c>
      <c r="F257" s="124"/>
      <c r="G257" s="33" t="n">
        <f aca="false">(E257/$AP257)</f>
        <v>36.9772223342068</v>
      </c>
      <c r="H257" s="124"/>
      <c r="I257" s="33" t="n">
        <f aca="false">IF(G$287&gt;0,G257/G$287*100,0)</f>
        <v>45.6346742240439</v>
      </c>
      <c r="J257" s="29"/>
      <c r="K257" s="30" t="n">
        <v>0</v>
      </c>
      <c r="L257" s="124"/>
      <c r="M257" s="33" t="n">
        <f aca="false">(K257/$AP257)</f>
        <v>0</v>
      </c>
      <c r="N257" s="124"/>
      <c r="O257" s="33" t="n">
        <f aca="false">IF(M$287&gt;0,M257/M$287*100,0)</f>
        <v>0</v>
      </c>
      <c r="P257" s="29"/>
      <c r="Q257" s="30" t="n">
        <v>0</v>
      </c>
      <c r="R257" s="124"/>
      <c r="S257" s="33" t="n">
        <f aca="false">(Q257/$AP257)</f>
        <v>0</v>
      </c>
      <c r="T257" s="124"/>
      <c r="U257" s="33" t="n">
        <f aca="false">IF(S$287&gt;0,S257/S$287*100,0)</f>
        <v>0</v>
      </c>
      <c r="V257" s="29"/>
      <c r="W257" s="30" t="n">
        <f aca="false">(E257+K257+Q257)</f>
        <v>183444</v>
      </c>
      <c r="X257" s="29"/>
      <c r="Y257" s="29"/>
      <c r="Z257" s="30" t="n">
        <v>0</v>
      </c>
      <c r="AA257" s="29"/>
      <c r="AB257" s="33" t="n">
        <f aca="false">IF($W257&gt;0,Z257/$W257*100,0)</f>
        <v>0</v>
      </c>
      <c r="AC257" s="29"/>
      <c r="AD257" s="30" t="n">
        <v>0</v>
      </c>
      <c r="AE257" s="29"/>
      <c r="AF257" s="33" t="n">
        <f aca="false">IF($W257&gt;0,AD257/$W257*100,0)</f>
        <v>0</v>
      </c>
      <c r="AG257" s="29"/>
      <c r="AH257" s="30" t="n">
        <v>297675</v>
      </c>
      <c r="AI257" s="29"/>
      <c r="AJ257" s="33" t="n">
        <f aca="false">IF($W257&gt;0,AH257/$W257*100,0)</f>
        <v>162.270229606856</v>
      </c>
      <c r="AK257" s="29"/>
      <c r="AL257" s="30" t="n">
        <v>0</v>
      </c>
      <c r="AM257" s="29"/>
      <c r="AN257" s="123" t="n">
        <v>15</v>
      </c>
      <c r="AO257" s="29"/>
      <c r="AP257" s="125" t="n">
        <v>4961</v>
      </c>
      <c r="AQ257" s="29"/>
      <c r="AR257" s="125" t="n">
        <f aca="false">IF(E257,AP257,0)</f>
        <v>4961</v>
      </c>
      <c r="AS257" s="29"/>
      <c r="AT257" s="125" t="n">
        <f aca="false">IF(K257,AP257,0)</f>
        <v>0</v>
      </c>
      <c r="AU257" s="29"/>
      <c r="AV257" s="125" t="n">
        <f aca="false">IF(Q257,AP257,0)</f>
        <v>0</v>
      </c>
    </row>
    <row r="258" customFormat="false" ht="8.25" hidden="false" customHeight="true" outlineLevel="0" collapsed="false">
      <c r="A258" s="46"/>
      <c r="B258" s="17"/>
      <c r="C258" s="17"/>
      <c r="D258" s="124"/>
      <c r="E258" s="124"/>
      <c r="F258" s="124"/>
      <c r="G258" s="127"/>
      <c r="H258" s="124"/>
      <c r="I258" s="127"/>
      <c r="J258" s="29"/>
      <c r="K258" s="124"/>
      <c r="L258" s="124"/>
      <c r="M258" s="127"/>
      <c r="N258" s="124"/>
      <c r="O258" s="127"/>
      <c r="P258" s="29"/>
      <c r="Q258" s="124"/>
      <c r="R258" s="124"/>
      <c r="S258" s="127"/>
      <c r="T258" s="124"/>
      <c r="U258" s="127"/>
      <c r="V258" s="29"/>
      <c r="W258" s="123"/>
      <c r="X258" s="29"/>
      <c r="Y258" s="29"/>
      <c r="Z258" s="124"/>
      <c r="AA258" s="29"/>
      <c r="AB258" s="127"/>
      <c r="AC258" s="29"/>
      <c r="AD258" s="124"/>
      <c r="AE258" s="29"/>
      <c r="AF258" s="127"/>
      <c r="AG258" s="29"/>
      <c r="AH258" s="124"/>
      <c r="AI258" s="29"/>
      <c r="AJ258" s="127"/>
      <c r="AK258" s="29"/>
      <c r="AL258" s="124"/>
      <c r="AM258" s="29"/>
      <c r="AN258" s="144"/>
      <c r="AO258" s="29"/>
      <c r="AP258" s="35"/>
      <c r="AQ258" s="29"/>
      <c r="AR258" s="29"/>
      <c r="AS258" s="29"/>
      <c r="AT258" s="29"/>
      <c r="AU258" s="29"/>
      <c r="AV258" s="29"/>
    </row>
    <row r="259" customFormat="false" ht="8.25" hidden="false" customHeight="true" outlineLevel="0" collapsed="false">
      <c r="A259" s="17" t="n">
        <v>16</v>
      </c>
      <c r="B259" s="27"/>
      <c r="C259" s="17" t="s">
        <v>245</v>
      </c>
      <c r="D259" s="124"/>
      <c r="E259" s="30" t="n">
        <v>575230</v>
      </c>
      <c r="F259" s="124"/>
      <c r="G259" s="33" t="n">
        <f aca="false">(E259/$AP259)</f>
        <v>70.0133885102239</v>
      </c>
      <c r="H259" s="124"/>
      <c r="I259" s="33" t="n">
        <f aca="false">IF(G$287&gt;0,G259/G$287*100,0)</f>
        <v>86.4055754947777</v>
      </c>
      <c r="J259" s="29"/>
      <c r="K259" s="30" t="n">
        <v>0</v>
      </c>
      <c r="L259" s="124"/>
      <c r="M259" s="33" t="n">
        <f aca="false">(K259/$AP259)</f>
        <v>0</v>
      </c>
      <c r="N259" s="124"/>
      <c r="O259" s="33" t="n">
        <f aca="false">IF(M$287&gt;0,M259/M$287*100,0)</f>
        <v>0</v>
      </c>
      <c r="P259" s="29"/>
      <c r="Q259" s="30" t="n">
        <v>0</v>
      </c>
      <c r="R259" s="124"/>
      <c r="S259" s="33" t="n">
        <f aca="false">(Q259/$AP259)</f>
        <v>0</v>
      </c>
      <c r="T259" s="124"/>
      <c r="U259" s="33" t="n">
        <f aca="false">IF(S$287&gt;0,S259/S$287*100,0)</f>
        <v>0</v>
      </c>
      <c r="V259" s="29"/>
      <c r="W259" s="30" t="n">
        <f aca="false">(E259+K259+Q259)</f>
        <v>575230</v>
      </c>
      <c r="X259" s="29"/>
      <c r="Y259" s="29"/>
      <c r="Z259" s="30" t="n">
        <v>277400</v>
      </c>
      <c r="AA259" s="29"/>
      <c r="AB259" s="33" t="n">
        <f aca="false">IF($W259&gt;0,Z259/$W259*100,0)</f>
        <v>48.2241885854354</v>
      </c>
      <c r="AC259" s="29"/>
      <c r="AD259" s="30" t="n">
        <v>0</v>
      </c>
      <c r="AE259" s="29"/>
      <c r="AF259" s="33" t="n">
        <f aca="false">IF($W259&gt;0,AD259/$W259*100,0)</f>
        <v>0</v>
      </c>
      <c r="AG259" s="29"/>
      <c r="AH259" s="30" t="n">
        <v>0</v>
      </c>
      <c r="AI259" s="29"/>
      <c r="AJ259" s="33" t="n">
        <f aca="false">IF($W259&gt;0,AH259/$W259*100,0)</f>
        <v>0</v>
      </c>
      <c r="AK259" s="29"/>
      <c r="AL259" s="30" t="n">
        <v>0</v>
      </c>
      <c r="AM259" s="29"/>
      <c r="AN259" s="123" t="n">
        <v>16</v>
      </c>
      <c r="AO259" s="29"/>
      <c r="AP259" s="125" t="n">
        <v>8216</v>
      </c>
      <c r="AQ259" s="29"/>
      <c r="AR259" s="125" t="n">
        <f aca="false">IF(E259,AP259,0)</f>
        <v>8216</v>
      </c>
      <c r="AS259" s="29"/>
      <c r="AT259" s="125" t="n">
        <f aca="false">IF(K259,AP259,0)</f>
        <v>0</v>
      </c>
      <c r="AU259" s="29"/>
      <c r="AV259" s="125" t="n">
        <f aca="false">IF(Q259,AP259,0)</f>
        <v>0</v>
      </c>
    </row>
    <row r="260" customFormat="false" ht="8.25" hidden="false" customHeight="true" outlineLevel="0" collapsed="false">
      <c r="A260" s="17" t="n">
        <v>17</v>
      </c>
      <c r="B260" s="27"/>
      <c r="C260" s="17" t="s">
        <v>246</v>
      </c>
      <c r="D260" s="124"/>
      <c r="E260" s="30" t="n">
        <v>1233985</v>
      </c>
      <c r="F260" s="124"/>
      <c r="G260" s="33" t="n">
        <f aca="false">(E260/$AP260)</f>
        <v>85.4560249307479</v>
      </c>
      <c r="H260" s="124"/>
      <c r="I260" s="33" t="n">
        <f aca="false">IF(G$287&gt;0,G260/G$287*100,0)</f>
        <v>105.4637858666</v>
      </c>
      <c r="J260" s="29"/>
      <c r="K260" s="30" t="n">
        <v>0</v>
      </c>
      <c r="L260" s="124"/>
      <c r="M260" s="33" t="n">
        <f aca="false">(K260/$AP260)</f>
        <v>0</v>
      </c>
      <c r="N260" s="124"/>
      <c r="O260" s="33" t="n">
        <f aca="false">IF(M$287&gt;0,M260/M$287*100,0)</f>
        <v>0</v>
      </c>
      <c r="P260" s="29"/>
      <c r="Q260" s="30" t="n">
        <v>0</v>
      </c>
      <c r="R260" s="124"/>
      <c r="S260" s="33" t="n">
        <f aca="false">(Q260/$AP260)</f>
        <v>0</v>
      </c>
      <c r="T260" s="124"/>
      <c r="U260" s="33" t="n">
        <f aca="false">IF(S$287&gt;0,S260/S$287*100,0)</f>
        <v>0</v>
      </c>
      <c r="V260" s="29"/>
      <c r="W260" s="30" t="n">
        <f aca="false">(E260+K260+Q260)</f>
        <v>1233985</v>
      </c>
      <c r="X260" s="29"/>
      <c r="Y260" s="29"/>
      <c r="Z260" s="30" t="n">
        <v>0</v>
      </c>
      <c r="AA260" s="29"/>
      <c r="AB260" s="33" t="n">
        <f aca="false">IF($W260&gt;0,Z260/$W260*100,0)</f>
        <v>0</v>
      </c>
      <c r="AC260" s="29"/>
      <c r="AD260" s="30" t="n">
        <v>0</v>
      </c>
      <c r="AE260" s="29"/>
      <c r="AF260" s="33" t="n">
        <f aca="false">IF($W260&gt;0,AD260/$W260*100,0)</f>
        <v>0</v>
      </c>
      <c r="AG260" s="29"/>
      <c r="AH260" s="30" t="n">
        <v>0</v>
      </c>
      <c r="AI260" s="29"/>
      <c r="AJ260" s="33" t="n">
        <f aca="false">IF($W260&gt;0,AH260/$W260*100,0)</f>
        <v>0</v>
      </c>
      <c r="AK260" s="29"/>
      <c r="AL260" s="30" t="n">
        <v>41280</v>
      </c>
      <c r="AM260" s="29"/>
      <c r="AN260" s="123" t="n">
        <v>17</v>
      </c>
      <c r="AO260" s="29"/>
      <c r="AP260" s="125" t="n">
        <v>14440</v>
      </c>
      <c r="AQ260" s="29"/>
      <c r="AR260" s="125" t="n">
        <f aca="false">IF(E260,AP260,0)</f>
        <v>14440</v>
      </c>
      <c r="AS260" s="29"/>
      <c r="AT260" s="125" t="n">
        <f aca="false">IF(K260,AP260,0)</f>
        <v>0</v>
      </c>
      <c r="AU260" s="29"/>
      <c r="AV260" s="125" t="n">
        <f aca="false">IF(Q260,AP260,0)</f>
        <v>0</v>
      </c>
    </row>
    <row r="261" customFormat="false" ht="8.25" hidden="false" customHeight="true" outlineLevel="0" collapsed="false">
      <c r="A261" s="17" t="n">
        <v>18</v>
      </c>
      <c r="B261" s="27"/>
      <c r="C261" s="17" t="s">
        <v>247</v>
      </c>
      <c r="D261" s="124"/>
      <c r="E261" s="30" t="n">
        <v>1763753</v>
      </c>
      <c r="F261" s="124"/>
      <c r="G261" s="33" t="n">
        <f aca="false">(E261/$AP261)</f>
        <v>75.7235531512966</v>
      </c>
      <c r="H261" s="124"/>
      <c r="I261" s="33" t="n">
        <f aca="false">IF(G$287&gt;0,G261/G$287*100,0)</f>
        <v>93.4526570956027</v>
      </c>
      <c r="J261" s="29"/>
      <c r="K261" s="30" t="n">
        <v>0</v>
      </c>
      <c r="L261" s="124"/>
      <c r="M261" s="33" t="n">
        <f aca="false">(K261/$AP261)</f>
        <v>0</v>
      </c>
      <c r="N261" s="124"/>
      <c r="O261" s="33" t="n">
        <f aca="false">IF(M$287&gt;0,M261/M$287*100,0)</f>
        <v>0</v>
      </c>
      <c r="P261" s="29"/>
      <c r="Q261" s="30" t="n">
        <v>0</v>
      </c>
      <c r="R261" s="124"/>
      <c r="S261" s="33" t="n">
        <f aca="false">(Q261/$AP261)</f>
        <v>0</v>
      </c>
      <c r="T261" s="124"/>
      <c r="U261" s="33" t="n">
        <f aca="false">IF(S$287&gt;0,S261/S$287*100,0)</f>
        <v>0</v>
      </c>
      <c r="V261" s="29"/>
      <c r="W261" s="30" t="n">
        <f aca="false">(E261+K261+Q261)</f>
        <v>1763753</v>
      </c>
      <c r="X261" s="29"/>
      <c r="Y261" s="29"/>
      <c r="Z261" s="30" t="n">
        <v>0</v>
      </c>
      <c r="AA261" s="29"/>
      <c r="AB261" s="33" t="n">
        <f aca="false">IF($W261&gt;0,Z261/$W261*100,0)</f>
        <v>0</v>
      </c>
      <c r="AC261" s="29"/>
      <c r="AD261" s="30" t="n">
        <v>0</v>
      </c>
      <c r="AE261" s="29"/>
      <c r="AF261" s="33" t="n">
        <f aca="false">IF($W261&gt;0,AD261/$W261*100,0)</f>
        <v>0</v>
      </c>
      <c r="AG261" s="29"/>
      <c r="AH261" s="30" t="n">
        <v>0</v>
      </c>
      <c r="AI261" s="29"/>
      <c r="AJ261" s="33" t="n">
        <f aca="false">IF($W261&gt;0,AH261/$W261*100,0)</f>
        <v>0</v>
      </c>
      <c r="AK261" s="29"/>
      <c r="AL261" s="30" t="n">
        <v>0</v>
      </c>
      <c r="AM261" s="29"/>
      <c r="AN261" s="123" t="n">
        <v>18</v>
      </c>
      <c r="AO261" s="29"/>
      <c r="AP261" s="125" t="n">
        <v>23292</v>
      </c>
      <c r="AQ261" s="29"/>
      <c r="AR261" s="125" t="n">
        <f aca="false">IF(E261,AP261,0)</f>
        <v>23292</v>
      </c>
      <c r="AS261" s="29"/>
      <c r="AT261" s="125" t="n">
        <f aca="false">IF(K261,AP261,0)</f>
        <v>0</v>
      </c>
      <c r="AU261" s="29"/>
      <c r="AV261" s="125" t="n">
        <f aca="false">IF(Q261,AP261,0)</f>
        <v>0</v>
      </c>
    </row>
    <row r="262" customFormat="false" ht="8.25" hidden="false" customHeight="true" outlineLevel="0" collapsed="false">
      <c r="A262" s="17" t="n">
        <v>19</v>
      </c>
      <c r="B262" s="27"/>
      <c r="C262" s="17" t="s">
        <v>248</v>
      </c>
      <c r="D262" s="124"/>
      <c r="E262" s="30" t="n">
        <v>3831575</v>
      </c>
      <c r="F262" s="124"/>
      <c r="G262" s="33" t="n">
        <f aca="false">(E262/$AP262)</f>
        <v>89.909306363807</v>
      </c>
      <c r="H262" s="124"/>
      <c r="I262" s="33" t="n">
        <f aca="false">IF(G$287&gt;0,G262/G$287*100,0)</f>
        <v>110.959711049646</v>
      </c>
      <c r="J262" s="29"/>
      <c r="K262" s="30" t="n">
        <v>0</v>
      </c>
      <c r="L262" s="124"/>
      <c r="M262" s="33" t="n">
        <f aca="false">(K262/$AP262)</f>
        <v>0</v>
      </c>
      <c r="N262" s="124"/>
      <c r="O262" s="33" t="n">
        <f aca="false">IF(M$287&gt;0,M262/M$287*100,0)</f>
        <v>0</v>
      </c>
      <c r="P262" s="29"/>
      <c r="Q262" s="30" t="n">
        <v>0</v>
      </c>
      <c r="R262" s="124"/>
      <c r="S262" s="33" t="n">
        <f aca="false">(Q262/$AP262)</f>
        <v>0</v>
      </c>
      <c r="T262" s="124"/>
      <c r="U262" s="33" t="n">
        <f aca="false">IF(S$287&gt;0,S262/S$287*100,0)</f>
        <v>0</v>
      </c>
      <c r="V262" s="29"/>
      <c r="W262" s="30" t="n">
        <f aca="false">(E262+K262+Q262)</f>
        <v>3831575</v>
      </c>
      <c r="X262" s="29"/>
      <c r="Y262" s="29"/>
      <c r="Z262" s="30" t="n">
        <v>82780</v>
      </c>
      <c r="AA262" s="29"/>
      <c r="AB262" s="33" t="n">
        <f aca="false">IF($W262&gt;0,Z262/$W262*100,0)</f>
        <v>2.1604692587252</v>
      </c>
      <c r="AC262" s="29"/>
      <c r="AD262" s="30" t="n">
        <v>0</v>
      </c>
      <c r="AE262" s="29"/>
      <c r="AF262" s="33" t="n">
        <f aca="false">IF($W262&gt;0,AD262/$W262*100,0)</f>
        <v>0</v>
      </c>
      <c r="AG262" s="29"/>
      <c r="AH262" s="30" t="n">
        <v>0</v>
      </c>
      <c r="AI262" s="29"/>
      <c r="AJ262" s="33" t="n">
        <f aca="false">IF($W262&gt;0,AH262/$W262*100,0)</f>
        <v>0</v>
      </c>
      <c r="AK262" s="29"/>
      <c r="AL262" s="30" t="n">
        <v>932</v>
      </c>
      <c r="AM262" s="29"/>
      <c r="AN262" s="123" t="n">
        <v>19</v>
      </c>
      <c r="AO262" s="29"/>
      <c r="AP262" s="125" t="n">
        <v>42616</v>
      </c>
      <c r="AQ262" s="29"/>
      <c r="AR262" s="125" t="n">
        <f aca="false">IF(E262,AP262,0)</f>
        <v>42616</v>
      </c>
      <c r="AS262" s="29"/>
      <c r="AT262" s="125" t="n">
        <f aca="false">IF(K262,AP262,0)</f>
        <v>0</v>
      </c>
      <c r="AU262" s="29"/>
      <c r="AV262" s="125" t="n">
        <f aca="false">IF(Q262,AP262,0)</f>
        <v>0</v>
      </c>
    </row>
    <row r="263" customFormat="false" ht="8.25" hidden="false" customHeight="true" outlineLevel="0" collapsed="false">
      <c r="A263" s="17" t="n">
        <v>20</v>
      </c>
      <c r="B263" s="27"/>
      <c r="C263" s="17" t="s">
        <v>249</v>
      </c>
      <c r="D263" s="124"/>
      <c r="E263" s="30" t="n">
        <v>65689</v>
      </c>
      <c r="F263" s="124"/>
      <c r="G263" s="33" t="n">
        <f aca="false">(E263/$AP263)</f>
        <v>13.4196118488253</v>
      </c>
      <c r="H263" s="124"/>
      <c r="I263" s="33" t="n">
        <f aca="false">IF(G$287&gt;0,G263/G$287*100,0)</f>
        <v>16.5615364344916</v>
      </c>
      <c r="J263" s="29"/>
      <c r="K263" s="30" t="n">
        <v>0</v>
      </c>
      <c r="L263" s="124"/>
      <c r="M263" s="33" t="n">
        <f aca="false">(K263/$AP263)</f>
        <v>0</v>
      </c>
      <c r="N263" s="124"/>
      <c r="O263" s="33" t="n">
        <f aca="false">IF(M$287&gt;0,M263/M$287*100,0)</f>
        <v>0</v>
      </c>
      <c r="P263" s="29"/>
      <c r="Q263" s="30" t="n">
        <v>0</v>
      </c>
      <c r="R263" s="124"/>
      <c r="S263" s="33" t="n">
        <f aca="false">(Q263/$AP263)</f>
        <v>0</v>
      </c>
      <c r="T263" s="124"/>
      <c r="U263" s="33" t="n">
        <f aca="false">IF(S$287&gt;0,S263/S$287*100,0)</f>
        <v>0</v>
      </c>
      <c r="V263" s="29"/>
      <c r="W263" s="30" t="n">
        <f aca="false">(E263+K263+Q263)</f>
        <v>65689</v>
      </c>
      <c r="X263" s="29"/>
      <c r="Y263" s="29"/>
      <c r="Z263" s="30" t="n">
        <v>0</v>
      </c>
      <c r="AA263" s="29"/>
      <c r="AB263" s="33" t="n">
        <f aca="false">IF($W263&gt;0,Z263/$W263*100,0)</f>
        <v>0</v>
      </c>
      <c r="AC263" s="29"/>
      <c r="AD263" s="30" t="n">
        <v>0</v>
      </c>
      <c r="AE263" s="29"/>
      <c r="AF263" s="33" t="n">
        <f aca="false">IF($W263&gt;0,AD263/$W263*100,0)</f>
        <v>0</v>
      </c>
      <c r="AG263" s="29"/>
      <c r="AH263" s="30" t="n">
        <v>0</v>
      </c>
      <c r="AI263" s="29"/>
      <c r="AJ263" s="33" t="n">
        <f aca="false">IF($W263&gt;0,AH263/$W263*100,0)</f>
        <v>0</v>
      </c>
      <c r="AK263" s="29"/>
      <c r="AL263" s="30" t="n">
        <v>0</v>
      </c>
      <c r="AM263" s="29"/>
      <c r="AN263" s="123" t="n">
        <v>20</v>
      </c>
      <c r="AO263" s="29"/>
      <c r="AP263" s="125" t="n">
        <v>4895</v>
      </c>
      <c r="AQ263" s="29"/>
      <c r="AR263" s="125" t="n">
        <f aca="false">IF(E263,AP263,0)</f>
        <v>4895</v>
      </c>
      <c r="AS263" s="29"/>
      <c r="AT263" s="125" t="n">
        <f aca="false">IF(K263,AP263,0)</f>
        <v>0</v>
      </c>
      <c r="AU263" s="29"/>
      <c r="AV263" s="125" t="n">
        <f aca="false">IF(Q263,AP263,0)</f>
        <v>0</v>
      </c>
    </row>
    <row r="264" customFormat="false" ht="8.25" hidden="false" customHeight="true" outlineLevel="0" collapsed="false">
      <c r="A264" s="46"/>
      <c r="B264" s="17"/>
      <c r="C264" s="17"/>
      <c r="D264" s="124"/>
      <c r="E264" s="124"/>
      <c r="F264" s="124"/>
      <c r="G264" s="127"/>
      <c r="H264" s="124"/>
      <c r="I264" s="127"/>
      <c r="J264" s="29"/>
      <c r="K264" s="124"/>
      <c r="L264" s="124"/>
      <c r="M264" s="127"/>
      <c r="N264" s="124"/>
      <c r="O264" s="127"/>
      <c r="P264" s="29"/>
      <c r="Q264" s="124"/>
      <c r="R264" s="124"/>
      <c r="S264" s="127"/>
      <c r="T264" s="124"/>
      <c r="U264" s="127"/>
      <c r="V264" s="29"/>
      <c r="W264" s="129"/>
      <c r="X264" s="29"/>
      <c r="Y264" s="29"/>
      <c r="Z264" s="124"/>
      <c r="AA264" s="29"/>
      <c r="AB264" s="127"/>
      <c r="AC264" s="29"/>
      <c r="AD264" s="124"/>
      <c r="AE264" s="29"/>
      <c r="AF264" s="127"/>
      <c r="AG264" s="29"/>
      <c r="AH264" s="124"/>
      <c r="AI264" s="29"/>
      <c r="AJ264" s="127"/>
      <c r="AK264" s="29"/>
      <c r="AL264" s="124"/>
      <c r="AM264" s="29"/>
      <c r="AN264" s="144"/>
      <c r="AO264" s="29"/>
      <c r="AP264" s="29"/>
      <c r="AQ264" s="29"/>
      <c r="AR264" s="29"/>
      <c r="AS264" s="29"/>
      <c r="AT264" s="29"/>
      <c r="AU264" s="29"/>
      <c r="AV264" s="29"/>
    </row>
    <row r="265" customFormat="false" ht="8.25" hidden="false" customHeight="true" outlineLevel="0" collapsed="false">
      <c r="A265" s="17" t="n">
        <v>21</v>
      </c>
      <c r="B265" s="27"/>
      <c r="C265" s="17" t="s">
        <v>250</v>
      </c>
      <c r="D265" s="124"/>
      <c r="E265" s="30" t="n">
        <v>434622</v>
      </c>
      <c r="F265" s="124"/>
      <c r="G265" s="33" t="n">
        <f aca="false">(E265/$AP265)</f>
        <v>72.8254021447721</v>
      </c>
      <c r="H265" s="124"/>
      <c r="I265" s="33" t="n">
        <f aca="false">IF(G$287&gt;0,G265/G$287*100,0)</f>
        <v>89.8759639670742</v>
      </c>
      <c r="J265" s="29"/>
      <c r="K265" s="30" t="n">
        <v>0</v>
      </c>
      <c r="L265" s="124"/>
      <c r="M265" s="33" t="n">
        <f aca="false">(K265/$AP265)</f>
        <v>0</v>
      </c>
      <c r="N265" s="124"/>
      <c r="O265" s="33" t="n">
        <f aca="false">IF(M$287&gt;0,M265/M$287*100,0)</f>
        <v>0</v>
      </c>
      <c r="P265" s="29"/>
      <c r="Q265" s="30" t="n">
        <v>0</v>
      </c>
      <c r="R265" s="124"/>
      <c r="S265" s="33" t="n">
        <f aca="false">(Q265/$AP265)</f>
        <v>0</v>
      </c>
      <c r="T265" s="124"/>
      <c r="U265" s="33" t="n">
        <f aca="false">IF(S$287&gt;0,S265/S$287*100,0)</f>
        <v>0</v>
      </c>
      <c r="V265" s="29"/>
      <c r="W265" s="30" t="n">
        <f aca="false">(E265+K265+Q265)</f>
        <v>434622</v>
      </c>
      <c r="X265" s="29"/>
      <c r="Y265" s="29"/>
      <c r="Z265" s="30" t="n">
        <v>0</v>
      </c>
      <c r="AA265" s="29"/>
      <c r="AB265" s="33" t="n">
        <f aca="false">IF($W265&gt;0,Z265/$W265*100,0)</f>
        <v>0</v>
      </c>
      <c r="AC265" s="29"/>
      <c r="AD265" s="30" t="n">
        <v>22665</v>
      </c>
      <c r="AE265" s="29"/>
      <c r="AF265" s="33" t="n">
        <f aca="false">IF($W265&gt;0,AD265/$W265*100,0)</f>
        <v>5.21487637533305</v>
      </c>
      <c r="AG265" s="29"/>
      <c r="AH265" s="30" t="n">
        <v>0</v>
      </c>
      <c r="AI265" s="29"/>
      <c r="AJ265" s="33" t="n">
        <f aca="false">IF($W265&gt;0,AH265/$W265*100,0)</f>
        <v>0</v>
      </c>
      <c r="AK265" s="29"/>
      <c r="AL265" s="30" t="n">
        <v>4794</v>
      </c>
      <c r="AM265" s="29"/>
      <c r="AN265" s="123" t="n">
        <v>21</v>
      </c>
      <c r="AO265" s="29"/>
      <c r="AP265" s="125" t="n">
        <v>5968</v>
      </c>
      <c r="AQ265" s="29"/>
      <c r="AR265" s="125" t="n">
        <f aca="false">IF(E265,AP265,0)</f>
        <v>5968</v>
      </c>
      <c r="AS265" s="29"/>
      <c r="AT265" s="125" t="n">
        <f aca="false">IF(K265,AP265,0)</f>
        <v>0</v>
      </c>
      <c r="AU265" s="29"/>
      <c r="AV265" s="125" t="n">
        <f aca="false">IF(Q265,AP265,0)</f>
        <v>0</v>
      </c>
    </row>
    <row r="266" customFormat="false" ht="8.25" hidden="false" customHeight="true" outlineLevel="0" collapsed="false">
      <c r="A266" s="17" t="n">
        <v>22</v>
      </c>
      <c r="B266" s="27"/>
      <c r="C266" s="13" t="s">
        <v>202</v>
      </c>
      <c r="D266" s="124"/>
      <c r="E266" s="30" t="n">
        <v>120146</v>
      </c>
      <c r="F266" s="124"/>
      <c r="G266" s="33" t="n">
        <f aca="false">(E266/$AP266)</f>
        <v>25.4492692226223</v>
      </c>
      <c r="H266" s="124"/>
      <c r="I266" s="33" t="n">
        <f aca="false">IF(G$287&gt;0,G266/G$287*100,0)</f>
        <v>31.4076892990418</v>
      </c>
      <c r="J266" s="29"/>
      <c r="K266" s="30" t="n">
        <v>0</v>
      </c>
      <c r="L266" s="124"/>
      <c r="M266" s="33" t="n">
        <f aca="false">(K266/$AP266)</f>
        <v>0</v>
      </c>
      <c r="N266" s="124"/>
      <c r="O266" s="33" t="n">
        <f aca="false">IF(M$287&gt;0,M266/M$287*100,0)</f>
        <v>0</v>
      </c>
      <c r="P266" s="29"/>
      <c r="Q266" s="30" t="n">
        <v>0</v>
      </c>
      <c r="R266" s="124"/>
      <c r="S266" s="33" t="n">
        <f aca="false">(Q266/$AP266)</f>
        <v>0</v>
      </c>
      <c r="T266" s="124"/>
      <c r="U266" s="33" t="n">
        <f aca="false">IF(S$287&gt;0,S266/S$287*100,0)</f>
        <v>0</v>
      </c>
      <c r="V266" s="29"/>
      <c r="W266" s="30" t="n">
        <f aca="false">(E266+K266+Q266)</f>
        <v>120146</v>
      </c>
      <c r="X266" s="29"/>
      <c r="Y266" s="29"/>
      <c r="Z266" s="30" t="n">
        <v>0</v>
      </c>
      <c r="AA266" s="29"/>
      <c r="AB266" s="33" t="n">
        <f aca="false">IF($W266&gt;0,Z266/$W266*100,0)</f>
        <v>0</v>
      </c>
      <c r="AC266" s="29"/>
      <c r="AD266" s="30" t="n">
        <v>0</v>
      </c>
      <c r="AE266" s="29"/>
      <c r="AF266" s="33" t="n">
        <f aca="false">IF($W266&gt;0,AD266/$W266*100,0)</f>
        <v>0</v>
      </c>
      <c r="AG266" s="29"/>
      <c r="AH266" s="30" t="n">
        <v>0</v>
      </c>
      <c r="AI266" s="29"/>
      <c r="AJ266" s="33" t="n">
        <f aca="false">IF($W266&gt;0,AH266/$W266*100,0)</f>
        <v>0</v>
      </c>
      <c r="AK266" s="29"/>
      <c r="AL266" s="30" t="n">
        <v>0</v>
      </c>
      <c r="AM266" s="29"/>
      <c r="AN266" s="123" t="n">
        <v>22</v>
      </c>
      <c r="AO266" s="29"/>
      <c r="AP266" s="125" t="n">
        <v>4721</v>
      </c>
      <c r="AQ266" s="29"/>
      <c r="AR266" s="125" t="n">
        <f aca="false">IF(E266,AP266,0)</f>
        <v>4721</v>
      </c>
      <c r="AS266" s="29"/>
      <c r="AT266" s="125" t="n">
        <f aca="false">IF(K266,AP266,0)</f>
        <v>0</v>
      </c>
      <c r="AU266" s="29"/>
      <c r="AV266" s="125" t="n">
        <f aca="false">IF(Q266,AP266,0)</f>
        <v>0</v>
      </c>
    </row>
    <row r="267" customFormat="false" ht="8.25" hidden="false" customHeight="true" outlineLevel="0" collapsed="false">
      <c r="A267" s="17" t="n">
        <v>23</v>
      </c>
      <c r="B267" s="27"/>
      <c r="C267" s="17" t="s">
        <v>210</v>
      </c>
      <c r="D267" s="124"/>
      <c r="E267" s="30" t="n">
        <v>819737</v>
      </c>
      <c r="F267" s="124"/>
      <c r="G267" s="33" t="n">
        <f aca="false">(E267/$AP267)</f>
        <v>90.2197886858904</v>
      </c>
      <c r="H267" s="124"/>
      <c r="I267" s="33" t="n">
        <f aca="false">IF(G$287&gt;0,G267/G$287*100,0)</f>
        <v>111.342886386412</v>
      </c>
      <c r="J267" s="29"/>
      <c r="K267" s="30" t="n">
        <v>0</v>
      </c>
      <c r="L267" s="124"/>
      <c r="M267" s="33" t="n">
        <f aca="false">(K267/$AP267)</f>
        <v>0</v>
      </c>
      <c r="N267" s="124"/>
      <c r="O267" s="33" t="n">
        <f aca="false">IF(M$287&gt;0,M267/M$287*100,0)</f>
        <v>0</v>
      </c>
      <c r="P267" s="29"/>
      <c r="Q267" s="30" t="n">
        <v>0</v>
      </c>
      <c r="R267" s="124"/>
      <c r="S267" s="33" t="n">
        <f aca="false">(Q267/$AP267)</f>
        <v>0</v>
      </c>
      <c r="T267" s="124"/>
      <c r="U267" s="33" t="n">
        <f aca="false">IF(S$287&gt;0,S267/S$287*100,0)</f>
        <v>0</v>
      </c>
      <c r="V267" s="29"/>
      <c r="W267" s="30" t="n">
        <f aca="false">(E267+K267+Q267)</f>
        <v>819737</v>
      </c>
      <c r="X267" s="29"/>
      <c r="Y267" s="29"/>
      <c r="Z267" s="30" t="n">
        <v>0</v>
      </c>
      <c r="AA267" s="29"/>
      <c r="AB267" s="33" t="n">
        <f aca="false">IF($W267&gt;0,Z267/$W267*100,0)</f>
        <v>0</v>
      </c>
      <c r="AC267" s="29"/>
      <c r="AD267" s="30" t="n">
        <v>419184</v>
      </c>
      <c r="AE267" s="29"/>
      <c r="AF267" s="33" t="n">
        <f aca="false">IF($W267&gt;0,AD267/$W267*100,0)</f>
        <v>51.1364010652197</v>
      </c>
      <c r="AG267" s="29"/>
      <c r="AH267" s="30" t="n">
        <v>0</v>
      </c>
      <c r="AI267" s="29"/>
      <c r="AJ267" s="33" t="n">
        <f aca="false">IF($W267&gt;0,AH267/$W267*100,0)</f>
        <v>0</v>
      </c>
      <c r="AK267" s="29"/>
      <c r="AL267" s="30" t="n">
        <v>0</v>
      </c>
      <c r="AM267" s="29"/>
      <c r="AN267" s="123" t="n">
        <v>23</v>
      </c>
      <c r="AO267" s="29"/>
      <c r="AP267" s="125" t="n">
        <v>9086</v>
      </c>
      <c r="AQ267" s="29"/>
      <c r="AR267" s="125" t="n">
        <f aca="false">IF(E267,AP267,0)</f>
        <v>9086</v>
      </c>
      <c r="AS267" s="29"/>
      <c r="AT267" s="125" t="n">
        <f aca="false">IF(K267,AP267,0)</f>
        <v>0</v>
      </c>
      <c r="AU267" s="29"/>
      <c r="AV267" s="125" t="n">
        <f aca="false">IF(Q267,AP267,0)</f>
        <v>0</v>
      </c>
    </row>
    <row r="268" customFormat="false" ht="8.25" hidden="false" customHeight="true" outlineLevel="0" collapsed="false">
      <c r="A268" s="17" t="n">
        <v>24</v>
      </c>
      <c r="B268" s="27"/>
      <c r="C268" s="44" t="s">
        <v>251</v>
      </c>
      <c r="D268" s="124"/>
      <c r="E268" s="30" t="n">
        <v>526174</v>
      </c>
      <c r="F268" s="124"/>
      <c r="G268" s="33" t="n">
        <f aca="false">(E268/$AP268)</f>
        <v>68.0955092532678</v>
      </c>
      <c r="H268" s="124"/>
      <c r="I268" s="33" t="n">
        <f aca="false">IF(G$287&gt;0,G268/G$287*100,0)</f>
        <v>84.0386644731437</v>
      </c>
      <c r="J268" s="29"/>
      <c r="K268" s="30" t="n">
        <v>1209</v>
      </c>
      <c r="L268" s="124"/>
      <c r="M268" s="33" t="n">
        <f aca="false">(K268/$AP268)</f>
        <v>0.15646434580044</v>
      </c>
      <c r="N268" s="124"/>
      <c r="O268" s="33" t="n">
        <f aca="false">IF(M$287&gt;0,M268/M$287*100,0)</f>
        <v>15.4594028216011</v>
      </c>
      <c r="P268" s="29"/>
      <c r="Q268" s="30" t="n">
        <v>0</v>
      </c>
      <c r="R268" s="124"/>
      <c r="S268" s="33" t="n">
        <f aca="false">(Q268/$AP268)</f>
        <v>0</v>
      </c>
      <c r="T268" s="124"/>
      <c r="U268" s="33" t="n">
        <f aca="false">IF(S$287&gt;0,S268/S$287*100,0)</f>
        <v>0</v>
      </c>
      <c r="V268" s="29"/>
      <c r="W268" s="30" t="n">
        <f aca="false">(E268+K268+Q268)</f>
        <v>527383</v>
      </c>
      <c r="X268" s="29"/>
      <c r="Y268" s="29"/>
      <c r="Z268" s="30" t="n">
        <v>0</v>
      </c>
      <c r="AA268" s="29"/>
      <c r="AB268" s="33" t="n">
        <f aca="false">IF($W268&gt;0,Z268/$W268*100,0)</f>
        <v>0</v>
      </c>
      <c r="AC268" s="29"/>
      <c r="AD268" s="30" t="n">
        <v>0</v>
      </c>
      <c r="AE268" s="29"/>
      <c r="AF268" s="33" t="n">
        <f aca="false">IF($W268&gt;0,AD268/$W268*100,0)</f>
        <v>0</v>
      </c>
      <c r="AG268" s="29"/>
      <c r="AH268" s="30" t="n">
        <v>0</v>
      </c>
      <c r="AI268" s="29"/>
      <c r="AJ268" s="33" t="n">
        <f aca="false">IF($W268&gt;0,AH268/$W268*100,0)</f>
        <v>0</v>
      </c>
      <c r="AK268" s="29"/>
      <c r="AL268" s="30" t="n">
        <v>0</v>
      </c>
      <c r="AM268" s="29"/>
      <c r="AN268" s="123" t="n">
        <v>24</v>
      </c>
      <c r="AO268" s="29"/>
      <c r="AP268" s="125" t="n">
        <v>7727</v>
      </c>
      <c r="AQ268" s="29"/>
      <c r="AR268" s="125" t="n">
        <f aca="false">IF(E268,AP268,0)</f>
        <v>7727</v>
      </c>
      <c r="AS268" s="29"/>
      <c r="AT268" s="125" t="n">
        <f aca="false">IF(K268,AP268,0)</f>
        <v>7727</v>
      </c>
      <c r="AU268" s="29"/>
      <c r="AV268" s="125" t="n">
        <f aca="false">IF(Q268,AP268,0)</f>
        <v>0</v>
      </c>
    </row>
    <row r="269" customFormat="false" ht="8.25" hidden="false" customHeight="true" outlineLevel="0" collapsed="false">
      <c r="A269" s="17" t="n">
        <v>25</v>
      </c>
      <c r="B269" s="27"/>
      <c r="C269" s="17" t="s">
        <v>252</v>
      </c>
      <c r="D269" s="124"/>
      <c r="E269" s="30" t="n">
        <v>25850</v>
      </c>
      <c r="F269" s="124"/>
      <c r="G269" s="33" t="n">
        <f aca="false">(E269/$AP269)</f>
        <v>4.43929246093079</v>
      </c>
      <c r="H269" s="124"/>
      <c r="I269" s="33" t="n">
        <f aca="false">IF(G$287&gt;0,G269/G$287*100,0)</f>
        <v>5.47866098239681</v>
      </c>
      <c r="J269" s="29"/>
      <c r="K269" s="30" t="n">
        <v>0</v>
      </c>
      <c r="L269" s="124"/>
      <c r="M269" s="33" t="n">
        <f aca="false">(K269/$AP269)</f>
        <v>0</v>
      </c>
      <c r="N269" s="124"/>
      <c r="O269" s="33" t="n">
        <f aca="false">IF(M$287&gt;0,M269/M$287*100,0)</f>
        <v>0</v>
      </c>
      <c r="P269" s="29"/>
      <c r="Q269" s="30" t="n">
        <v>0</v>
      </c>
      <c r="R269" s="124"/>
      <c r="S269" s="33" t="n">
        <f aca="false">(Q269/$AP269)</f>
        <v>0</v>
      </c>
      <c r="T269" s="124"/>
      <c r="U269" s="33" t="n">
        <f aca="false">IF(S$287&gt;0,S269/S$287*100,0)</f>
        <v>0</v>
      </c>
      <c r="V269" s="29"/>
      <c r="W269" s="30" t="n">
        <f aca="false">(E269+K269+Q269)</f>
        <v>25850</v>
      </c>
      <c r="X269" s="29"/>
      <c r="Y269" s="29"/>
      <c r="Z269" s="30" t="n">
        <v>0</v>
      </c>
      <c r="AA269" s="29"/>
      <c r="AB269" s="33" t="n">
        <f aca="false">IF($W269&gt;0,Z269/$W269*100,0)</f>
        <v>0</v>
      </c>
      <c r="AC269" s="29"/>
      <c r="AD269" s="30" t="n">
        <v>0</v>
      </c>
      <c r="AE269" s="29"/>
      <c r="AF269" s="33" t="n">
        <f aca="false">IF($W269&gt;0,AD269/$W269*100,0)</f>
        <v>0</v>
      </c>
      <c r="AG269" s="29"/>
      <c r="AH269" s="30" t="n">
        <v>0</v>
      </c>
      <c r="AI269" s="29"/>
      <c r="AJ269" s="33" t="n">
        <f aca="false">IF($W269&gt;0,AH269/$W269*100,0)</f>
        <v>0</v>
      </c>
      <c r="AK269" s="29"/>
      <c r="AL269" s="30" t="n">
        <v>0</v>
      </c>
      <c r="AM269" s="29"/>
      <c r="AN269" s="123" t="n">
        <v>25</v>
      </c>
      <c r="AO269" s="29"/>
      <c r="AP269" s="125" t="n">
        <v>5823</v>
      </c>
      <c r="AQ269" s="29"/>
      <c r="AR269" s="125" t="n">
        <f aca="false">IF(E269,AP269,0)</f>
        <v>5823</v>
      </c>
      <c r="AS269" s="29"/>
      <c r="AT269" s="125" t="n">
        <f aca="false">IF(K269,AP269,0)</f>
        <v>0</v>
      </c>
      <c r="AU269" s="29"/>
      <c r="AV269" s="125" t="n">
        <f aca="false">IF(Q269,AP269,0)</f>
        <v>0</v>
      </c>
    </row>
    <row r="270" customFormat="false" ht="8.25" hidden="false" customHeight="true" outlineLevel="0" collapsed="false">
      <c r="A270" s="46"/>
      <c r="B270" s="17"/>
      <c r="C270" s="17"/>
      <c r="D270" s="124"/>
      <c r="E270" s="124"/>
      <c r="F270" s="124"/>
      <c r="G270" s="127"/>
      <c r="H270" s="124"/>
      <c r="I270" s="127"/>
      <c r="J270" s="29"/>
      <c r="K270" s="124"/>
      <c r="L270" s="124"/>
      <c r="M270" s="127"/>
      <c r="N270" s="124"/>
      <c r="O270" s="127"/>
      <c r="P270" s="29"/>
      <c r="Q270" s="124"/>
      <c r="R270" s="124"/>
      <c r="S270" s="127"/>
      <c r="T270" s="124"/>
      <c r="U270" s="127"/>
      <c r="V270" s="29"/>
      <c r="W270" s="129"/>
      <c r="X270" s="29"/>
      <c r="Y270" s="29"/>
      <c r="Z270" s="124"/>
      <c r="AA270" s="29"/>
      <c r="AB270" s="127"/>
      <c r="AC270" s="29"/>
      <c r="AD270" s="124"/>
      <c r="AE270" s="29"/>
      <c r="AF270" s="127"/>
      <c r="AG270" s="29"/>
      <c r="AH270" s="124"/>
      <c r="AI270" s="29"/>
      <c r="AJ270" s="127"/>
      <c r="AK270" s="29"/>
      <c r="AL270" s="124"/>
      <c r="AM270" s="29"/>
      <c r="AN270" s="144"/>
      <c r="AO270" s="29"/>
      <c r="AP270" s="35"/>
      <c r="AQ270" s="29"/>
      <c r="AR270" s="29"/>
      <c r="AS270" s="29"/>
      <c r="AT270" s="29"/>
      <c r="AU270" s="29"/>
      <c r="AV270" s="29"/>
    </row>
    <row r="271" customFormat="false" ht="8.25" hidden="false" customHeight="true" outlineLevel="0" collapsed="false">
      <c r="A271" s="17" t="n">
        <v>26</v>
      </c>
      <c r="B271" s="27"/>
      <c r="C271" s="17" t="s">
        <v>253</v>
      </c>
      <c r="D271" s="124"/>
      <c r="E271" s="30" t="n">
        <v>441099</v>
      </c>
      <c r="F271" s="124"/>
      <c r="G271" s="33" t="n">
        <f aca="false">(E271/$AP271)</f>
        <v>91.9147739112315</v>
      </c>
      <c r="H271" s="124"/>
      <c r="I271" s="33" t="n">
        <f aca="false">IF(G$287&gt;0,G271/G$287*100,0)</f>
        <v>113.434717348562</v>
      </c>
      <c r="J271" s="29"/>
      <c r="K271" s="30" t="n">
        <v>0</v>
      </c>
      <c r="L271" s="124"/>
      <c r="M271" s="33" t="n">
        <f aca="false">(K271/$AP271)</f>
        <v>0</v>
      </c>
      <c r="N271" s="124"/>
      <c r="O271" s="33" t="n">
        <f aca="false">IF(M$287&gt;0,M271/M$287*100,0)</f>
        <v>0</v>
      </c>
      <c r="P271" s="29"/>
      <c r="Q271" s="30" t="n">
        <v>0</v>
      </c>
      <c r="R271" s="124"/>
      <c r="S271" s="33" t="n">
        <f aca="false">(Q271/$AP271)</f>
        <v>0</v>
      </c>
      <c r="T271" s="124"/>
      <c r="U271" s="33" t="n">
        <f aca="false">IF(S$287&gt;0,S271/S$287*100,0)</f>
        <v>0</v>
      </c>
      <c r="V271" s="29"/>
      <c r="W271" s="30" t="n">
        <f aca="false">(E271+K271+Q271)</f>
        <v>441099</v>
      </c>
      <c r="X271" s="29"/>
      <c r="Y271" s="29"/>
      <c r="Z271" s="30" t="n">
        <v>0</v>
      </c>
      <c r="AA271" s="29"/>
      <c r="AB271" s="33" t="n">
        <f aca="false">IF($W271&gt;0,Z271/$W271*100,0)</f>
        <v>0</v>
      </c>
      <c r="AC271" s="29"/>
      <c r="AD271" s="30" t="n">
        <v>0</v>
      </c>
      <c r="AE271" s="29"/>
      <c r="AF271" s="33" t="n">
        <f aca="false">IF($W271&gt;0,AD271/$W271*100,0)</f>
        <v>0</v>
      </c>
      <c r="AG271" s="29"/>
      <c r="AH271" s="30" t="n">
        <v>0</v>
      </c>
      <c r="AI271" s="29"/>
      <c r="AJ271" s="33" t="n">
        <f aca="false">IF($W271&gt;0,AH271/$W271*100,0)</f>
        <v>0</v>
      </c>
      <c r="AK271" s="29"/>
      <c r="AL271" s="30" t="n">
        <v>0</v>
      </c>
      <c r="AM271" s="29"/>
      <c r="AN271" s="123" t="n">
        <v>26</v>
      </c>
      <c r="AO271" s="29"/>
      <c r="AP271" s="125" t="n">
        <v>4799</v>
      </c>
      <c r="AQ271" s="29"/>
      <c r="AR271" s="125" t="n">
        <f aca="false">IF(E271,AP271,0)</f>
        <v>4799</v>
      </c>
      <c r="AS271" s="29"/>
      <c r="AT271" s="125" t="n">
        <f aca="false">IF(K271,AP271,0)</f>
        <v>0</v>
      </c>
      <c r="AU271" s="29"/>
      <c r="AV271" s="125" t="n">
        <f aca="false">IF(Q271,AP271,0)</f>
        <v>0</v>
      </c>
    </row>
    <row r="272" customFormat="false" ht="8.25" hidden="false" customHeight="true" outlineLevel="0" collapsed="false">
      <c r="A272" s="17" t="n">
        <v>27</v>
      </c>
      <c r="B272" s="27"/>
      <c r="C272" s="17" t="s">
        <v>254</v>
      </c>
      <c r="D272" s="124"/>
      <c r="E272" s="30" t="n">
        <v>1668372</v>
      </c>
      <c r="F272" s="124"/>
      <c r="G272" s="33" t="n">
        <f aca="false">(E272/$AP272)</f>
        <v>206.251947088639</v>
      </c>
      <c r="H272" s="124"/>
      <c r="I272" s="33" t="n">
        <f aca="false">IF(G$287&gt;0,G272/G$287*100,0)</f>
        <v>254.541575037607</v>
      </c>
      <c r="J272" s="29"/>
      <c r="K272" s="30" t="n">
        <v>0</v>
      </c>
      <c r="L272" s="124"/>
      <c r="M272" s="33" t="n">
        <f aca="false">(K272/$AP272)</f>
        <v>0</v>
      </c>
      <c r="N272" s="124"/>
      <c r="O272" s="33" t="n">
        <f aca="false">IF(M$287&gt;0,M272/M$287*100,0)</f>
        <v>0</v>
      </c>
      <c r="P272" s="29"/>
      <c r="Q272" s="30" t="n">
        <v>0</v>
      </c>
      <c r="R272" s="124"/>
      <c r="S272" s="33" t="n">
        <f aca="false">(Q272/$AP272)</f>
        <v>0</v>
      </c>
      <c r="T272" s="124"/>
      <c r="U272" s="33" t="n">
        <f aca="false">IF(S$287&gt;0,S272/S$287*100,0)</f>
        <v>0</v>
      </c>
      <c r="V272" s="29"/>
      <c r="W272" s="30" t="n">
        <f aca="false">(E272+K272+Q272)</f>
        <v>1668372</v>
      </c>
      <c r="X272" s="29"/>
      <c r="Y272" s="29"/>
      <c r="Z272" s="30" t="n">
        <v>2250</v>
      </c>
      <c r="AA272" s="29"/>
      <c r="AB272" s="33" t="n">
        <f aca="false">IF($W272&gt;0,Z272/$W272*100,0)</f>
        <v>0.134862009192195</v>
      </c>
      <c r="AC272" s="29"/>
      <c r="AD272" s="30" t="n">
        <v>521185</v>
      </c>
      <c r="AE272" s="29"/>
      <c r="AF272" s="33" t="n">
        <f aca="false">IF($W272&gt;0,AD272/$W272*100,0)</f>
        <v>31.2391361159262</v>
      </c>
      <c r="AG272" s="29"/>
      <c r="AH272" s="30" t="n">
        <v>0</v>
      </c>
      <c r="AI272" s="29"/>
      <c r="AJ272" s="33" t="n">
        <f aca="false">IF($W272&gt;0,AH272/$W272*100,0)</f>
        <v>0</v>
      </c>
      <c r="AK272" s="29"/>
      <c r="AL272" s="30" t="n">
        <v>0</v>
      </c>
      <c r="AM272" s="29"/>
      <c r="AN272" s="123" t="n">
        <v>27</v>
      </c>
      <c r="AO272" s="29"/>
      <c r="AP272" s="125" t="n">
        <v>8089</v>
      </c>
      <c r="AQ272" s="29"/>
      <c r="AR272" s="125" t="n">
        <f aca="false">IF(E272,AP272,0)</f>
        <v>8089</v>
      </c>
      <c r="AS272" s="29"/>
      <c r="AT272" s="125" t="n">
        <f aca="false">IF(K272,AP272,0)</f>
        <v>0</v>
      </c>
      <c r="AU272" s="29"/>
      <c r="AV272" s="125" t="n">
        <f aca="false">IF(Q272,AP272,0)</f>
        <v>0</v>
      </c>
    </row>
    <row r="273" customFormat="false" ht="8.25" hidden="false" customHeight="true" outlineLevel="0" collapsed="false">
      <c r="A273" s="17" t="n">
        <v>28</v>
      </c>
      <c r="B273" s="27"/>
      <c r="C273" s="17" t="s">
        <v>255</v>
      </c>
      <c r="D273" s="124"/>
      <c r="E273" s="30" t="n">
        <v>423134</v>
      </c>
      <c r="F273" s="124"/>
      <c r="G273" s="33" t="n">
        <f aca="false">(E273/$AP273)</f>
        <v>51.9692950135102</v>
      </c>
      <c r="H273" s="124"/>
      <c r="I273" s="33" t="n">
        <f aca="false">IF(G$287&gt;0,G273/G$287*100,0)</f>
        <v>64.136830672672</v>
      </c>
      <c r="J273" s="29"/>
      <c r="K273" s="30" t="n">
        <v>0</v>
      </c>
      <c r="L273" s="124"/>
      <c r="M273" s="33" t="n">
        <f aca="false">(K273/$AP273)</f>
        <v>0</v>
      </c>
      <c r="N273" s="124"/>
      <c r="O273" s="33" t="n">
        <f aca="false">IF(M$287&gt;0,M273/M$287*100,0)</f>
        <v>0</v>
      </c>
      <c r="P273" s="29"/>
      <c r="Q273" s="30" t="n">
        <v>0</v>
      </c>
      <c r="R273" s="124"/>
      <c r="S273" s="33" t="n">
        <f aca="false">(Q273/$AP273)</f>
        <v>0</v>
      </c>
      <c r="T273" s="124"/>
      <c r="U273" s="33" t="n">
        <f aca="false">IF(S$287&gt;0,S273/S$287*100,0)</f>
        <v>0</v>
      </c>
      <c r="V273" s="29"/>
      <c r="W273" s="30" t="n">
        <f aca="false">(E273+K273+Q273)</f>
        <v>423134</v>
      </c>
      <c r="X273" s="29"/>
      <c r="Y273" s="29"/>
      <c r="Z273" s="30" t="n">
        <v>3000</v>
      </c>
      <c r="AA273" s="29"/>
      <c r="AB273" s="33" t="n">
        <f aca="false">IF($W273&gt;0,Z273/$W273*100,0)</f>
        <v>0.708995259185034</v>
      </c>
      <c r="AC273" s="29"/>
      <c r="AD273" s="30" t="n">
        <v>0</v>
      </c>
      <c r="AE273" s="29"/>
      <c r="AF273" s="33" t="n">
        <f aca="false">IF($W273&gt;0,AD273/$W273*100,0)</f>
        <v>0</v>
      </c>
      <c r="AG273" s="29"/>
      <c r="AH273" s="30" t="n">
        <v>0</v>
      </c>
      <c r="AI273" s="29"/>
      <c r="AJ273" s="33" t="n">
        <f aca="false">IF($W273&gt;0,AH273/$W273*100,0)</f>
        <v>0</v>
      </c>
      <c r="AK273" s="29"/>
      <c r="AL273" s="30" t="n">
        <v>0</v>
      </c>
      <c r="AM273" s="29"/>
      <c r="AN273" s="123" t="n">
        <v>28</v>
      </c>
      <c r="AO273" s="29"/>
      <c r="AP273" s="125" t="n">
        <v>8142</v>
      </c>
      <c r="AQ273" s="29"/>
      <c r="AR273" s="125" t="n">
        <f aca="false">IF(E273,AP273,0)</f>
        <v>8142</v>
      </c>
      <c r="AS273" s="29"/>
      <c r="AT273" s="125" t="n">
        <f aca="false">IF(K273,AP273,0)</f>
        <v>0</v>
      </c>
      <c r="AU273" s="29"/>
      <c r="AV273" s="125" t="n">
        <f aca="false">IF(Q273,AP273,0)</f>
        <v>0</v>
      </c>
    </row>
    <row r="274" customFormat="false" ht="8.25" hidden="false" customHeight="true" outlineLevel="0" collapsed="false">
      <c r="A274" s="17" t="n">
        <v>29</v>
      </c>
      <c r="B274" s="27"/>
      <c r="C274" s="17" t="s">
        <v>256</v>
      </c>
      <c r="D274" s="124"/>
      <c r="E274" s="30" t="n">
        <v>609776</v>
      </c>
      <c r="F274" s="124"/>
      <c r="G274" s="33" t="n">
        <f aca="false">(E274/$AP274)</f>
        <v>131.134623655914</v>
      </c>
      <c r="H274" s="124"/>
      <c r="I274" s="33" t="n">
        <f aca="false">IF(G$287&gt;0,G274/G$287*100,0)</f>
        <v>161.837083811844</v>
      </c>
      <c r="J274" s="29"/>
      <c r="K274" s="30" t="n">
        <v>0</v>
      </c>
      <c r="L274" s="124"/>
      <c r="M274" s="33" t="n">
        <f aca="false">(K274/$AP274)</f>
        <v>0</v>
      </c>
      <c r="N274" s="124"/>
      <c r="O274" s="33" t="n">
        <f aca="false">IF(M$287&gt;0,M274/M$287*100,0)</f>
        <v>0</v>
      </c>
      <c r="P274" s="29"/>
      <c r="Q274" s="30" t="n">
        <v>0</v>
      </c>
      <c r="R274" s="124"/>
      <c r="S274" s="33" t="n">
        <f aca="false">(Q274/$AP274)</f>
        <v>0</v>
      </c>
      <c r="T274" s="124"/>
      <c r="U274" s="33" t="n">
        <f aca="false">IF(S$287&gt;0,S274/S$287*100,0)</f>
        <v>0</v>
      </c>
      <c r="V274" s="29"/>
      <c r="W274" s="30" t="n">
        <f aca="false">(E274+K274+Q274)</f>
        <v>609776</v>
      </c>
      <c r="X274" s="29"/>
      <c r="Y274" s="29"/>
      <c r="Z274" s="30" t="n">
        <v>0</v>
      </c>
      <c r="AA274" s="29"/>
      <c r="AB274" s="33" t="n">
        <f aca="false">IF($W274&gt;0,Z274/$W274*100,0)</f>
        <v>0</v>
      </c>
      <c r="AC274" s="29"/>
      <c r="AD274" s="30" t="n">
        <v>0</v>
      </c>
      <c r="AE274" s="29"/>
      <c r="AF274" s="33" t="n">
        <f aca="false">IF($W274&gt;0,AD274/$W274*100,0)</f>
        <v>0</v>
      </c>
      <c r="AG274" s="29"/>
      <c r="AH274" s="30" t="n">
        <v>0</v>
      </c>
      <c r="AI274" s="29"/>
      <c r="AJ274" s="33" t="n">
        <f aca="false">IF($W274&gt;0,AH274/$W274*100,0)</f>
        <v>0</v>
      </c>
      <c r="AK274" s="29"/>
      <c r="AL274" s="30" t="n">
        <v>0</v>
      </c>
      <c r="AM274" s="29"/>
      <c r="AN274" s="123" t="n">
        <v>29</v>
      </c>
      <c r="AO274" s="29"/>
      <c r="AP274" s="125" t="n">
        <v>4650</v>
      </c>
      <c r="AQ274" s="29"/>
      <c r="AR274" s="125" t="n">
        <f aca="false">IF(E274,AP274,0)</f>
        <v>4650</v>
      </c>
      <c r="AS274" s="29"/>
      <c r="AT274" s="125" t="n">
        <f aca="false">IF(K274,AP274,0)</f>
        <v>0</v>
      </c>
      <c r="AU274" s="29"/>
      <c r="AV274" s="125" t="n">
        <f aca="false">IF(Q274,AP274,0)</f>
        <v>0</v>
      </c>
    </row>
    <row r="275" customFormat="false" ht="8.25" hidden="false" customHeight="true" outlineLevel="0" collapsed="false">
      <c r="A275" s="17" t="n">
        <v>30</v>
      </c>
      <c r="B275" s="27"/>
      <c r="C275" s="17" t="s">
        <v>257</v>
      </c>
      <c r="D275" s="124"/>
      <c r="E275" s="30" t="n">
        <v>85674</v>
      </c>
      <c r="F275" s="124"/>
      <c r="G275" s="33" t="n">
        <f aca="false">(E275/$AP275)</f>
        <v>13.3907471084714</v>
      </c>
      <c r="H275" s="124"/>
      <c r="I275" s="33" t="n">
        <f aca="false">IF(G$287&gt;0,G275/G$287*100,0)</f>
        <v>16.5259136121306</v>
      </c>
      <c r="J275" s="29"/>
      <c r="K275" s="30" t="n">
        <v>0</v>
      </c>
      <c r="L275" s="124"/>
      <c r="M275" s="33" t="n">
        <f aca="false">(K275/$AP275)</f>
        <v>0</v>
      </c>
      <c r="N275" s="124"/>
      <c r="O275" s="33" t="n">
        <f aca="false">IF(M$287&gt;0,M275/M$287*100,0)</f>
        <v>0</v>
      </c>
      <c r="P275" s="29"/>
      <c r="Q275" s="30" t="n">
        <v>0</v>
      </c>
      <c r="R275" s="124"/>
      <c r="S275" s="33" t="n">
        <f aca="false">(Q275/$AP275)</f>
        <v>0</v>
      </c>
      <c r="T275" s="124"/>
      <c r="U275" s="33" t="n">
        <f aca="false">IF(S$287&gt;0,S275/S$287*100,0)</f>
        <v>0</v>
      </c>
      <c r="V275" s="29"/>
      <c r="W275" s="30" t="n">
        <f aca="false">(E275+K275+Q275)</f>
        <v>85674</v>
      </c>
      <c r="X275" s="29"/>
      <c r="Y275" s="29"/>
      <c r="Z275" s="30" t="n">
        <v>1005</v>
      </c>
      <c r="AA275" s="29"/>
      <c r="AB275" s="33" t="n">
        <f aca="false">IF($W275&gt;0,Z275/$W275*100,0)</f>
        <v>1.17305133412704</v>
      </c>
      <c r="AC275" s="29"/>
      <c r="AD275" s="30" t="n">
        <v>0</v>
      </c>
      <c r="AE275" s="29"/>
      <c r="AF275" s="33" t="n">
        <f aca="false">IF($W275&gt;0,AD275/$W275*100,0)</f>
        <v>0</v>
      </c>
      <c r="AG275" s="29"/>
      <c r="AH275" s="30" t="n">
        <v>0</v>
      </c>
      <c r="AI275" s="29"/>
      <c r="AJ275" s="33" t="n">
        <f aca="false">IF($W275&gt;0,AH275/$W275*100,0)</f>
        <v>0</v>
      </c>
      <c r="AK275" s="29"/>
      <c r="AL275" s="30" t="n">
        <v>0</v>
      </c>
      <c r="AM275" s="29"/>
      <c r="AN275" s="123" t="n">
        <v>30</v>
      </c>
      <c r="AO275" s="29"/>
      <c r="AP275" s="125" t="n">
        <v>6398</v>
      </c>
      <c r="AQ275" s="29"/>
      <c r="AR275" s="125" t="n">
        <f aca="false">IF(E275,AP275,0)</f>
        <v>6398</v>
      </c>
      <c r="AS275" s="29"/>
      <c r="AT275" s="125" t="n">
        <f aca="false">IF(K275,AP275,0)</f>
        <v>0</v>
      </c>
      <c r="AU275" s="29"/>
      <c r="AV275" s="125" t="n">
        <f aca="false">IF(Q275,AP275,0)</f>
        <v>0</v>
      </c>
    </row>
    <row r="276" customFormat="false" ht="8.25" hidden="false" customHeight="true" outlineLevel="0" collapsed="false">
      <c r="A276" s="46"/>
      <c r="B276" s="17"/>
      <c r="C276" s="17"/>
      <c r="D276" s="124"/>
      <c r="E276" s="124"/>
      <c r="F276" s="124"/>
      <c r="G276" s="127"/>
      <c r="H276" s="124"/>
      <c r="I276" s="127"/>
      <c r="J276" s="29"/>
      <c r="K276" s="124"/>
      <c r="L276" s="124"/>
      <c r="M276" s="127"/>
      <c r="N276" s="124"/>
      <c r="O276" s="127"/>
      <c r="P276" s="29"/>
      <c r="Q276" s="124"/>
      <c r="R276" s="124"/>
      <c r="S276" s="127"/>
      <c r="T276" s="124"/>
      <c r="U276" s="127"/>
      <c r="V276" s="29"/>
      <c r="W276" s="123"/>
      <c r="X276" s="29"/>
      <c r="Y276" s="29"/>
      <c r="Z276" s="124"/>
      <c r="AA276" s="29"/>
      <c r="AB276" s="127"/>
      <c r="AC276" s="29"/>
      <c r="AD276" s="124"/>
      <c r="AE276" s="29"/>
      <c r="AF276" s="127"/>
      <c r="AG276" s="29"/>
      <c r="AH276" s="124"/>
      <c r="AI276" s="29"/>
      <c r="AJ276" s="127"/>
      <c r="AK276" s="29"/>
      <c r="AL276" s="124"/>
      <c r="AM276" s="29"/>
      <c r="AN276" s="144"/>
      <c r="AO276" s="29"/>
      <c r="AP276" s="29"/>
      <c r="AQ276" s="29"/>
      <c r="AR276" s="29"/>
      <c r="AS276" s="29"/>
      <c r="AT276" s="29"/>
      <c r="AU276" s="29"/>
      <c r="AV276" s="29"/>
    </row>
    <row r="277" customFormat="false" ht="8.25" hidden="false" customHeight="true" outlineLevel="0" collapsed="false">
      <c r="A277" s="17" t="n">
        <v>31</v>
      </c>
      <c r="B277" s="27"/>
      <c r="C277" s="17" t="s">
        <v>223</v>
      </c>
      <c r="D277" s="124"/>
      <c r="E277" s="30" t="n">
        <v>43809</v>
      </c>
      <c r="F277" s="124"/>
      <c r="G277" s="33" t="n">
        <f aca="false">(E277/$AP277)</f>
        <v>9.46812189323536</v>
      </c>
      <c r="H277" s="124"/>
      <c r="I277" s="33" t="n">
        <f aca="false">IF(G$287&gt;0,G277/G$287*100,0)</f>
        <v>11.6848868258996</v>
      </c>
      <c r="J277" s="29"/>
      <c r="K277" s="30" t="n">
        <v>0</v>
      </c>
      <c r="L277" s="124"/>
      <c r="M277" s="33" t="n">
        <f aca="false">(K277/$AP277)</f>
        <v>0</v>
      </c>
      <c r="N277" s="124"/>
      <c r="O277" s="33" t="n">
        <f aca="false">IF(M$287&gt;0,M277/M$287*100,0)</f>
        <v>0</v>
      </c>
      <c r="P277" s="29"/>
      <c r="Q277" s="30" t="n">
        <v>0</v>
      </c>
      <c r="R277" s="124"/>
      <c r="S277" s="33" t="n">
        <f aca="false">(Q277/$AP277)</f>
        <v>0</v>
      </c>
      <c r="T277" s="124"/>
      <c r="U277" s="33" t="n">
        <f aca="false">IF(S$287&gt;0,S277/S$287*100,0)</f>
        <v>0</v>
      </c>
      <c r="V277" s="29"/>
      <c r="W277" s="30" t="n">
        <f aca="false">(E277+K277+Q277)</f>
        <v>43809</v>
      </c>
      <c r="X277" s="29"/>
      <c r="Y277" s="29"/>
      <c r="Z277" s="30" t="n">
        <v>0</v>
      </c>
      <c r="AA277" s="29"/>
      <c r="AB277" s="33" t="n">
        <f aca="false">IF($W277&gt;0,Z277/$W277*100,0)</f>
        <v>0</v>
      </c>
      <c r="AC277" s="29"/>
      <c r="AD277" s="30" t="n">
        <v>0</v>
      </c>
      <c r="AE277" s="29"/>
      <c r="AF277" s="33" t="n">
        <f aca="false">IF($W277&gt;0,AD277/$W277*100,0)</f>
        <v>0</v>
      </c>
      <c r="AG277" s="29"/>
      <c r="AH277" s="30" t="n">
        <v>0</v>
      </c>
      <c r="AI277" s="29"/>
      <c r="AJ277" s="33" t="n">
        <f aca="false">IF($W277&gt;0,AH277/$W277*100,0)</f>
        <v>0</v>
      </c>
      <c r="AK277" s="29"/>
      <c r="AL277" s="30" t="n">
        <v>0</v>
      </c>
      <c r="AM277" s="29"/>
      <c r="AN277" s="123" t="n">
        <v>31</v>
      </c>
      <c r="AO277" s="29"/>
      <c r="AP277" s="125" t="n">
        <v>4627</v>
      </c>
      <c r="AQ277" s="29"/>
      <c r="AR277" s="125" t="n">
        <f aca="false">IF(E277,AP277,0)</f>
        <v>4627</v>
      </c>
      <c r="AS277" s="29"/>
      <c r="AT277" s="125" t="n">
        <f aca="false">IF(K277,AP277,0)</f>
        <v>0</v>
      </c>
      <c r="AU277" s="29"/>
      <c r="AV277" s="125" t="n">
        <f aca="false">IF(Q277,AP277,0)</f>
        <v>0</v>
      </c>
    </row>
    <row r="278" customFormat="false" ht="8.25" hidden="false" customHeight="true" outlineLevel="0" collapsed="false">
      <c r="A278" s="17" t="n">
        <v>32</v>
      </c>
      <c r="B278" s="27"/>
      <c r="C278" s="17" t="s">
        <v>258</v>
      </c>
      <c r="D278" s="124"/>
      <c r="E278" s="30" t="n">
        <v>840890</v>
      </c>
      <c r="F278" s="124"/>
      <c r="G278" s="33" t="n">
        <f aca="false">(E278/$AP278)</f>
        <v>53.6042583030535</v>
      </c>
      <c r="H278" s="124"/>
      <c r="I278" s="33" t="n">
        <f aca="false">IF(G$287&gt;0,G278/G$287*100,0)</f>
        <v>66.1545868040609</v>
      </c>
      <c r="J278" s="29"/>
      <c r="K278" s="30" t="n">
        <v>0</v>
      </c>
      <c r="L278" s="124"/>
      <c r="M278" s="33" t="n">
        <f aca="false">(K278/$AP278)</f>
        <v>0</v>
      </c>
      <c r="N278" s="124"/>
      <c r="O278" s="33" t="n">
        <f aca="false">IF(M$287&gt;0,M278/M$287*100,0)</f>
        <v>0</v>
      </c>
      <c r="P278" s="29"/>
      <c r="Q278" s="30" t="n">
        <v>0</v>
      </c>
      <c r="R278" s="124"/>
      <c r="S278" s="33" t="n">
        <f aca="false">(Q278/$AP278)</f>
        <v>0</v>
      </c>
      <c r="T278" s="124"/>
      <c r="U278" s="33" t="n">
        <f aca="false">IF(S$287&gt;0,S278/S$287*100,0)</f>
        <v>0</v>
      </c>
      <c r="V278" s="29"/>
      <c r="W278" s="30" t="n">
        <f aca="false">(E278+K278+Q278)</f>
        <v>840890</v>
      </c>
      <c r="X278" s="29"/>
      <c r="Y278" s="29"/>
      <c r="Z278" s="30" t="n">
        <v>0</v>
      </c>
      <c r="AA278" s="29"/>
      <c r="AB278" s="33" t="n">
        <f aca="false">IF($W278&gt;0,Z278/$W278*100,0)</f>
        <v>0</v>
      </c>
      <c r="AC278" s="29"/>
      <c r="AD278" s="30" t="n">
        <v>0</v>
      </c>
      <c r="AE278" s="29"/>
      <c r="AF278" s="33" t="n">
        <f aca="false">IF($W278&gt;0,AD278/$W278*100,0)</f>
        <v>0</v>
      </c>
      <c r="AG278" s="29"/>
      <c r="AH278" s="30" t="n">
        <v>0</v>
      </c>
      <c r="AI278" s="29"/>
      <c r="AJ278" s="33" t="n">
        <f aca="false">IF($W278&gt;0,AH278/$W278*100,0)</f>
        <v>0</v>
      </c>
      <c r="AK278" s="29"/>
      <c r="AL278" s="30" t="n">
        <v>0</v>
      </c>
      <c r="AM278" s="29"/>
      <c r="AN278" s="123" t="n">
        <v>32</v>
      </c>
      <c r="AO278" s="29"/>
      <c r="AP278" s="125" t="n">
        <v>15687</v>
      </c>
      <c r="AQ278" s="29"/>
      <c r="AR278" s="125" t="n">
        <f aca="false">IF(E278,AP278,0)</f>
        <v>15687</v>
      </c>
      <c r="AS278" s="29"/>
      <c r="AT278" s="125" t="n">
        <f aca="false">IF(K278,AP278,0)</f>
        <v>0</v>
      </c>
      <c r="AU278" s="29"/>
      <c r="AV278" s="125" t="n">
        <f aca="false">IF(Q278,AP278,0)</f>
        <v>0</v>
      </c>
    </row>
    <row r="279" customFormat="false" ht="8.25" hidden="false" customHeight="true" outlineLevel="0" collapsed="false">
      <c r="A279" s="17" t="n">
        <v>33</v>
      </c>
      <c r="B279" s="27"/>
      <c r="C279" s="17" t="s">
        <v>259</v>
      </c>
      <c r="D279" s="124"/>
      <c r="E279" s="30" t="n">
        <v>952283</v>
      </c>
      <c r="F279" s="124"/>
      <c r="G279" s="33" t="n">
        <f aca="false">(E279/$AP279)</f>
        <v>117.594838231662</v>
      </c>
      <c r="H279" s="124"/>
      <c r="I279" s="33" t="n">
        <f aca="false">IF(G$287&gt;0,G279/G$287*100,0)</f>
        <v>145.12723764453</v>
      </c>
      <c r="J279" s="29"/>
      <c r="K279" s="30" t="n">
        <v>0</v>
      </c>
      <c r="L279" s="124"/>
      <c r="M279" s="33" t="n">
        <f aca="false">(K279/$AP279)</f>
        <v>0</v>
      </c>
      <c r="N279" s="124"/>
      <c r="O279" s="33" t="n">
        <f aca="false">IF(M$287&gt;0,M279/M$287*100,0)</f>
        <v>0</v>
      </c>
      <c r="P279" s="29"/>
      <c r="Q279" s="30" t="n">
        <v>0</v>
      </c>
      <c r="R279" s="124"/>
      <c r="S279" s="33" t="n">
        <f aca="false">(Q279/$AP279)</f>
        <v>0</v>
      </c>
      <c r="T279" s="124"/>
      <c r="U279" s="33" t="n">
        <f aca="false">IF(S$287&gt;0,S279/S$287*100,0)</f>
        <v>0</v>
      </c>
      <c r="V279" s="29"/>
      <c r="W279" s="30" t="n">
        <f aca="false">(E279+K279+Q279)</f>
        <v>952283</v>
      </c>
      <c r="X279" s="29"/>
      <c r="Y279" s="29"/>
      <c r="Z279" s="30" t="n">
        <v>0</v>
      </c>
      <c r="AA279" s="29"/>
      <c r="AB279" s="33" t="n">
        <f aca="false">IF($W279&gt;0,Z279/$W279*100,0)</f>
        <v>0</v>
      </c>
      <c r="AC279" s="29"/>
      <c r="AD279" s="30" t="n">
        <v>259511</v>
      </c>
      <c r="AE279" s="29"/>
      <c r="AF279" s="33" t="n">
        <f aca="false">IF($W279&gt;0,AD279/$W279*100,0)</f>
        <v>27.251457812436</v>
      </c>
      <c r="AG279" s="29"/>
      <c r="AH279" s="30" t="n">
        <v>0</v>
      </c>
      <c r="AI279" s="29"/>
      <c r="AJ279" s="33" t="n">
        <f aca="false">IF($W279&gt;0,AH279/$W279*100,0)</f>
        <v>0</v>
      </c>
      <c r="AK279" s="29"/>
      <c r="AL279" s="30" t="n">
        <v>0</v>
      </c>
      <c r="AM279" s="29"/>
      <c r="AN279" s="123" t="n">
        <v>33</v>
      </c>
      <c r="AO279" s="29"/>
      <c r="AP279" s="125" t="n">
        <v>8098</v>
      </c>
      <c r="AQ279" s="29"/>
      <c r="AR279" s="125" t="n">
        <f aca="false">IF(E279,AP279,0)</f>
        <v>8098</v>
      </c>
      <c r="AS279" s="29"/>
      <c r="AT279" s="125" t="n">
        <f aca="false">IF(K279,AP279,0)</f>
        <v>0</v>
      </c>
      <c r="AU279" s="29"/>
      <c r="AV279" s="125" t="n">
        <f aca="false">IF(Q279,AP279,0)</f>
        <v>0</v>
      </c>
    </row>
    <row r="280" customFormat="false" ht="8.25" hidden="false" customHeight="true" outlineLevel="0" collapsed="false">
      <c r="A280" s="17" t="n">
        <v>34</v>
      </c>
      <c r="B280" s="27"/>
      <c r="C280" s="17" t="s">
        <v>260</v>
      </c>
      <c r="D280" s="124"/>
      <c r="E280" s="30" t="n">
        <v>806044</v>
      </c>
      <c r="F280" s="124"/>
      <c r="G280" s="33" t="n">
        <f aca="false">(E280/$AP280)</f>
        <v>83.8668192695869</v>
      </c>
      <c r="H280" s="124"/>
      <c r="I280" s="33" t="n">
        <f aca="false">IF(G$287&gt;0,G280/G$287*100,0)</f>
        <v>103.502500565973</v>
      </c>
      <c r="J280" s="29"/>
      <c r="K280" s="30" t="n">
        <v>0</v>
      </c>
      <c r="L280" s="124"/>
      <c r="M280" s="33" t="n">
        <f aca="false">(K280/$AP280)</f>
        <v>0</v>
      </c>
      <c r="N280" s="124"/>
      <c r="O280" s="33" t="n">
        <f aca="false">IF(M$287&gt;0,M280/M$287*100,0)</f>
        <v>0</v>
      </c>
      <c r="P280" s="29"/>
      <c r="Q280" s="30" t="n">
        <v>0</v>
      </c>
      <c r="R280" s="124"/>
      <c r="S280" s="33" t="n">
        <f aca="false">(Q280/$AP280)</f>
        <v>0</v>
      </c>
      <c r="T280" s="124"/>
      <c r="U280" s="33" t="n">
        <f aca="false">IF(S$287&gt;0,S280/S$287*100,0)</f>
        <v>0</v>
      </c>
      <c r="V280" s="29"/>
      <c r="W280" s="30" t="n">
        <f aca="false">(E280+K280+Q280)</f>
        <v>806044</v>
      </c>
      <c r="X280" s="29"/>
      <c r="Y280" s="29"/>
      <c r="Z280" s="30" t="n">
        <v>0</v>
      </c>
      <c r="AA280" s="29"/>
      <c r="AB280" s="33" t="n">
        <f aca="false">IF($W280&gt;0,Z280/$W280*100,0)</f>
        <v>0</v>
      </c>
      <c r="AC280" s="29"/>
      <c r="AD280" s="30" t="n">
        <v>0</v>
      </c>
      <c r="AE280" s="29"/>
      <c r="AF280" s="33" t="n">
        <f aca="false">IF($W280&gt;0,AD280/$W280*100,0)</f>
        <v>0</v>
      </c>
      <c r="AG280" s="29"/>
      <c r="AH280" s="30" t="n">
        <v>0</v>
      </c>
      <c r="AI280" s="29"/>
      <c r="AJ280" s="33" t="n">
        <f aca="false">IF($W280&gt;0,AH280/$W280*100,0)</f>
        <v>0</v>
      </c>
      <c r="AK280" s="29"/>
      <c r="AL280" s="30" t="n">
        <v>0</v>
      </c>
      <c r="AM280" s="29"/>
      <c r="AN280" s="123" t="n">
        <v>34</v>
      </c>
      <c r="AO280" s="29"/>
      <c r="AP280" s="125" t="n">
        <v>9611</v>
      </c>
      <c r="AQ280" s="29"/>
      <c r="AR280" s="125" t="n">
        <f aca="false">IF(E280,AP280,0)</f>
        <v>9611</v>
      </c>
      <c r="AS280" s="29"/>
      <c r="AT280" s="125" t="n">
        <f aca="false">IF(K280,AP280,0)</f>
        <v>0</v>
      </c>
      <c r="AU280" s="29"/>
      <c r="AV280" s="125" t="n">
        <f aca="false">IF(Q280,AP280,0)</f>
        <v>0</v>
      </c>
    </row>
    <row r="281" customFormat="false" ht="8.25" hidden="false" customHeight="true" outlineLevel="0" collapsed="false">
      <c r="A281" s="17" t="n">
        <v>35</v>
      </c>
      <c r="B281" s="27"/>
      <c r="C281" s="17" t="s">
        <v>261</v>
      </c>
      <c r="D281" s="124"/>
      <c r="E281" s="30" t="n">
        <v>784491</v>
      </c>
      <c r="F281" s="124"/>
      <c r="G281" s="33" t="n">
        <f aca="false">(E281/$AP281)</f>
        <v>237.293103448276</v>
      </c>
      <c r="H281" s="124"/>
      <c r="I281" s="33" t="n">
        <f aca="false">IF(G$287&gt;0,G281/G$287*100,0)</f>
        <v>292.850376201918</v>
      </c>
      <c r="J281" s="29"/>
      <c r="K281" s="30" t="n">
        <v>0</v>
      </c>
      <c r="L281" s="124"/>
      <c r="M281" s="33" t="n">
        <f aca="false">(K281/$AP281)</f>
        <v>0</v>
      </c>
      <c r="N281" s="124"/>
      <c r="O281" s="33" t="n">
        <f aca="false">IF(M$287&gt;0,M281/M$287*100,0)</f>
        <v>0</v>
      </c>
      <c r="P281" s="29"/>
      <c r="Q281" s="30" t="n">
        <v>0</v>
      </c>
      <c r="R281" s="124"/>
      <c r="S281" s="33" t="n">
        <f aca="false">(Q281/$AP281)</f>
        <v>0</v>
      </c>
      <c r="T281" s="124"/>
      <c r="U281" s="33" t="n">
        <f aca="false">IF(S$287&gt;0,S281/S$287*100,0)</f>
        <v>0</v>
      </c>
      <c r="V281" s="29"/>
      <c r="W281" s="30" t="n">
        <f aca="false">(E281+K281+Q281)</f>
        <v>784491</v>
      </c>
      <c r="X281" s="29"/>
      <c r="Y281" s="29"/>
      <c r="Z281" s="30" t="n">
        <v>0</v>
      </c>
      <c r="AA281" s="29"/>
      <c r="AB281" s="33" t="n">
        <f aca="false">IF($W281&gt;0,Z281/$W281*100,0)</f>
        <v>0</v>
      </c>
      <c r="AC281" s="29"/>
      <c r="AD281" s="30" t="n">
        <v>0</v>
      </c>
      <c r="AE281" s="29"/>
      <c r="AF281" s="33" t="n">
        <f aca="false">IF($W281&gt;0,AD281/$W281*100,0)</f>
        <v>0</v>
      </c>
      <c r="AG281" s="29"/>
      <c r="AH281" s="30" t="n">
        <v>0</v>
      </c>
      <c r="AI281" s="29"/>
      <c r="AJ281" s="33" t="n">
        <f aca="false">IF($W281&gt;0,AH281/$W281*100,0)</f>
        <v>0</v>
      </c>
      <c r="AK281" s="29"/>
      <c r="AL281" s="30" t="n">
        <v>0</v>
      </c>
      <c r="AM281" s="29"/>
      <c r="AN281" s="123" t="n">
        <v>35</v>
      </c>
      <c r="AO281" s="29"/>
      <c r="AP281" s="125" t="n">
        <v>3306</v>
      </c>
      <c r="AQ281" s="29"/>
      <c r="AR281" s="125" t="n">
        <f aca="false">IF(E281,AP281,0)</f>
        <v>3306</v>
      </c>
      <c r="AS281" s="29"/>
      <c r="AT281" s="125" t="n">
        <f aca="false">IF(K281,AP281,0)</f>
        <v>0</v>
      </c>
      <c r="AU281" s="29"/>
      <c r="AV281" s="125" t="n">
        <f aca="false">IF(Q281,AP281,0)</f>
        <v>0</v>
      </c>
    </row>
    <row r="282" customFormat="false" ht="8.25" hidden="false" customHeight="true" outlineLevel="0" collapsed="false">
      <c r="A282" s="17"/>
      <c r="B282" s="27"/>
      <c r="C282" s="17"/>
      <c r="D282" s="124"/>
      <c r="E282" s="30"/>
      <c r="F282" s="124"/>
      <c r="G282" s="33"/>
      <c r="H282" s="124"/>
      <c r="I282" s="33"/>
      <c r="J282" s="29"/>
      <c r="K282" s="30"/>
      <c r="L282" s="124"/>
      <c r="M282" s="33"/>
      <c r="N282" s="124"/>
      <c r="O282" s="33"/>
      <c r="P282" s="29"/>
      <c r="Q282" s="30"/>
      <c r="R282" s="124"/>
      <c r="S282" s="33"/>
      <c r="T282" s="124"/>
      <c r="U282" s="33"/>
      <c r="V282" s="29"/>
      <c r="W282" s="30"/>
      <c r="X282" s="29"/>
      <c r="Y282" s="29"/>
      <c r="Z282" s="30"/>
      <c r="AA282" s="29"/>
      <c r="AB282" s="33"/>
      <c r="AC282" s="29"/>
      <c r="AD282" s="30"/>
      <c r="AE282" s="29"/>
      <c r="AF282" s="33"/>
      <c r="AG282" s="29"/>
      <c r="AH282" s="30"/>
      <c r="AI282" s="29"/>
      <c r="AJ282" s="33"/>
      <c r="AK282" s="29"/>
      <c r="AL282" s="30"/>
      <c r="AM282" s="29"/>
      <c r="AN282" s="123"/>
      <c r="AO282" s="29"/>
      <c r="AP282" s="125"/>
      <c r="AQ282" s="29"/>
      <c r="AR282" s="125"/>
      <c r="AS282" s="29"/>
      <c r="AT282" s="125"/>
      <c r="AU282" s="29"/>
      <c r="AV282" s="125"/>
    </row>
    <row r="283" customFormat="false" ht="8.25" hidden="false" customHeight="true" outlineLevel="0" collapsed="false">
      <c r="A283" s="17" t="n">
        <v>36</v>
      </c>
      <c r="B283" s="27"/>
      <c r="C283" s="17" t="s">
        <v>227</v>
      </c>
      <c r="D283" s="124"/>
      <c r="E283" s="30" t="n">
        <v>111089</v>
      </c>
      <c r="F283" s="124"/>
      <c r="G283" s="33" t="n">
        <f aca="false">(E283/$AP283)</f>
        <v>33.8067559342666</v>
      </c>
      <c r="H283" s="124"/>
      <c r="I283" s="33" t="n">
        <f aca="false">IF(G$287&gt;0,G283/G$287*100,0)</f>
        <v>41.7219086844402</v>
      </c>
      <c r="J283" s="29"/>
      <c r="K283" s="30" t="n">
        <v>0</v>
      </c>
      <c r="L283" s="124"/>
      <c r="M283" s="33" t="n">
        <f aca="false">(K283/$AP283)</f>
        <v>0</v>
      </c>
      <c r="N283" s="124"/>
      <c r="O283" s="33" t="n">
        <f aca="false">IF(M$287&gt;0,M283/M$287*100,0)</f>
        <v>0</v>
      </c>
      <c r="P283" s="29"/>
      <c r="Q283" s="30" t="n">
        <v>0</v>
      </c>
      <c r="R283" s="124"/>
      <c r="S283" s="33" t="n">
        <f aca="false">(Q283/$AP283)</f>
        <v>0</v>
      </c>
      <c r="T283" s="124"/>
      <c r="U283" s="33" t="n">
        <f aca="false">IF(S$287&gt;0,S283/S$287*100,0)</f>
        <v>0</v>
      </c>
      <c r="V283" s="29"/>
      <c r="W283" s="30" t="n">
        <f aca="false">(E283+K283+Q283)</f>
        <v>111089</v>
      </c>
      <c r="X283" s="29"/>
      <c r="Y283" s="29"/>
      <c r="Z283" s="30" t="n">
        <v>0</v>
      </c>
      <c r="AA283" s="29"/>
      <c r="AB283" s="33" t="n">
        <f aca="false">IF($W283&gt;0,Z283/$W283*100,0)</f>
        <v>0</v>
      </c>
      <c r="AC283" s="29"/>
      <c r="AD283" s="30" t="n">
        <v>0</v>
      </c>
      <c r="AE283" s="29"/>
      <c r="AF283" s="33" t="n">
        <f aca="false">IF($W283&gt;0,AD283/$W283*100,0)</f>
        <v>0</v>
      </c>
      <c r="AG283" s="29"/>
      <c r="AH283" s="30" t="n">
        <v>0</v>
      </c>
      <c r="AI283" s="29"/>
      <c r="AJ283" s="33" t="n">
        <f aca="false">IF($W283&gt;0,AH283/$W283*100,0)</f>
        <v>0</v>
      </c>
      <c r="AK283" s="29"/>
      <c r="AL283" s="30" t="n">
        <v>0</v>
      </c>
      <c r="AM283" s="29"/>
      <c r="AN283" s="123" t="n">
        <v>36</v>
      </c>
      <c r="AO283" s="29"/>
      <c r="AP283" s="125" t="n">
        <v>3286</v>
      </c>
      <c r="AQ283" s="29"/>
      <c r="AR283" s="125" t="n">
        <f aca="false">IF(E283,AP283,0)</f>
        <v>3286</v>
      </c>
      <c r="AS283" s="29"/>
      <c r="AT283" s="125" t="n">
        <f aca="false">IF(K283,AP283,0)</f>
        <v>0</v>
      </c>
      <c r="AU283" s="29"/>
      <c r="AV283" s="125" t="n">
        <f aca="false">IF(Q283,AP283,0)</f>
        <v>0</v>
      </c>
    </row>
    <row r="284" customFormat="false" ht="8.25" hidden="false" customHeight="true" outlineLevel="0" collapsed="false">
      <c r="A284" s="17" t="n">
        <v>37</v>
      </c>
      <c r="B284" s="27"/>
      <c r="C284" s="17" t="s">
        <v>262</v>
      </c>
      <c r="D284" s="124"/>
      <c r="E284" s="30" t="n">
        <v>293501</v>
      </c>
      <c r="F284" s="124"/>
      <c r="G284" s="33" t="n">
        <f aca="false">(E284/$AP284)</f>
        <v>57.5830880910339</v>
      </c>
      <c r="H284" s="124"/>
      <c r="I284" s="33" t="n">
        <f aca="false">IF(G$287&gt;0,G284/G$287*100,0)</f>
        <v>71.0649773013872</v>
      </c>
      <c r="J284" s="29"/>
      <c r="K284" s="30" t="n">
        <v>13805</v>
      </c>
      <c r="L284" s="124"/>
      <c r="M284" s="33" t="n">
        <f aca="false">(K284/$AP284)</f>
        <v>2.70845595448303</v>
      </c>
      <c r="N284" s="124"/>
      <c r="O284" s="33" t="n">
        <f aca="false">IF(M$287&gt;0,M284/M$287*100,0)</f>
        <v>267.60800622476</v>
      </c>
      <c r="P284" s="29"/>
      <c r="Q284" s="30" t="n">
        <v>0</v>
      </c>
      <c r="R284" s="124"/>
      <c r="S284" s="33" t="n">
        <f aca="false">(Q284/$AP284)</f>
        <v>0</v>
      </c>
      <c r="T284" s="124"/>
      <c r="U284" s="33" t="n">
        <f aca="false">IF(S$287&gt;0,S284/S$287*100,0)</f>
        <v>0</v>
      </c>
      <c r="V284" s="29"/>
      <c r="W284" s="30" t="n">
        <f aca="false">(E284+K284+Q284)</f>
        <v>307306</v>
      </c>
      <c r="X284" s="29"/>
      <c r="Y284" s="29"/>
      <c r="Z284" s="30" t="n">
        <v>18076</v>
      </c>
      <c r="AA284" s="29"/>
      <c r="AB284" s="33" t="n">
        <f aca="false">IF($W284&gt;0,Z284/$W284*100,0)</f>
        <v>5.88208495766435</v>
      </c>
      <c r="AC284" s="29"/>
      <c r="AD284" s="30" t="n">
        <v>0</v>
      </c>
      <c r="AE284" s="29"/>
      <c r="AF284" s="33" t="n">
        <f aca="false">IF($W284&gt;0,AD284/$W284*100,0)</f>
        <v>0</v>
      </c>
      <c r="AG284" s="29"/>
      <c r="AH284" s="30" t="n">
        <v>0</v>
      </c>
      <c r="AI284" s="29"/>
      <c r="AJ284" s="33" t="n">
        <f aca="false">IF($W284&gt;0,AH284/$W284*100,0)</f>
        <v>0</v>
      </c>
      <c r="AK284" s="29"/>
      <c r="AL284" s="30" t="n">
        <v>0</v>
      </c>
      <c r="AM284" s="29"/>
      <c r="AN284" s="123" t="n">
        <v>37</v>
      </c>
      <c r="AO284" s="29"/>
      <c r="AP284" s="125" t="n">
        <v>5097</v>
      </c>
      <c r="AQ284" s="29"/>
      <c r="AR284" s="125" t="n">
        <f aca="false">IF(E284,AP284,0)</f>
        <v>5097</v>
      </c>
      <c r="AS284" s="29"/>
      <c r="AT284" s="125" t="n">
        <f aca="false">IF(K284,AP284,0)</f>
        <v>5097</v>
      </c>
      <c r="AU284" s="29"/>
      <c r="AV284" s="125" t="n">
        <f aca="false">IF(Q284,AP284,0)</f>
        <v>0</v>
      </c>
    </row>
    <row r="285" customFormat="false" ht="8.25" hidden="false" customHeight="true" outlineLevel="0" collapsed="false">
      <c r="A285" s="28" t="n">
        <v>38</v>
      </c>
      <c r="B285" s="27"/>
      <c r="C285" s="13" t="s">
        <v>263</v>
      </c>
      <c r="D285" s="124"/>
      <c r="E285" s="38" t="n">
        <v>2154936</v>
      </c>
      <c r="F285" s="124"/>
      <c r="G285" s="33" t="n">
        <f aca="false">(E285/$AP285)</f>
        <v>262.445012787724</v>
      </c>
      <c r="H285" s="127"/>
      <c r="I285" s="33" t="n">
        <f aca="false">IF(G$287&gt;0,G285/G$287*100,0)</f>
        <v>323.891084950789</v>
      </c>
      <c r="J285" s="29"/>
      <c r="K285" s="38" t="n">
        <v>0</v>
      </c>
      <c r="L285" s="124"/>
      <c r="M285" s="33" t="n">
        <f aca="false">(K285/$AP285)</f>
        <v>0</v>
      </c>
      <c r="N285" s="127"/>
      <c r="O285" s="33" t="n">
        <f aca="false">IF(M$287&gt;0,M285/M$287*100,0)</f>
        <v>0</v>
      </c>
      <c r="P285" s="29"/>
      <c r="Q285" s="38" t="n">
        <v>0</v>
      </c>
      <c r="R285" s="124"/>
      <c r="S285" s="33" t="n">
        <f aca="false">(Q285/$AP285)</f>
        <v>0</v>
      </c>
      <c r="T285" s="127"/>
      <c r="U285" s="33" t="n">
        <f aca="false">IF(S$287&gt;0,S285/S$287*100,0)</f>
        <v>0</v>
      </c>
      <c r="V285" s="29"/>
      <c r="W285" s="38" t="n">
        <f aca="false">(E285+K285+Q285)</f>
        <v>2154936</v>
      </c>
      <c r="X285" s="29"/>
      <c r="Y285" s="29"/>
      <c r="Z285" s="38" t="n">
        <v>80500</v>
      </c>
      <c r="AA285" s="29"/>
      <c r="AB285" s="33" t="n">
        <f aca="false">IF($W285&gt;0,Z285/$W285*100,0)</f>
        <v>3.73560978145059</v>
      </c>
      <c r="AC285" s="29"/>
      <c r="AD285" s="38" t="n">
        <v>0</v>
      </c>
      <c r="AE285" s="29"/>
      <c r="AF285" s="33" t="n">
        <f aca="false">IF($W285&gt;0,AD285/$W285*100,0)</f>
        <v>0</v>
      </c>
      <c r="AG285" s="29"/>
      <c r="AH285" s="38" t="n">
        <v>0</v>
      </c>
      <c r="AI285" s="29"/>
      <c r="AJ285" s="33" t="n">
        <f aca="false">IF($W285&gt;0,AH285/$W285*100,0)</f>
        <v>0</v>
      </c>
      <c r="AK285" s="29"/>
      <c r="AL285" s="38" t="n">
        <v>1875</v>
      </c>
      <c r="AM285" s="29"/>
      <c r="AN285" s="130" t="n">
        <v>38</v>
      </c>
      <c r="AO285" s="29"/>
      <c r="AP285" s="131" t="n">
        <v>8211</v>
      </c>
      <c r="AQ285" s="29"/>
      <c r="AR285" s="131" t="n">
        <f aca="false">IF(E285,AP285,0)</f>
        <v>8211</v>
      </c>
      <c r="AS285" s="29"/>
      <c r="AT285" s="131" t="n">
        <f aca="false">IF(K285,AP285,0)</f>
        <v>0</v>
      </c>
      <c r="AU285" s="29"/>
      <c r="AV285" s="131" t="n">
        <f aca="false">IF(Q285,AP285,0)</f>
        <v>0</v>
      </c>
    </row>
    <row r="286" customFormat="false" ht="8.25" hidden="false" customHeight="true" outlineLevel="0" collapsed="false">
      <c r="A286" s="124"/>
      <c r="B286" s="124"/>
      <c r="C286" s="123"/>
      <c r="D286" s="124"/>
      <c r="E286" s="124"/>
      <c r="F286" s="124"/>
      <c r="G286" s="127"/>
      <c r="H286" s="127"/>
      <c r="I286" s="127"/>
      <c r="J286" s="29"/>
      <c r="K286" s="124"/>
      <c r="L286" s="124"/>
      <c r="M286" s="127"/>
      <c r="N286" s="127"/>
      <c r="O286" s="127"/>
      <c r="P286" s="29"/>
      <c r="Q286" s="124"/>
      <c r="R286" s="124"/>
      <c r="S286" s="127"/>
      <c r="T286" s="127"/>
      <c r="U286" s="127"/>
      <c r="V286" s="29"/>
      <c r="W286" s="123"/>
      <c r="X286" s="29"/>
      <c r="Y286" s="29"/>
      <c r="Z286" s="124"/>
      <c r="AA286" s="29"/>
      <c r="AB286" s="127"/>
      <c r="AC286" s="29"/>
      <c r="AD286" s="124"/>
      <c r="AE286" s="29"/>
      <c r="AF286" s="127"/>
      <c r="AG286" s="29"/>
      <c r="AH286" s="124"/>
      <c r="AI286" s="29"/>
      <c r="AJ286" s="127"/>
      <c r="AK286" s="29"/>
      <c r="AL286" s="124"/>
      <c r="AM286" s="29"/>
      <c r="AN286" s="123"/>
      <c r="AO286" s="29"/>
      <c r="AP286" s="29"/>
      <c r="AQ286" s="29"/>
      <c r="AR286" s="29"/>
      <c r="AS286" s="29"/>
      <c r="AT286" s="29"/>
      <c r="AU286" s="29"/>
      <c r="AV286" s="29"/>
    </row>
    <row r="287" customFormat="false" ht="8.25" hidden="false" customHeight="true" outlineLevel="0" collapsed="false">
      <c r="A287" s="130" t="n">
        <f aca="false">A285</f>
        <v>38</v>
      </c>
      <c r="B287" s="124"/>
      <c r="C287" s="132" t="s">
        <v>75</v>
      </c>
      <c r="D287" s="124"/>
      <c r="E287" s="40" t="n">
        <f aca="false">SUM(E241:E285)</f>
        <v>29089253</v>
      </c>
      <c r="F287" s="124"/>
      <c r="G287" s="32" t="n">
        <f aca="false">IF(ISNONTEXT(H$287),E287/$AP287,E287/AR287)</f>
        <v>81.0287855955031</v>
      </c>
      <c r="H287" s="127"/>
      <c r="I287" s="33" t="n">
        <f aca="false">IF(G$287&gt;0,G287/G$287*100,0)</f>
        <v>100</v>
      </c>
      <c r="J287" s="29"/>
      <c r="K287" s="40" t="n">
        <f aca="false">SUM(K241:K285)</f>
        <v>16564</v>
      </c>
      <c r="L287" s="124"/>
      <c r="M287" s="32" t="n">
        <f aca="false">(K287/$AT287)</f>
        <v>1.01209825247464</v>
      </c>
      <c r="N287" s="145" t="s">
        <v>391</v>
      </c>
      <c r="O287" s="33" t="n">
        <f aca="false">IF(M$287&gt;0,M287/M$287*100,0)</f>
        <v>100</v>
      </c>
      <c r="P287" s="29"/>
      <c r="Q287" s="40" t="n">
        <f aca="false">SUM(Q241:Q285)</f>
        <v>0</v>
      </c>
      <c r="R287" s="124"/>
      <c r="S287" s="32" t="n">
        <f aca="false">IF(ISNONTEXT(T$287),Q287/$AP287,Q287/AV287)</f>
        <v>0</v>
      </c>
      <c r="T287" s="127"/>
      <c r="U287" s="33" t="n">
        <f aca="false">IF(S$287&gt;0,S287/S$287*100,0)</f>
        <v>0</v>
      </c>
      <c r="V287" s="29"/>
      <c r="W287" s="40" t="n">
        <f aca="false">SUM(W241:W285)</f>
        <v>29105817</v>
      </c>
      <c r="X287" s="29"/>
      <c r="Y287" s="29"/>
      <c r="Z287" s="40" t="n">
        <f aca="false">SUM(Z241:Z285)</f>
        <v>668392</v>
      </c>
      <c r="AA287" s="29"/>
      <c r="AB287" s="33" t="n">
        <f aca="false">IF($W287&gt;0,Z287/$W287*100,0)</f>
        <v>2.29642067769477</v>
      </c>
      <c r="AC287" s="29"/>
      <c r="AD287" s="40" t="n">
        <f aca="false">SUM(AD241:AD285)</f>
        <v>2658818</v>
      </c>
      <c r="AE287" s="29"/>
      <c r="AF287" s="33" t="n">
        <f aca="false">IF($W287&gt;0,AD287/$W287*100,0)</f>
        <v>9.13500555576227</v>
      </c>
      <c r="AG287" s="29"/>
      <c r="AH287" s="40" t="n">
        <f aca="false">SUM(AH241:AH285)</f>
        <v>960921</v>
      </c>
      <c r="AI287" s="29"/>
      <c r="AJ287" s="33" t="n">
        <f aca="false">IF($W287&gt;0,AH287/$W287*100,0)</f>
        <v>3.30147406616348</v>
      </c>
      <c r="AK287" s="29"/>
      <c r="AL287" s="40" t="n">
        <f aca="false">SUM(AL241:AL285)</f>
        <v>158285</v>
      </c>
      <c r="AM287" s="29"/>
      <c r="AN287" s="130" t="n">
        <f aca="false">AN285</f>
        <v>38</v>
      </c>
      <c r="AO287" s="29"/>
      <c r="AP287" s="131" t="n">
        <f aca="false">SUM(AP241:AP285)</f>
        <v>358999</v>
      </c>
      <c r="AQ287" s="29"/>
      <c r="AR287" s="131" t="n">
        <f aca="false">SUM(AR241:AR285)</f>
        <v>358999</v>
      </c>
      <c r="AS287" s="125"/>
      <c r="AT287" s="131" t="n">
        <f aca="false">SUM(AT241:AT285)</f>
        <v>16366</v>
      </c>
      <c r="AU287" s="125"/>
      <c r="AV287" s="131" t="n">
        <f aca="false">SUM(AV241:AV285)</f>
        <v>0</v>
      </c>
    </row>
    <row r="288" customFormat="false" ht="8.25" hidden="false" customHeight="true" outlineLevel="0" collapsed="false">
      <c r="A288" s="124"/>
      <c r="B288" s="29"/>
      <c r="C288" s="17"/>
      <c r="D288" s="29"/>
      <c r="E288" s="29"/>
      <c r="F288" s="29"/>
      <c r="G288" s="29"/>
      <c r="H288" s="29"/>
      <c r="I288" s="29"/>
      <c r="J288" s="29"/>
      <c r="K288" s="29"/>
      <c r="L288" s="29"/>
      <c r="M288" s="29"/>
      <c r="N288" s="29"/>
      <c r="O288" s="29"/>
      <c r="P288" s="29"/>
      <c r="Q288" s="29"/>
      <c r="R288" s="29"/>
      <c r="S288" s="29"/>
      <c r="T288" s="29"/>
      <c r="U288" s="29"/>
      <c r="V288" s="29"/>
      <c r="W288" s="17"/>
      <c r="X288" s="29"/>
      <c r="Y288" s="29"/>
      <c r="Z288" s="29"/>
      <c r="AA288" s="29"/>
      <c r="AB288" s="45"/>
      <c r="AC288" s="29"/>
      <c r="AD288" s="29"/>
      <c r="AE288" s="29"/>
      <c r="AF288" s="45"/>
      <c r="AG288" s="29"/>
      <c r="AH288" s="29"/>
      <c r="AI288" s="29"/>
      <c r="AJ288" s="45"/>
      <c r="AK288" s="29"/>
      <c r="AL288" s="29"/>
      <c r="AM288" s="29"/>
      <c r="AN288" s="123"/>
      <c r="AO288" s="29"/>
      <c r="AP288" s="29"/>
      <c r="AQ288" s="29"/>
      <c r="AR288" s="29"/>
      <c r="AS288" s="37"/>
      <c r="AT288" s="29"/>
      <c r="AU288" s="37"/>
      <c r="AV288" s="29"/>
    </row>
    <row r="289" customFormat="false" ht="12" hidden="false" customHeight="false" outlineLevel="0" collapsed="false">
      <c r="A289" s="139" t="n">
        <f aca="false">(A60+A219+A287)</f>
        <v>171</v>
      </c>
      <c r="B289" s="124"/>
      <c r="C289" s="132" t="s">
        <v>264</v>
      </c>
      <c r="D289" s="124"/>
      <c r="E289" s="49" t="n">
        <f aca="false">(E60+E219+E287)</f>
        <v>1238036478</v>
      </c>
      <c r="F289" s="124"/>
      <c r="G289" s="32" t="n">
        <f aca="false">(E289/$AP289)</f>
        <v>141.154226515302</v>
      </c>
      <c r="H289" s="127"/>
      <c r="I289" s="33"/>
      <c r="J289" s="29"/>
      <c r="K289" s="49" t="n">
        <f aca="false">(K60+K219+K287)</f>
        <v>32717249</v>
      </c>
      <c r="L289" s="124"/>
      <c r="M289" s="32" t="n">
        <f aca="false">(K289/$AP289)</f>
        <v>3.73024386467517</v>
      </c>
      <c r="N289" s="127"/>
      <c r="O289" s="33"/>
      <c r="P289" s="29"/>
      <c r="Q289" s="49" t="n">
        <f aca="false">(Q60+Q219+Q287)</f>
        <v>11014594</v>
      </c>
      <c r="R289" s="124"/>
      <c r="S289" s="32" t="n">
        <f aca="false">(Q289/$AP289)</f>
        <v>1.25582446404305</v>
      </c>
      <c r="T289" s="127"/>
      <c r="U289" s="33"/>
      <c r="V289" s="29"/>
      <c r="W289" s="49" t="n">
        <f aca="false">(W60+W219+W287)</f>
        <v>1281768321</v>
      </c>
      <c r="X289" s="29"/>
      <c r="Y289" s="29"/>
      <c r="Z289" s="49" t="n">
        <f aca="false">(Z60+Z219+Z287)</f>
        <v>121251427</v>
      </c>
      <c r="AA289" s="29"/>
      <c r="AB289" s="33" t="n">
        <f aca="false">IF($W289&gt;0,Z289/$W289*100,0)</f>
        <v>9.45969915260529</v>
      </c>
      <c r="AC289" s="29"/>
      <c r="AD289" s="49" t="n">
        <f aca="false">(AD60+AD219+AD287)</f>
        <v>20470562</v>
      </c>
      <c r="AE289" s="29"/>
      <c r="AF289" s="33" t="n">
        <f aca="false">IF($W289&gt;0,AD289/$W289*100,0)</f>
        <v>1.59705632169388</v>
      </c>
      <c r="AG289" s="29"/>
      <c r="AH289" s="49" t="n">
        <f aca="false">(AH60+AH219+AH287)</f>
        <v>216104991</v>
      </c>
      <c r="AI289" s="29"/>
      <c r="AJ289" s="33" t="n">
        <f aca="false">IF($W289&gt;0,AH289/$W289*100,0)</f>
        <v>16.859910442427</v>
      </c>
      <c r="AK289" s="29"/>
      <c r="AL289" s="49" t="n">
        <f aca="false">(AL60+AL219+AL287)</f>
        <v>194893961</v>
      </c>
      <c r="AM289" s="29"/>
      <c r="AN289" s="139" t="n">
        <f aca="false">(AN60+AN219+AN287)</f>
        <v>171</v>
      </c>
      <c r="AO289" s="29"/>
      <c r="AP289" s="140" t="n">
        <f aca="false">(AP60+AP219+AP287)</f>
        <v>8770807</v>
      </c>
      <c r="AQ289" s="29"/>
      <c r="AR289" s="140" t="n">
        <f aca="false">(AR60+AR219+AR287)</f>
        <v>8770807</v>
      </c>
      <c r="AS289" s="125"/>
      <c r="AT289" s="140" t="n">
        <f aca="false">(AT60+AT219+AT287)</f>
        <v>5858736</v>
      </c>
      <c r="AU289" s="125"/>
      <c r="AV289" s="140" t="n">
        <f aca="false">(AV60+AV219+AV287)</f>
        <v>5903866</v>
      </c>
    </row>
    <row r="290" customFormat="false" ht="8.25" hidden="false" customHeight="true" outlineLevel="0" collapsed="false">
      <c r="A290" s="133"/>
      <c r="B290" s="124"/>
      <c r="C290" s="132"/>
      <c r="D290" s="124"/>
      <c r="E290" s="39"/>
      <c r="F290" s="29"/>
      <c r="G290" s="45"/>
      <c r="H290" s="29"/>
      <c r="I290" s="29"/>
      <c r="J290" s="29"/>
      <c r="K290" s="39"/>
      <c r="L290" s="29"/>
      <c r="M290" s="45"/>
      <c r="N290" s="29"/>
      <c r="O290" s="29"/>
      <c r="P290" s="29"/>
      <c r="Q290" s="39"/>
      <c r="R290" s="29"/>
      <c r="S290" s="45"/>
      <c r="T290" s="29"/>
      <c r="U290" s="29"/>
      <c r="V290" s="29"/>
      <c r="W290" s="39"/>
      <c r="X290" s="29"/>
      <c r="Y290" s="29"/>
      <c r="Z290" s="39"/>
      <c r="AA290" s="29"/>
      <c r="AB290" s="45"/>
      <c r="AC290" s="29"/>
      <c r="AD290" s="39"/>
      <c r="AE290" s="29"/>
      <c r="AF290" s="45"/>
      <c r="AG290" s="29"/>
      <c r="AH290" s="39"/>
      <c r="AI290" s="29"/>
      <c r="AJ290" s="45"/>
      <c r="AK290" s="29"/>
      <c r="AL290" s="39"/>
      <c r="AM290" s="29"/>
      <c r="AN290" s="127"/>
      <c r="AO290" s="29"/>
      <c r="AP290" s="35"/>
      <c r="AQ290" s="29"/>
      <c r="AR290" s="35"/>
      <c r="AS290" s="39"/>
      <c r="AT290" s="35"/>
      <c r="AU290" s="39"/>
      <c r="AV290" s="35"/>
    </row>
    <row r="291" customFormat="false" ht="8.25" hidden="false" customHeight="true" outlineLevel="0" collapsed="false">
      <c r="A291" s="133"/>
      <c r="B291" s="124"/>
      <c r="C291" s="132"/>
      <c r="D291" s="124"/>
      <c r="E291" s="39"/>
      <c r="F291" s="29"/>
      <c r="G291" s="45"/>
      <c r="H291" s="29"/>
      <c r="I291" s="29"/>
      <c r="J291" s="29"/>
      <c r="K291" s="39"/>
      <c r="L291" s="29"/>
      <c r="M291" s="45"/>
      <c r="N291" s="29"/>
      <c r="O291" s="29"/>
      <c r="P291" s="29"/>
      <c r="Q291" s="39"/>
      <c r="R291" s="29"/>
      <c r="S291" s="45"/>
      <c r="T291" s="29"/>
      <c r="U291" s="29"/>
      <c r="V291" s="29"/>
      <c r="W291" s="39"/>
      <c r="X291" s="29"/>
      <c r="Y291" s="29"/>
      <c r="Z291" s="39"/>
      <c r="AA291" s="29"/>
      <c r="AB291" s="45"/>
      <c r="AC291" s="29"/>
      <c r="AD291" s="39"/>
      <c r="AE291" s="29"/>
      <c r="AF291" s="45"/>
      <c r="AG291" s="29"/>
      <c r="AH291" s="39"/>
      <c r="AI291" s="29"/>
      <c r="AJ291" s="45"/>
      <c r="AK291" s="29"/>
      <c r="AL291" s="39"/>
      <c r="AM291" s="29"/>
      <c r="AN291" s="127"/>
      <c r="AO291" s="29"/>
      <c r="AP291" s="35"/>
      <c r="AQ291" s="29"/>
      <c r="AR291" s="35"/>
      <c r="AS291" s="35"/>
      <c r="AT291" s="35"/>
      <c r="AU291" s="35"/>
      <c r="AV291" s="35"/>
    </row>
    <row r="292" customFormat="false" ht="12" hidden="false" customHeight="true" outlineLevel="0" collapsed="false">
      <c r="A292" s="133"/>
      <c r="B292" s="124"/>
      <c r="C292" s="43" t="s">
        <v>265</v>
      </c>
      <c r="D292" s="124"/>
      <c r="E292" s="39"/>
      <c r="F292" s="29"/>
      <c r="G292" s="45"/>
      <c r="H292" s="29"/>
      <c r="I292" s="29"/>
      <c r="J292" s="29"/>
      <c r="K292" s="39"/>
      <c r="L292" s="29"/>
      <c r="M292" s="45"/>
      <c r="N292" s="29"/>
      <c r="O292" s="29"/>
      <c r="P292" s="29"/>
      <c r="Q292" s="39"/>
      <c r="R292" s="29"/>
      <c r="S292" s="45"/>
      <c r="T292" s="29"/>
      <c r="U292" s="29"/>
      <c r="V292" s="29"/>
      <c r="W292" s="39"/>
      <c r="X292" s="29"/>
      <c r="Y292" s="29"/>
      <c r="Z292" s="39"/>
      <c r="AA292" s="29"/>
      <c r="AB292" s="45"/>
      <c r="AC292" s="29"/>
      <c r="AD292" s="39"/>
      <c r="AE292" s="29"/>
      <c r="AF292" s="45"/>
      <c r="AG292" s="29"/>
      <c r="AH292" s="39"/>
      <c r="AI292" s="29"/>
      <c r="AJ292" s="45"/>
      <c r="AK292" s="29"/>
      <c r="AL292" s="39"/>
      <c r="AM292" s="29"/>
      <c r="AN292" s="127"/>
      <c r="AO292" s="29"/>
      <c r="AP292" s="35"/>
      <c r="AQ292" s="29"/>
      <c r="AR292" s="35"/>
      <c r="AS292" s="35"/>
      <c r="AT292" s="35"/>
      <c r="AU292" s="35"/>
      <c r="AV292" s="35"/>
    </row>
    <row r="293" customFormat="false" ht="11.25" hidden="false" customHeight="true" outlineLevel="0" collapsed="false">
      <c r="A293" s="133"/>
      <c r="B293" s="124"/>
      <c r="C293" s="135" t="s">
        <v>444</v>
      </c>
      <c r="D293" s="124"/>
      <c r="E293" s="39"/>
      <c r="F293" s="29"/>
      <c r="G293" s="45"/>
      <c r="H293" s="29"/>
      <c r="I293" s="29"/>
      <c r="J293" s="29"/>
      <c r="K293" s="39"/>
      <c r="L293" s="29"/>
      <c r="M293" s="45"/>
      <c r="N293" s="29"/>
      <c r="O293" s="29"/>
      <c r="P293" s="29"/>
      <c r="Q293" s="39"/>
      <c r="R293" s="29"/>
      <c r="S293" s="45"/>
      <c r="T293" s="29"/>
      <c r="U293" s="29"/>
      <c r="V293" s="29"/>
      <c r="W293" s="39"/>
      <c r="X293" s="29"/>
      <c r="Y293" s="29"/>
      <c r="Z293" s="39"/>
      <c r="AA293" s="29"/>
      <c r="AB293" s="45"/>
      <c r="AC293" s="29"/>
      <c r="AD293" s="39"/>
      <c r="AE293" s="29"/>
      <c r="AF293" s="45"/>
      <c r="AG293" s="29"/>
      <c r="AH293" s="39"/>
      <c r="AI293" s="29"/>
      <c r="AJ293" s="45"/>
      <c r="AK293" s="29"/>
      <c r="AL293" s="39"/>
      <c r="AM293" s="29"/>
      <c r="AN293" s="127"/>
      <c r="AO293" s="29"/>
      <c r="AP293" s="35"/>
      <c r="AQ293" s="29"/>
      <c r="AR293" s="35"/>
      <c r="AS293" s="35"/>
      <c r="AT293" s="35"/>
      <c r="AU293" s="35"/>
      <c r="AV293" s="35"/>
    </row>
    <row r="294" customFormat="false" ht="8.25" hidden="false" customHeight="true" outlineLevel="0" collapsed="false">
      <c r="A294" s="133"/>
      <c r="B294" s="124"/>
      <c r="C294" s="132"/>
      <c r="D294" s="124"/>
      <c r="E294" s="39"/>
      <c r="F294" s="29"/>
      <c r="G294" s="45"/>
      <c r="H294" s="29"/>
      <c r="I294" s="29"/>
      <c r="J294" s="29"/>
      <c r="K294" s="39"/>
      <c r="L294" s="29"/>
      <c r="M294" s="45"/>
      <c r="N294" s="29"/>
      <c r="O294" s="29"/>
      <c r="P294" s="29"/>
      <c r="Q294" s="39"/>
      <c r="R294" s="29"/>
      <c r="S294" s="45"/>
      <c r="T294" s="29"/>
      <c r="U294" s="29"/>
      <c r="V294" s="29"/>
      <c r="W294" s="39"/>
      <c r="X294" s="29"/>
      <c r="Y294" s="29"/>
      <c r="Z294" s="39"/>
      <c r="AA294" s="29"/>
      <c r="AB294" s="45"/>
      <c r="AC294" s="29"/>
      <c r="AD294" s="39"/>
      <c r="AE294" s="29"/>
      <c r="AF294" s="45"/>
      <c r="AG294" s="29"/>
      <c r="AH294" s="39"/>
      <c r="AI294" s="29"/>
      <c r="AJ294" s="45"/>
      <c r="AK294" s="29"/>
      <c r="AL294" s="39"/>
      <c r="AM294" s="29"/>
      <c r="AN294" s="127"/>
      <c r="AO294" s="29"/>
      <c r="AP294" s="35"/>
      <c r="AQ294" s="29"/>
      <c r="AR294" s="35"/>
      <c r="AS294" s="35"/>
      <c r="AT294" s="35"/>
      <c r="AU294" s="35"/>
      <c r="AV294" s="35"/>
    </row>
    <row r="295" customFormat="false" ht="8.25" hidden="false" customHeight="true" outlineLevel="0" collapsed="false">
      <c r="A295" s="133"/>
      <c r="B295" s="124"/>
      <c r="C295" s="132"/>
      <c r="D295" s="124"/>
      <c r="E295" s="39"/>
      <c r="F295" s="29"/>
      <c r="G295" s="45"/>
      <c r="H295" s="29"/>
      <c r="I295" s="29"/>
      <c r="J295" s="29"/>
      <c r="K295" s="39"/>
      <c r="L295" s="29"/>
      <c r="M295" s="45"/>
      <c r="N295" s="29"/>
      <c r="O295" s="29"/>
      <c r="P295" s="29"/>
      <c r="Q295" s="39"/>
      <c r="R295" s="29"/>
      <c r="S295" s="45"/>
      <c r="T295" s="29"/>
      <c r="U295" s="29"/>
      <c r="V295" s="29"/>
      <c r="W295" s="39"/>
      <c r="X295" s="29"/>
      <c r="Y295" s="29"/>
      <c r="Z295" s="39"/>
      <c r="AA295" s="29"/>
      <c r="AB295" s="45"/>
      <c r="AC295" s="29"/>
      <c r="AD295" s="39"/>
      <c r="AE295" s="29"/>
      <c r="AF295" s="45"/>
      <c r="AG295" s="29"/>
      <c r="AH295" s="39"/>
      <c r="AI295" s="29"/>
      <c r="AJ295" s="45"/>
      <c r="AK295" s="29"/>
      <c r="AL295" s="39"/>
      <c r="AM295" s="29"/>
      <c r="AN295" s="127"/>
      <c r="AO295" s="29"/>
      <c r="AP295" s="35"/>
      <c r="AQ295" s="29"/>
      <c r="AR295" s="35"/>
      <c r="AS295" s="35"/>
      <c r="AT295" s="35"/>
      <c r="AU295" s="35"/>
      <c r="AV295" s="35"/>
    </row>
    <row r="296" customFormat="false" ht="8.25" hidden="false" customHeight="true" outlineLevel="0" collapsed="false">
      <c r="A296" s="133"/>
      <c r="B296" s="124"/>
      <c r="C296" s="132"/>
      <c r="D296" s="124"/>
      <c r="E296" s="39"/>
      <c r="F296" s="29"/>
      <c r="G296" s="45"/>
      <c r="H296" s="29"/>
      <c r="I296" s="29"/>
      <c r="J296" s="29"/>
      <c r="K296" s="39"/>
      <c r="L296" s="29"/>
      <c r="M296" s="45"/>
      <c r="N296" s="29"/>
      <c r="O296" s="29"/>
      <c r="P296" s="29"/>
      <c r="Q296" s="39"/>
      <c r="R296" s="29"/>
      <c r="S296" s="45"/>
      <c r="T296" s="29"/>
      <c r="U296" s="29"/>
      <c r="V296" s="29"/>
      <c r="W296" s="39"/>
      <c r="X296" s="29"/>
      <c r="Y296" s="29"/>
      <c r="Z296" s="39"/>
      <c r="AA296" s="29"/>
      <c r="AB296" s="45"/>
      <c r="AC296" s="29"/>
      <c r="AD296" s="39"/>
      <c r="AE296" s="29"/>
      <c r="AF296" s="45"/>
      <c r="AG296" s="29"/>
      <c r="AH296" s="39"/>
      <c r="AI296" s="29"/>
      <c r="AJ296" s="45"/>
      <c r="AK296" s="29"/>
      <c r="AL296" s="39"/>
      <c r="AM296" s="29"/>
      <c r="AN296" s="127"/>
      <c r="AO296" s="29"/>
      <c r="AP296" s="35"/>
      <c r="AQ296" s="29"/>
      <c r="AR296" s="35"/>
      <c r="AS296" s="35"/>
      <c r="AT296" s="35"/>
      <c r="AU296" s="35"/>
      <c r="AV296" s="35"/>
    </row>
    <row r="297" customFormat="false" ht="8.25" hidden="false" customHeight="true" outlineLevel="0" collapsed="false">
      <c r="A297" s="133"/>
      <c r="B297" s="124"/>
      <c r="C297" s="132"/>
      <c r="D297" s="124"/>
      <c r="E297" s="39"/>
      <c r="F297" s="29"/>
      <c r="G297" s="45"/>
      <c r="H297" s="29"/>
      <c r="I297" s="29"/>
      <c r="J297" s="29"/>
      <c r="K297" s="39"/>
      <c r="L297" s="29"/>
      <c r="M297" s="45"/>
      <c r="N297" s="29"/>
      <c r="O297" s="29"/>
      <c r="P297" s="29"/>
      <c r="Q297" s="39"/>
      <c r="R297" s="29"/>
      <c r="S297" s="45"/>
      <c r="T297" s="29"/>
      <c r="U297" s="29"/>
      <c r="V297" s="29"/>
      <c r="W297" s="39"/>
      <c r="X297" s="29"/>
      <c r="Y297" s="29"/>
      <c r="Z297" s="39"/>
      <c r="AA297" s="29"/>
      <c r="AB297" s="45"/>
      <c r="AC297" s="29"/>
      <c r="AD297" s="39"/>
      <c r="AE297" s="29"/>
      <c r="AF297" s="45"/>
      <c r="AG297" s="29"/>
      <c r="AH297" s="39"/>
      <c r="AI297" s="29"/>
      <c r="AJ297" s="45"/>
      <c r="AK297" s="29"/>
      <c r="AL297" s="39"/>
      <c r="AM297" s="29"/>
      <c r="AN297" s="127"/>
      <c r="AO297" s="29"/>
      <c r="AP297" s="35"/>
      <c r="AQ297" s="29"/>
      <c r="AR297" s="35"/>
      <c r="AS297" s="35"/>
      <c r="AT297" s="35"/>
      <c r="AU297" s="35"/>
      <c r="AV297" s="35"/>
    </row>
    <row r="298" customFormat="false" ht="8.25" hidden="false" customHeight="true" outlineLevel="0" collapsed="false">
      <c r="A298" s="133"/>
      <c r="B298" s="124"/>
      <c r="C298" s="132"/>
      <c r="D298" s="124"/>
      <c r="E298" s="39"/>
      <c r="F298" s="29"/>
      <c r="G298" s="45"/>
      <c r="H298" s="29"/>
      <c r="I298" s="29"/>
      <c r="J298" s="29"/>
      <c r="K298" s="39"/>
      <c r="L298" s="29"/>
      <c r="M298" s="45"/>
      <c r="N298" s="29"/>
      <c r="O298" s="29"/>
      <c r="P298" s="29"/>
      <c r="Q298" s="39"/>
      <c r="R298" s="29"/>
      <c r="S298" s="45"/>
      <c r="T298" s="29"/>
      <c r="U298" s="29"/>
      <c r="V298" s="29"/>
      <c r="W298" s="39"/>
      <c r="X298" s="29"/>
      <c r="Y298" s="29"/>
      <c r="Z298" s="39"/>
      <c r="AA298" s="29"/>
      <c r="AB298" s="45"/>
      <c r="AC298" s="29"/>
      <c r="AD298" s="39"/>
      <c r="AE298" s="29"/>
      <c r="AF298" s="45"/>
      <c r="AG298" s="29"/>
      <c r="AH298" s="39"/>
      <c r="AI298" s="29"/>
      <c r="AJ298" s="45"/>
      <c r="AK298" s="29"/>
      <c r="AL298" s="39"/>
      <c r="AM298" s="29"/>
      <c r="AN298" s="127"/>
      <c r="AO298" s="29"/>
      <c r="AP298" s="35"/>
      <c r="AQ298" s="29"/>
      <c r="AR298" s="35"/>
      <c r="AS298" s="35"/>
      <c r="AT298" s="35"/>
      <c r="AU298" s="35"/>
      <c r="AV298" s="35"/>
    </row>
    <row r="299" customFormat="false" ht="8.25" hidden="false" customHeight="true" outlineLevel="0" collapsed="false">
      <c r="A299" s="133"/>
      <c r="B299" s="124"/>
      <c r="C299" s="132"/>
      <c r="D299" s="124"/>
      <c r="E299" s="39"/>
      <c r="F299" s="29"/>
      <c r="G299" s="45"/>
      <c r="H299" s="29"/>
      <c r="I299" s="29"/>
      <c r="J299" s="29"/>
      <c r="K299" s="39"/>
      <c r="L299" s="29"/>
      <c r="M299" s="45"/>
      <c r="N299" s="29"/>
      <c r="O299" s="29"/>
      <c r="P299" s="29"/>
      <c r="Q299" s="39"/>
      <c r="R299" s="29"/>
      <c r="S299" s="45"/>
      <c r="T299" s="29"/>
      <c r="U299" s="29"/>
      <c r="V299" s="29"/>
      <c r="W299" s="39"/>
      <c r="X299" s="29"/>
      <c r="Y299" s="29"/>
      <c r="Z299" s="39"/>
      <c r="AA299" s="29"/>
      <c r="AB299" s="45"/>
      <c r="AC299" s="29"/>
      <c r="AD299" s="39"/>
      <c r="AE299" s="29"/>
      <c r="AF299" s="45"/>
      <c r="AG299" s="29"/>
      <c r="AH299" s="39"/>
      <c r="AI299" s="29"/>
      <c r="AJ299" s="45"/>
      <c r="AK299" s="29"/>
      <c r="AL299" s="39"/>
      <c r="AM299" s="29"/>
      <c r="AN299" s="127"/>
      <c r="AO299" s="29"/>
      <c r="AP299" s="35"/>
      <c r="AQ299" s="29"/>
      <c r="AR299" s="35"/>
      <c r="AS299" s="35"/>
      <c r="AT299" s="35"/>
      <c r="AU299" s="35"/>
      <c r="AV299" s="35"/>
    </row>
    <row r="300" customFormat="false" ht="8.25" hidden="false" customHeight="true" outlineLevel="0" collapsed="false">
      <c r="A300" s="133"/>
      <c r="B300" s="124"/>
      <c r="C300" s="132"/>
      <c r="D300" s="124"/>
      <c r="E300" s="39"/>
      <c r="F300" s="29"/>
      <c r="G300" s="45"/>
      <c r="H300" s="29"/>
      <c r="I300" s="29"/>
      <c r="J300" s="29"/>
      <c r="K300" s="39"/>
      <c r="L300" s="29"/>
      <c r="M300" s="45"/>
      <c r="N300" s="29"/>
      <c r="O300" s="29"/>
      <c r="P300" s="29"/>
      <c r="Q300" s="39"/>
      <c r="R300" s="29"/>
      <c r="S300" s="45"/>
      <c r="T300" s="29"/>
      <c r="U300" s="29"/>
      <c r="V300" s="29"/>
      <c r="W300" s="39"/>
      <c r="X300" s="29"/>
      <c r="Y300" s="29"/>
      <c r="Z300" s="39"/>
      <c r="AA300" s="29"/>
      <c r="AB300" s="45"/>
      <c r="AC300" s="29"/>
      <c r="AD300" s="39"/>
      <c r="AE300" s="29"/>
      <c r="AF300" s="45"/>
      <c r="AG300" s="29"/>
      <c r="AH300" s="39"/>
      <c r="AI300" s="29"/>
      <c r="AJ300" s="45"/>
      <c r="AK300" s="29"/>
      <c r="AL300" s="39"/>
      <c r="AM300" s="29"/>
      <c r="AN300" s="127"/>
      <c r="AO300" s="29"/>
      <c r="AP300" s="35"/>
      <c r="AQ300" s="29"/>
      <c r="AR300" s="35"/>
      <c r="AS300" s="35"/>
      <c r="AT300" s="35"/>
      <c r="AU300" s="35"/>
      <c r="AV300" s="35"/>
    </row>
    <row r="301" customFormat="false" ht="8.25" hidden="true" customHeight="true" outlineLevel="0" collapsed="false">
      <c r="A301" s="133"/>
      <c r="B301" s="124"/>
      <c r="C301" s="132"/>
      <c r="D301" s="124"/>
      <c r="E301" s="39"/>
      <c r="F301" s="29"/>
      <c r="G301" s="45"/>
      <c r="H301" s="29"/>
      <c r="I301" s="29"/>
      <c r="J301" s="29"/>
      <c r="K301" s="39"/>
      <c r="L301" s="29"/>
      <c r="M301" s="45"/>
      <c r="N301" s="29"/>
      <c r="O301" s="29"/>
      <c r="P301" s="29"/>
      <c r="Q301" s="39"/>
      <c r="R301" s="29"/>
      <c r="S301" s="45"/>
      <c r="T301" s="29"/>
      <c r="U301" s="29"/>
      <c r="V301" s="29"/>
      <c r="W301" s="39"/>
      <c r="X301" s="29"/>
      <c r="Y301" s="29"/>
      <c r="Z301" s="39"/>
      <c r="AA301" s="29"/>
      <c r="AB301" s="45"/>
      <c r="AC301" s="29"/>
      <c r="AD301" s="39"/>
      <c r="AE301" s="29"/>
      <c r="AF301" s="45"/>
      <c r="AG301" s="29"/>
      <c r="AH301" s="39"/>
      <c r="AI301" s="29"/>
      <c r="AJ301" s="45"/>
      <c r="AK301" s="29"/>
      <c r="AL301" s="39"/>
      <c r="AM301" s="29"/>
      <c r="AN301" s="127"/>
      <c r="AO301" s="29"/>
      <c r="AP301" s="35"/>
      <c r="AQ301" s="29"/>
      <c r="AR301" s="35"/>
      <c r="AS301" s="35"/>
      <c r="AT301" s="35"/>
      <c r="AU301" s="35"/>
      <c r="AV301" s="35"/>
    </row>
    <row r="302" customFormat="false" ht="8.25" hidden="true" customHeight="true" outlineLevel="0" collapsed="false">
      <c r="A302" s="133"/>
      <c r="B302" s="124"/>
      <c r="C302" s="132"/>
      <c r="D302" s="124"/>
      <c r="E302" s="39"/>
      <c r="F302" s="29"/>
      <c r="G302" s="45"/>
      <c r="H302" s="29"/>
      <c r="I302" s="29"/>
      <c r="J302" s="29"/>
      <c r="K302" s="39"/>
      <c r="L302" s="29"/>
      <c r="M302" s="45"/>
      <c r="N302" s="29"/>
      <c r="O302" s="29"/>
      <c r="P302" s="29"/>
      <c r="Q302" s="39"/>
      <c r="R302" s="29"/>
      <c r="S302" s="45"/>
      <c r="T302" s="29"/>
      <c r="U302" s="29"/>
      <c r="V302" s="29"/>
      <c r="W302" s="39"/>
      <c r="X302" s="29"/>
      <c r="Y302" s="29"/>
      <c r="Z302" s="39"/>
      <c r="AA302" s="29"/>
      <c r="AB302" s="45"/>
      <c r="AC302" s="29"/>
      <c r="AD302" s="39"/>
      <c r="AE302" s="29"/>
      <c r="AF302" s="45"/>
      <c r="AG302" s="29"/>
      <c r="AH302" s="39"/>
      <c r="AI302" s="29"/>
      <c r="AJ302" s="45"/>
      <c r="AK302" s="29"/>
      <c r="AL302" s="39"/>
      <c r="AM302" s="29"/>
      <c r="AN302" s="127"/>
      <c r="AO302" s="29"/>
      <c r="AP302" s="35"/>
      <c r="AQ302" s="29"/>
      <c r="AR302" s="35"/>
      <c r="AS302" s="35"/>
      <c r="AT302" s="35"/>
      <c r="AU302" s="35"/>
      <c r="AV302" s="35"/>
    </row>
    <row r="303" customFormat="false" ht="8.25" hidden="false" customHeight="true" outlineLevel="0" collapsed="false">
      <c r="A303" s="133"/>
      <c r="B303" s="124"/>
      <c r="C303" s="132"/>
      <c r="D303" s="124"/>
      <c r="E303" s="39"/>
      <c r="F303" s="29"/>
      <c r="G303" s="45"/>
      <c r="H303" s="29"/>
      <c r="I303" s="29"/>
      <c r="J303" s="29"/>
      <c r="K303" s="39"/>
      <c r="L303" s="29"/>
      <c r="M303" s="45"/>
      <c r="N303" s="29"/>
      <c r="O303" s="29"/>
      <c r="P303" s="29"/>
      <c r="Q303" s="39"/>
      <c r="R303" s="29"/>
      <c r="S303" s="45"/>
      <c r="T303" s="29"/>
      <c r="U303" s="29"/>
      <c r="V303" s="29"/>
      <c r="W303" s="39"/>
      <c r="X303" s="29"/>
      <c r="Y303" s="29"/>
      <c r="Z303" s="39"/>
      <c r="AA303" s="29"/>
      <c r="AB303" s="45"/>
      <c r="AC303" s="29"/>
      <c r="AD303" s="39"/>
      <c r="AE303" s="29"/>
      <c r="AF303" s="45"/>
      <c r="AG303" s="29"/>
      <c r="AH303" s="39"/>
      <c r="AI303" s="29"/>
      <c r="AJ303" s="45"/>
      <c r="AK303" s="29"/>
      <c r="AL303" s="39"/>
      <c r="AM303" s="29"/>
      <c r="AN303" s="127"/>
      <c r="AO303" s="29"/>
      <c r="AP303" s="35"/>
      <c r="AQ303" s="29"/>
      <c r="AR303" s="35"/>
      <c r="AS303" s="35"/>
      <c r="AT303" s="35"/>
      <c r="AU303" s="35"/>
      <c r="AV303" s="35"/>
    </row>
    <row r="304" s="20" customFormat="true" ht="10.5" hidden="false" customHeight="true" outlineLevel="0" collapsed="false">
      <c r="A304" s="121" t="s">
        <v>445</v>
      </c>
      <c r="B304" s="121"/>
      <c r="C304" s="146"/>
      <c r="D304" s="121"/>
      <c r="E304" s="147"/>
      <c r="F304" s="15"/>
      <c r="G304" s="148"/>
      <c r="H304" s="15"/>
      <c r="I304" s="15"/>
      <c r="J304" s="15"/>
      <c r="K304" s="147"/>
      <c r="L304" s="15"/>
      <c r="M304" s="148"/>
      <c r="N304" s="15"/>
      <c r="O304" s="15"/>
      <c r="P304" s="15"/>
      <c r="Q304" s="147"/>
      <c r="R304" s="15"/>
      <c r="S304" s="148"/>
      <c r="T304" s="15"/>
      <c r="U304" s="15"/>
      <c r="V304" s="15"/>
      <c r="W304" s="147"/>
      <c r="X304" s="15"/>
      <c r="Y304" s="15"/>
      <c r="Z304" s="147"/>
      <c r="AA304" s="15"/>
      <c r="AB304" s="148"/>
      <c r="AC304" s="15"/>
      <c r="AD304" s="147"/>
      <c r="AE304" s="15"/>
      <c r="AF304" s="148"/>
      <c r="AG304" s="15"/>
      <c r="AH304" s="147"/>
      <c r="AI304" s="15"/>
      <c r="AJ304" s="148"/>
      <c r="AK304" s="15"/>
      <c r="AL304" s="147"/>
      <c r="AM304" s="15"/>
      <c r="AN304" s="149"/>
      <c r="AO304" s="134" t="s">
        <v>446</v>
      </c>
      <c r="AP304" s="21"/>
      <c r="AQ304" s="15"/>
      <c r="AR304" s="21"/>
      <c r="AS304" s="21"/>
      <c r="AT304" s="21"/>
      <c r="AU304" s="21"/>
      <c r="AV304" s="21"/>
    </row>
    <row r="305" customFormat="false" ht="9.75" hidden="false" customHeight="true" outlineLevel="0" collapsed="false">
      <c r="AN305" s="150"/>
    </row>
    <row r="306" customFormat="false" ht="9.75" hidden="false" customHeight="true" outlineLevel="0" collapsed="false">
      <c r="AN306" s="150"/>
    </row>
    <row r="307" customFormat="false" ht="9.75" hidden="false" customHeight="true" outlineLevel="0" collapsed="false">
      <c r="AN307" s="150"/>
    </row>
    <row r="308" customFormat="false" ht="9.75" hidden="false" customHeight="true" outlineLevel="0" collapsed="false">
      <c r="AN308" s="150"/>
    </row>
    <row r="309" customFormat="false" ht="9.75" hidden="false" customHeight="true" outlineLevel="0" collapsed="false">
      <c r="AN309" s="150"/>
    </row>
    <row r="310" customFormat="false" ht="9.75" hidden="false" customHeight="true" outlineLevel="0" collapsed="false">
      <c r="AN310" s="150"/>
    </row>
    <row r="311" customFormat="false" ht="9.75" hidden="false" customHeight="true" outlineLevel="0" collapsed="false">
      <c r="AN311" s="150"/>
    </row>
    <row r="312" customFormat="false" ht="9.75" hidden="false" customHeight="true" outlineLevel="0" collapsed="false">
      <c r="AN312" s="150"/>
    </row>
    <row r="313" customFormat="false" ht="9.75" hidden="false" customHeight="true" outlineLevel="0" collapsed="false">
      <c r="AN313" s="150"/>
    </row>
    <row r="314" customFormat="false" ht="9.75" hidden="false" customHeight="true" outlineLevel="0" collapsed="false">
      <c r="AN314" s="150"/>
    </row>
    <row r="315" customFormat="false" ht="9.75" hidden="false" customHeight="true" outlineLevel="0" collapsed="false">
      <c r="AN315" s="150"/>
    </row>
    <row r="316" customFormat="false" ht="9.75" hidden="false" customHeight="true" outlineLevel="0" collapsed="false">
      <c r="AN316" s="150"/>
    </row>
    <row r="317" customFormat="false" ht="9.75" hidden="false" customHeight="true" outlineLevel="0" collapsed="false">
      <c r="AN317" s="150"/>
    </row>
    <row r="318" customFormat="false" ht="9.75" hidden="false" customHeight="true" outlineLevel="0" collapsed="false">
      <c r="AN318" s="150"/>
    </row>
    <row r="319" customFormat="false" ht="9.75" hidden="false" customHeight="true" outlineLevel="0" collapsed="false">
      <c r="AN319" s="150"/>
    </row>
    <row r="320" customFormat="false" ht="9.75" hidden="false" customHeight="true" outlineLevel="0" collapsed="false">
      <c r="AN320" s="150"/>
    </row>
    <row r="321" customFormat="false" ht="9.75" hidden="false" customHeight="true" outlineLevel="0" collapsed="false">
      <c r="AN321" s="150"/>
    </row>
    <row r="322" customFormat="false" ht="9.75" hidden="false" customHeight="true" outlineLevel="0" collapsed="false">
      <c r="AN322" s="150"/>
    </row>
    <row r="323" customFormat="false" ht="9.75" hidden="false" customHeight="true" outlineLevel="0" collapsed="false">
      <c r="AN323" s="150"/>
    </row>
    <row r="324" customFormat="false" ht="9.75" hidden="false" customHeight="true" outlineLevel="0" collapsed="false">
      <c r="AN324" s="150"/>
    </row>
    <row r="325" customFormat="false" ht="9.75" hidden="false" customHeight="true" outlineLevel="0" collapsed="false">
      <c r="AN325" s="150"/>
    </row>
    <row r="326" customFormat="false" ht="9.75" hidden="false" customHeight="true" outlineLevel="0" collapsed="false">
      <c r="AN326" s="150"/>
    </row>
    <row r="327" customFormat="false" ht="9.75" hidden="false" customHeight="true" outlineLevel="0" collapsed="false">
      <c r="AN327" s="150"/>
    </row>
    <row r="328" customFormat="false" ht="9.75" hidden="false" customHeight="true" outlineLevel="0" collapsed="false">
      <c r="AN328" s="150"/>
    </row>
    <row r="329" customFormat="false" ht="9.75" hidden="false" customHeight="true" outlineLevel="0" collapsed="false">
      <c r="AN329" s="150"/>
    </row>
    <row r="330" customFormat="false" ht="9.75" hidden="false" customHeight="true" outlineLevel="0" collapsed="false">
      <c r="AN330" s="150"/>
    </row>
    <row r="331" customFormat="false" ht="9.75" hidden="false" customHeight="true" outlineLevel="0" collapsed="false">
      <c r="AN331" s="150"/>
    </row>
    <row r="332" customFormat="false" ht="9.75" hidden="false" customHeight="true" outlineLevel="0" collapsed="false">
      <c r="AN332" s="150"/>
    </row>
    <row r="333" customFormat="false" ht="9.75" hidden="false" customHeight="true" outlineLevel="0" collapsed="false">
      <c r="AN333" s="150"/>
    </row>
    <row r="334" customFormat="false" ht="9.75" hidden="false" customHeight="true" outlineLevel="0" collapsed="false">
      <c r="AN334" s="150"/>
    </row>
    <row r="335" customFormat="false" ht="9.75" hidden="false" customHeight="true" outlineLevel="0" collapsed="false">
      <c r="AN335" s="150"/>
    </row>
    <row r="336" customFormat="false" ht="9.75" hidden="false" customHeight="true" outlineLevel="0" collapsed="false">
      <c r="AN336" s="150"/>
    </row>
    <row r="337" customFormat="false" ht="9.75" hidden="false" customHeight="true" outlineLevel="0" collapsed="false">
      <c r="AN337" s="150"/>
    </row>
    <row r="338" customFormat="false" ht="9.75" hidden="false" customHeight="true" outlineLevel="0" collapsed="false">
      <c r="AN338" s="150"/>
    </row>
    <row r="339" customFormat="false" ht="9.75" hidden="false" customHeight="true" outlineLevel="0" collapsed="false">
      <c r="AN339" s="150"/>
    </row>
    <row r="340" customFormat="false" ht="9.75" hidden="false" customHeight="true" outlineLevel="0" collapsed="false">
      <c r="AN340" s="150"/>
    </row>
    <row r="341" customFormat="false" ht="9.75" hidden="false" customHeight="true" outlineLevel="0" collapsed="false">
      <c r="AN341" s="150"/>
    </row>
    <row r="342" customFormat="false" ht="9.75" hidden="false" customHeight="true" outlineLevel="0" collapsed="false">
      <c r="AN342" s="150"/>
    </row>
    <row r="343" customFormat="false" ht="9.75" hidden="false" customHeight="true" outlineLevel="0" collapsed="false">
      <c r="AN343" s="150"/>
    </row>
    <row r="344" customFormat="false" ht="9.75" hidden="false" customHeight="true" outlineLevel="0" collapsed="false">
      <c r="AN344" s="150"/>
    </row>
    <row r="345" customFormat="false" ht="9.75" hidden="false" customHeight="true" outlineLevel="0" collapsed="false">
      <c r="AN345" s="150"/>
    </row>
    <row r="346" customFormat="false" ht="9.75" hidden="false" customHeight="true" outlineLevel="0" collapsed="false">
      <c r="AN346" s="150"/>
    </row>
    <row r="347" customFormat="false" ht="9.75" hidden="false" customHeight="true" outlineLevel="0" collapsed="false">
      <c r="AN347" s="150"/>
    </row>
    <row r="348" customFormat="false" ht="9.75" hidden="false" customHeight="true" outlineLevel="0" collapsed="false">
      <c r="AN348" s="150"/>
    </row>
    <row r="349" customFormat="false" ht="9.75" hidden="false" customHeight="true" outlineLevel="0" collapsed="false">
      <c r="AN349" s="150"/>
    </row>
    <row r="350" customFormat="false" ht="9.75" hidden="false" customHeight="true" outlineLevel="0" collapsed="false">
      <c r="AN350" s="150"/>
    </row>
    <row r="351" customFormat="false" ht="9.75" hidden="false" customHeight="true" outlineLevel="0" collapsed="false">
      <c r="AN351" s="150"/>
    </row>
    <row r="352" customFormat="false" ht="9.75" hidden="false" customHeight="true" outlineLevel="0" collapsed="false">
      <c r="AN352" s="150"/>
    </row>
    <row r="353" customFormat="false" ht="9.75" hidden="false" customHeight="true" outlineLevel="0" collapsed="false">
      <c r="AN353" s="150"/>
    </row>
    <row r="354" customFormat="false" ht="9.75" hidden="false" customHeight="true" outlineLevel="0" collapsed="false">
      <c r="AN354" s="150"/>
    </row>
    <row r="355" customFormat="false" ht="9.75" hidden="false" customHeight="true" outlineLevel="0" collapsed="false">
      <c r="AN355" s="150"/>
    </row>
    <row r="356" customFormat="false" ht="9.75" hidden="false" customHeight="true" outlineLevel="0" collapsed="false">
      <c r="AN356" s="150"/>
    </row>
    <row r="357" customFormat="false" ht="9.75" hidden="false" customHeight="true" outlineLevel="0" collapsed="false">
      <c r="AN357" s="150"/>
    </row>
    <row r="358" customFormat="false" ht="9.75" hidden="false" customHeight="true" outlineLevel="0" collapsed="false">
      <c r="AN358" s="150"/>
    </row>
    <row r="359" customFormat="false" ht="9.75" hidden="false" customHeight="true" outlineLevel="0" collapsed="false">
      <c r="AN359" s="150"/>
    </row>
    <row r="360" customFormat="false" ht="9.75" hidden="false" customHeight="true" outlineLevel="0" collapsed="false">
      <c r="AN360" s="150"/>
    </row>
    <row r="361" customFormat="false" ht="9.75" hidden="false" customHeight="true" outlineLevel="0" collapsed="false">
      <c r="AN361" s="150"/>
    </row>
    <row r="362" customFormat="false" ht="9.75" hidden="false" customHeight="true" outlineLevel="0" collapsed="false">
      <c r="AN362" s="150"/>
    </row>
    <row r="363" customFormat="false" ht="9.75" hidden="false" customHeight="true" outlineLevel="0" collapsed="false">
      <c r="AN363" s="150"/>
    </row>
    <row r="364" customFormat="false" ht="9.75" hidden="false" customHeight="true" outlineLevel="0" collapsed="false">
      <c r="AN364" s="150"/>
    </row>
    <row r="365" customFormat="false" ht="9.75" hidden="false" customHeight="true" outlineLevel="0" collapsed="false">
      <c r="AN365" s="150"/>
    </row>
    <row r="366" customFormat="false" ht="9.75" hidden="false" customHeight="true" outlineLevel="0" collapsed="false">
      <c r="AN366" s="150"/>
    </row>
    <row r="367" customFormat="false" ht="9.75" hidden="false" customHeight="true" outlineLevel="0" collapsed="false">
      <c r="AN367" s="150"/>
    </row>
    <row r="368" customFormat="false" ht="9.75" hidden="false" customHeight="true" outlineLevel="0" collapsed="false">
      <c r="AN368" s="150"/>
    </row>
    <row r="369" customFormat="false" ht="9.75" hidden="false" customHeight="true" outlineLevel="0" collapsed="false">
      <c r="AN369" s="150"/>
    </row>
    <row r="370" customFormat="false" ht="9.75" hidden="false" customHeight="true" outlineLevel="0" collapsed="false">
      <c r="AN370" s="150"/>
    </row>
    <row r="371" customFormat="false" ht="9.75" hidden="false" customHeight="true" outlineLevel="0" collapsed="false">
      <c r="AN371" s="150"/>
    </row>
    <row r="372" customFormat="false" ht="9.75" hidden="false" customHeight="true" outlineLevel="0" collapsed="false">
      <c r="AN372" s="150"/>
    </row>
    <row r="373" customFormat="false" ht="9.75" hidden="false" customHeight="true" outlineLevel="0" collapsed="false">
      <c r="AN373" s="150"/>
    </row>
    <row r="374" customFormat="false" ht="9.75" hidden="false" customHeight="true" outlineLevel="0" collapsed="false">
      <c r="AN374" s="150"/>
    </row>
    <row r="375" customFormat="false" ht="9.75" hidden="false" customHeight="true" outlineLevel="0" collapsed="false">
      <c r="AN375" s="150"/>
    </row>
    <row r="376" customFormat="false" ht="9.75" hidden="false" customHeight="true" outlineLevel="0" collapsed="false">
      <c r="AN376" s="150"/>
    </row>
    <row r="377" customFormat="false" ht="9.75" hidden="false" customHeight="true" outlineLevel="0" collapsed="false">
      <c r="AN377" s="150"/>
    </row>
    <row r="378" customFormat="false" ht="9.75" hidden="false" customHeight="true" outlineLevel="0" collapsed="false">
      <c r="AN378" s="150"/>
    </row>
    <row r="379" customFormat="false" ht="9.75" hidden="false" customHeight="true" outlineLevel="0" collapsed="false">
      <c r="AN379" s="150"/>
    </row>
    <row r="380" customFormat="false" ht="9.75" hidden="false" customHeight="true" outlineLevel="0" collapsed="false">
      <c r="AN380" s="150"/>
    </row>
    <row r="381" customFormat="false" ht="9.75" hidden="false" customHeight="true" outlineLevel="0" collapsed="false">
      <c r="AN381" s="150"/>
    </row>
    <row r="382" customFormat="false" ht="9.75" hidden="false" customHeight="true" outlineLevel="0" collapsed="false">
      <c r="AN382" s="150"/>
    </row>
    <row r="383" customFormat="false" ht="9.75" hidden="false" customHeight="true" outlineLevel="0" collapsed="false">
      <c r="AN383" s="150"/>
    </row>
    <row r="384" customFormat="false" ht="9.75" hidden="false" customHeight="true" outlineLevel="0" collapsed="false">
      <c r="AN384" s="150"/>
    </row>
    <row r="385" customFormat="false" ht="9.75" hidden="false" customHeight="true" outlineLevel="0" collapsed="false">
      <c r="AN385" s="150"/>
    </row>
    <row r="386" customFormat="false" ht="9.75" hidden="false" customHeight="true" outlineLevel="0" collapsed="false">
      <c r="AN386" s="150"/>
    </row>
    <row r="387" customFormat="false" ht="9.75" hidden="false" customHeight="true" outlineLevel="0" collapsed="false">
      <c r="AN387" s="150"/>
    </row>
    <row r="388" customFormat="false" ht="9.75" hidden="false" customHeight="true" outlineLevel="0" collapsed="false">
      <c r="AN388" s="150"/>
    </row>
    <row r="389" customFormat="false" ht="9.75" hidden="false" customHeight="true" outlineLevel="0" collapsed="false">
      <c r="AN389" s="150"/>
    </row>
    <row r="390" customFormat="false" ht="9.75" hidden="false" customHeight="true" outlineLevel="0" collapsed="false">
      <c r="AN390" s="150"/>
    </row>
    <row r="391" customFormat="false" ht="9.75" hidden="false" customHeight="true" outlineLevel="0" collapsed="false">
      <c r="AN391" s="150"/>
    </row>
    <row r="392" customFormat="false" ht="9.75" hidden="false" customHeight="true" outlineLevel="0" collapsed="false">
      <c r="AN392" s="150"/>
    </row>
    <row r="393" customFormat="false" ht="9.75" hidden="false" customHeight="true" outlineLevel="0" collapsed="false">
      <c r="AN393" s="150"/>
    </row>
    <row r="394" customFormat="false" ht="9.75" hidden="false" customHeight="true" outlineLevel="0" collapsed="false">
      <c r="AN394" s="150"/>
    </row>
    <row r="395" customFormat="false" ht="9.75" hidden="false" customHeight="true" outlineLevel="0" collapsed="false">
      <c r="AN395" s="150"/>
    </row>
    <row r="396" customFormat="false" ht="9.75" hidden="false" customHeight="true" outlineLevel="0" collapsed="false">
      <c r="AN396" s="150"/>
    </row>
    <row r="397" customFormat="false" ht="9.75" hidden="false" customHeight="true" outlineLevel="0" collapsed="false">
      <c r="AN397" s="150"/>
    </row>
    <row r="398" customFormat="false" ht="9.75" hidden="false" customHeight="true" outlineLevel="0" collapsed="false">
      <c r="AN398" s="150"/>
    </row>
    <row r="399" customFormat="false" ht="9.75" hidden="false" customHeight="true" outlineLevel="0" collapsed="false">
      <c r="AN399" s="150"/>
    </row>
    <row r="400" customFormat="false" ht="9.75" hidden="false" customHeight="true" outlineLevel="0" collapsed="false">
      <c r="AN400" s="150"/>
    </row>
    <row r="401" customFormat="false" ht="9.75" hidden="false" customHeight="true" outlineLevel="0" collapsed="false">
      <c r="AN401" s="150"/>
    </row>
    <row r="402" customFormat="false" ht="9.75" hidden="false" customHeight="true" outlineLevel="0" collapsed="false">
      <c r="AN402" s="150"/>
    </row>
    <row r="403" customFormat="false" ht="9.75" hidden="false" customHeight="true" outlineLevel="0" collapsed="false">
      <c r="AN403" s="150"/>
    </row>
    <row r="404" customFormat="false" ht="9.75" hidden="false" customHeight="true" outlineLevel="0" collapsed="false">
      <c r="AN404" s="150"/>
    </row>
    <row r="405" customFormat="false" ht="9.75" hidden="false" customHeight="true" outlineLevel="0" collapsed="false">
      <c r="AN405" s="150"/>
    </row>
    <row r="406" customFormat="false" ht="9.75" hidden="false" customHeight="true" outlineLevel="0" collapsed="false">
      <c r="AN406" s="150"/>
    </row>
    <row r="407" customFormat="false" ht="9.75" hidden="false" customHeight="true" outlineLevel="0" collapsed="false">
      <c r="AN407" s="150"/>
    </row>
    <row r="408" customFormat="false" ht="9.75" hidden="false" customHeight="true" outlineLevel="0" collapsed="false">
      <c r="AN408" s="150"/>
    </row>
    <row r="409" customFormat="false" ht="9.75" hidden="false" customHeight="true" outlineLevel="0" collapsed="false">
      <c r="AN409" s="150"/>
    </row>
    <row r="410" customFormat="false" ht="9.75" hidden="false" customHeight="true" outlineLevel="0" collapsed="false">
      <c r="AN410" s="150"/>
    </row>
    <row r="411" customFormat="false" ht="9.75" hidden="false" customHeight="true" outlineLevel="0" collapsed="false">
      <c r="AN411" s="150"/>
    </row>
    <row r="412" customFormat="false" ht="9.75" hidden="false" customHeight="true" outlineLevel="0" collapsed="false">
      <c r="AN412" s="150"/>
    </row>
    <row r="413" customFormat="false" ht="9.75" hidden="false" customHeight="true" outlineLevel="0" collapsed="false">
      <c r="AN413" s="150"/>
    </row>
    <row r="414" customFormat="false" ht="9.75" hidden="false" customHeight="true" outlineLevel="0" collapsed="false">
      <c r="AN414" s="150"/>
    </row>
    <row r="415" customFormat="false" ht="9.75" hidden="false" customHeight="true" outlineLevel="0" collapsed="false">
      <c r="AN415" s="150"/>
    </row>
    <row r="416" customFormat="false" ht="9.75" hidden="false" customHeight="true" outlineLevel="0" collapsed="false">
      <c r="AN416" s="150"/>
    </row>
    <row r="417" customFormat="false" ht="9.75" hidden="false" customHeight="true" outlineLevel="0" collapsed="false">
      <c r="AN417" s="150"/>
    </row>
    <row r="418" customFormat="false" ht="9.75" hidden="false" customHeight="true" outlineLevel="0" collapsed="false">
      <c r="AN418" s="150"/>
    </row>
    <row r="419" customFormat="false" ht="9.75" hidden="false" customHeight="true" outlineLevel="0" collapsed="false">
      <c r="AN419" s="150"/>
    </row>
    <row r="420" customFormat="false" ht="9.75" hidden="false" customHeight="true" outlineLevel="0" collapsed="false">
      <c r="AN420" s="150"/>
    </row>
    <row r="421" customFormat="false" ht="9.75" hidden="false" customHeight="true" outlineLevel="0" collapsed="false">
      <c r="AN421" s="150"/>
    </row>
    <row r="422" customFormat="false" ht="9.75" hidden="false" customHeight="true" outlineLevel="0" collapsed="false">
      <c r="AN422" s="150"/>
    </row>
    <row r="423" customFormat="false" ht="9.75" hidden="false" customHeight="true" outlineLevel="0" collapsed="false">
      <c r="AN423" s="150"/>
    </row>
    <row r="424" customFormat="false" ht="9.75" hidden="false" customHeight="true" outlineLevel="0" collapsed="false">
      <c r="AN424" s="150"/>
    </row>
    <row r="425" customFormat="false" ht="9.75" hidden="false" customHeight="true" outlineLevel="0" collapsed="false">
      <c r="AN425" s="150"/>
    </row>
    <row r="426" customFormat="false" ht="9.75" hidden="false" customHeight="true" outlineLevel="0" collapsed="false">
      <c r="AN426" s="150"/>
    </row>
    <row r="427" customFormat="false" ht="9.75" hidden="false" customHeight="true" outlineLevel="0" collapsed="false">
      <c r="AN427" s="150"/>
    </row>
    <row r="428" customFormat="false" ht="9.75" hidden="false" customHeight="true" outlineLevel="0" collapsed="false">
      <c r="AN428" s="150"/>
    </row>
    <row r="429" customFormat="false" ht="9.75" hidden="false" customHeight="true" outlineLevel="0" collapsed="false">
      <c r="AN429" s="150"/>
    </row>
    <row r="430" customFormat="false" ht="9.75" hidden="false" customHeight="true" outlineLevel="0" collapsed="false">
      <c r="AN430" s="150"/>
    </row>
    <row r="431" customFormat="false" ht="9.75" hidden="false" customHeight="true" outlineLevel="0" collapsed="false">
      <c r="AN431" s="150"/>
    </row>
    <row r="432" customFormat="false" ht="9.75" hidden="false" customHeight="true" outlineLevel="0" collapsed="false">
      <c r="AN432" s="150"/>
    </row>
    <row r="433" customFormat="false" ht="9.75" hidden="false" customHeight="true" outlineLevel="0" collapsed="false">
      <c r="AN433" s="150"/>
    </row>
    <row r="434" customFormat="false" ht="9.75" hidden="false" customHeight="true" outlineLevel="0" collapsed="false">
      <c r="AN434" s="150"/>
    </row>
    <row r="435" customFormat="false" ht="9.75" hidden="false" customHeight="true" outlineLevel="0" collapsed="false">
      <c r="AN435" s="150"/>
    </row>
    <row r="436" customFormat="false" ht="9.75" hidden="false" customHeight="true" outlineLevel="0" collapsed="false">
      <c r="AN436" s="150"/>
    </row>
    <row r="437" customFormat="false" ht="9.75" hidden="false" customHeight="true" outlineLevel="0" collapsed="false">
      <c r="AN437" s="150"/>
    </row>
    <row r="438" customFormat="false" ht="9.75" hidden="false" customHeight="true" outlineLevel="0" collapsed="false">
      <c r="AN438" s="150"/>
    </row>
    <row r="439" customFormat="false" ht="9.75" hidden="false" customHeight="true" outlineLevel="0" collapsed="false">
      <c r="AN439" s="150"/>
    </row>
    <row r="440" customFormat="false" ht="9.75" hidden="false" customHeight="true" outlineLevel="0" collapsed="false">
      <c r="AN440" s="150"/>
    </row>
    <row r="441" customFormat="false" ht="9.75" hidden="false" customHeight="true" outlineLevel="0" collapsed="false">
      <c r="AN441" s="150"/>
    </row>
    <row r="442" customFormat="false" ht="9.75" hidden="false" customHeight="true" outlineLevel="0" collapsed="false">
      <c r="AN442" s="150"/>
    </row>
    <row r="443" customFormat="false" ht="9.75" hidden="false" customHeight="true" outlineLevel="0" collapsed="false">
      <c r="AN443" s="150"/>
    </row>
    <row r="444" customFormat="false" ht="9.75" hidden="false" customHeight="true" outlineLevel="0" collapsed="false">
      <c r="AN444" s="150"/>
    </row>
    <row r="445" customFormat="false" ht="9.75" hidden="false" customHeight="true" outlineLevel="0" collapsed="false">
      <c r="AN445" s="150"/>
    </row>
    <row r="446" customFormat="false" ht="9.75" hidden="false" customHeight="true" outlineLevel="0" collapsed="false">
      <c r="AN446" s="150"/>
    </row>
    <row r="447" customFormat="false" ht="9.75" hidden="false" customHeight="true" outlineLevel="0" collapsed="false">
      <c r="AN447" s="150"/>
    </row>
    <row r="448" customFormat="false" ht="9.75" hidden="false" customHeight="true" outlineLevel="0" collapsed="false">
      <c r="AN448" s="150"/>
    </row>
    <row r="449" customFormat="false" ht="9.75" hidden="false" customHeight="true" outlineLevel="0" collapsed="false">
      <c r="AN449" s="150"/>
    </row>
    <row r="450" customFormat="false" ht="9.75" hidden="false" customHeight="true" outlineLevel="0" collapsed="false">
      <c r="AN450" s="150"/>
    </row>
    <row r="451" customFormat="false" ht="9.75" hidden="false" customHeight="true" outlineLevel="0" collapsed="false">
      <c r="AN451" s="150"/>
    </row>
    <row r="452" customFormat="false" ht="9.75" hidden="false" customHeight="true" outlineLevel="0" collapsed="false">
      <c r="AN452" s="150"/>
    </row>
    <row r="453" customFormat="false" ht="9.75" hidden="false" customHeight="true" outlineLevel="0" collapsed="false">
      <c r="AN453" s="150"/>
    </row>
    <row r="454" customFormat="false" ht="9.75" hidden="false" customHeight="true" outlineLevel="0" collapsed="false">
      <c r="AN454" s="150"/>
    </row>
    <row r="455" customFormat="false" ht="9.75" hidden="false" customHeight="true" outlineLevel="0" collapsed="false">
      <c r="AN455" s="150"/>
    </row>
    <row r="456" customFormat="false" ht="9.75" hidden="false" customHeight="true" outlineLevel="0" collapsed="false">
      <c r="AN456" s="150"/>
    </row>
    <row r="457" customFormat="false" ht="9.75" hidden="false" customHeight="true" outlineLevel="0" collapsed="false">
      <c r="AN457" s="150"/>
    </row>
    <row r="458" customFormat="false" ht="9.75" hidden="false" customHeight="true" outlineLevel="0" collapsed="false">
      <c r="AN458" s="150"/>
    </row>
    <row r="459" customFormat="false" ht="9.75" hidden="false" customHeight="true" outlineLevel="0" collapsed="false">
      <c r="AN459" s="150"/>
    </row>
    <row r="460" customFormat="false" ht="9.75" hidden="false" customHeight="true" outlineLevel="0" collapsed="false">
      <c r="AN460" s="150"/>
    </row>
    <row r="461" customFormat="false" ht="9.75" hidden="false" customHeight="true" outlineLevel="0" collapsed="false">
      <c r="AN461" s="150"/>
    </row>
    <row r="462" customFormat="false" ht="9.75" hidden="false" customHeight="true" outlineLevel="0" collapsed="false">
      <c r="AN462" s="150"/>
    </row>
    <row r="463" customFormat="false" ht="9.75" hidden="false" customHeight="true" outlineLevel="0" collapsed="false">
      <c r="AN463" s="150"/>
    </row>
    <row r="464" customFormat="false" ht="9.75" hidden="false" customHeight="true" outlineLevel="0" collapsed="false">
      <c r="AN464" s="150"/>
    </row>
    <row r="465" customFormat="false" ht="9.75" hidden="false" customHeight="true" outlineLevel="0" collapsed="false">
      <c r="AN465" s="150"/>
    </row>
    <row r="466" customFormat="false" ht="9.75" hidden="false" customHeight="true" outlineLevel="0" collapsed="false">
      <c r="AN466" s="150"/>
    </row>
    <row r="467" customFormat="false" ht="9.75" hidden="false" customHeight="true" outlineLevel="0" collapsed="false">
      <c r="AN467" s="150"/>
    </row>
    <row r="468" customFormat="false" ht="9.75" hidden="false" customHeight="true" outlineLevel="0" collapsed="false">
      <c r="AN468" s="150"/>
    </row>
    <row r="469" customFormat="false" ht="9.75" hidden="false" customHeight="true" outlineLevel="0" collapsed="false">
      <c r="AN469" s="150"/>
    </row>
    <row r="470" customFormat="false" ht="9.75" hidden="false" customHeight="true" outlineLevel="0" collapsed="false">
      <c r="AN470" s="150"/>
    </row>
    <row r="471" customFormat="false" ht="9.75" hidden="false" customHeight="true" outlineLevel="0" collapsed="false">
      <c r="AN471" s="150"/>
    </row>
    <row r="472" customFormat="false" ht="9.75" hidden="false" customHeight="true" outlineLevel="0" collapsed="false">
      <c r="AN472" s="150"/>
    </row>
    <row r="473" customFormat="false" ht="9.75" hidden="false" customHeight="true" outlineLevel="0" collapsed="false">
      <c r="AN473" s="150"/>
    </row>
    <row r="474" customFormat="false" ht="9.75" hidden="false" customHeight="true" outlineLevel="0" collapsed="false">
      <c r="AN474" s="150"/>
    </row>
    <row r="475" customFormat="false" ht="9.75" hidden="false" customHeight="true" outlineLevel="0" collapsed="false">
      <c r="AN475" s="150"/>
    </row>
    <row r="476" customFormat="false" ht="9.75" hidden="false" customHeight="true" outlineLevel="0" collapsed="false">
      <c r="AN476" s="150"/>
    </row>
    <row r="477" customFormat="false" ht="9.75" hidden="false" customHeight="true" outlineLevel="0" collapsed="false">
      <c r="AN477" s="150"/>
    </row>
    <row r="478" customFormat="false" ht="9.75" hidden="false" customHeight="true" outlineLevel="0" collapsed="false">
      <c r="AN478" s="150"/>
    </row>
    <row r="479" customFormat="false" ht="9.75" hidden="false" customHeight="true" outlineLevel="0" collapsed="false">
      <c r="AN479" s="150"/>
    </row>
    <row r="480" customFormat="false" ht="9.75" hidden="false" customHeight="true" outlineLevel="0" collapsed="false">
      <c r="AN480" s="150"/>
    </row>
    <row r="481" customFormat="false" ht="9.75" hidden="false" customHeight="true" outlineLevel="0" collapsed="false">
      <c r="AN481" s="150"/>
    </row>
    <row r="482" customFormat="false" ht="9.75" hidden="false" customHeight="true" outlineLevel="0" collapsed="false">
      <c r="AN482" s="150"/>
    </row>
    <row r="483" customFormat="false" ht="9.75" hidden="false" customHeight="true" outlineLevel="0" collapsed="false">
      <c r="AN483" s="150"/>
    </row>
    <row r="484" customFormat="false" ht="9.75" hidden="false" customHeight="true" outlineLevel="0" collapsed="false">
      <c r="AN484" s="150"/>
    </row>
    <row r="485" customFormat="false" ht="9.75" hidden="false" customHeight="true" outlineLevel="0" collapsed="false">
      <c r="AN485" s="150"/>
    </row>
    <row r="486" customFormat="false" ht="9.75" hidden="false" customHeight="true" outlineLevel="0" collapsed="false">
      <c r="AN486" s="150"/>
    </row>
    <row r="487" customFormat="false" ht="9.75" hidden="false" customHeight="true" outlineLevel="0" collapsed="false">
      <c r="AN487" s="150"/>
    </row>
    <row r="488" customFormat="false" ht="9.75" hidden="false" customHeight="true" outlineLevel="0" collapsed="false">
      <c r="AN488" s="150"/>
    </row>
    <row r="489" customFormat="false" ht="9.75" hidden="false" customHeight="true" outlineLevel="0" collapsed="false">
      <c r="AN489" s="150"/>
    </row>
    <row r="490" customFormat="false" ht="9.75" hidden="false" customHeight="true" outlineLevel="0" collapsed="false">
      <c r="AN490" s="150"/>
    </row>
    <row r="491" customFormat="false" ht="9.75" hidden="false" customHeight="true" outlineLevel="0" collapsed="false">
      <c r="AN491" s="150"/>
    </row>
    <row r="492" customFormat="false" ht="9.75" hidden="false" customHeight="true" outlineLevel="0" collapsed="false">
      <c r="AN492" s="150"/>
    </row>
    <row r="493" customFormat="false" ht="9.75" hidden="false" customHeight="true" outlineLevel="0" collapsed="false">
      <c r="AN493" s="150"/>
    </row>
    <row r="494" customFormat="false" ht="9.75" hidden="false" customHeight="true" outlineLevel="0" collapsed="false">
      <c r="AN494" s="150"/>
    </row>
    <row r="495" customFormat="false" ht="9.75" hidden="false" customHeight="true" outlineLevel="0" collapsed="false">
      <c r="AN495" s="150"/>
    </row>
    <row r="496" customFormat="false" ht="9.75" hidden="false" customHeight="true" outlineLevel="0" collapsed="false">
      <c r="AN496" s="150"/>
    </row>
    <row r="497" customFormat="false" ht="9.75" hidden="false" customHeight="true" outlineLevel="0" collapsed="false">
      <c r="AN497" s="150"/>
    </row>
    <row r="498" customFormat="false" ht="9.75" hidden="false" customHeight="true" outlineLevel="0" collapsed="false">
      <c r="AN498" s="150"/>
    </row>
    <row r="499" customFormat="false" ht="9.75" hidden="false" customHeight="true" outlineLevel="0" collapsed="false">
      <c r="AN499" s="150"/>
    </row>
    <row r="500" customFormat="false" ht="9.75" hidden="false" customHeight="true" outlineLevel="0" collapsed="false">
      <c r="AN500" s="150"/>
    </row>
    <row r="501" customFormat="false" ht="9.75" hidden="false" customHeight="true" outlineLevel="0" collapsed="false">
      <c r="AN501" s="150"/>
    </row>
    <row r="502" customFormat="false" ht="9.75" hidden="false" customHeight="true" outlineLevel="0" collapsed="false">
      <c r="AN502" s="150"/>
    </row>
    <row r="503" customFormat="false" ht="9.75" hidden="false" customHeight="true" outlineLevel="0" collapsed="false">
      <c r="AN503" s="150"/>
    </row>
    <row r="504" customFormat="false" ht="9.75" hidden="false" customHeight="true" outlineLevel="0" collapsed="false">
      <c r="AN504" s="150"/>
    </row>
    <row r="505" customFormat="false" ht="9.75" hidden="false" customHeight="true" outlineLevel="0" collapsed="false">
      <c r="AN505" s="150"/>
    </row>
    <row r="506" customFormat="false" ht="9.75" hidden="false" customHeight="true" outlineLevel="0" collapsed="false">
      <c r="AN506" s="150"/>
    </row>
    <row r="507" customFormat="false" ht="9.75" hidden="false" customHeight="true" outlineLevel="0" collapsed="false">
      <c r="AN507" s="150"/>
    </row>
    <row r="508" customFormat="false" ht="9.75" hidden="false" customHeight="true" outlineLevel="0" collapsed="false">
      <c r="AN508" s="150"/>
    </row>
    <row r="509" customFormat="false" ht="9.75" hidden="false" customHeight="true" outlineLevel="0" collapsed="false">
      <c r="AN509" s="150"/>
    </row>
    <row r="510" customFormat="false" ht="9.75" hidden="false" customHeight="true" outlineLevel="0" collapsed="false">
      <c r="AN510" s="150"/>
    </row>
    <row r="511" customFormat="false" ht="9.75" hidden="false" customHeight="true" outlineLevel="0" collapsed="false">
      <c r="AN511" s="150"/>
    </row>
    <row r="512" customFormat="false" ht="9.75" hidden="false" customHeight="true" outlineLevel="0" collapsed="false">
      <c r="AN512" s="150"/>
    </row>
    <row r="513" customFormat="false" ht="9.75" hidden="false" customHeight="true" outlineLevel="0" collapsed="false">
      <c r="AN513" s="150"/>
    </row>
    <row r="514" customFormat="false" ht="9.75" hidden="false" customHeight="true" outlineLevel="0" collapsed="false">
      <c r="AN514" s="150"/>
    </row>
    <row r="515" customFormat="false" ht="9.75" hidden="false" customHeight="true" outlineLevel="0" collapsed="false">
      <c r="AN515" s="150"/>
    </row>
    <row r="516" customFormat="false" ht="9.75" hidden="false" customHeight="true" outlineLevel="0" collapsed="false">
      <c r="AN516" s="150"/>
    </row>
    <row r="517" customFormat="false" ht="9.75" hidden="false" customHeight="true" outlineLevel="0" collapsed="false">
      <c r="AN517" s="150"/>
    </row>
    <row r="518" customFormat="false" ht="9.75" hidden="false" customHeight="true" outlineLevel="0" collapsed="false">
      <c r="AN518" s="150"/>
    </row>
    <row r="519" customFormat="false" ht="9.75" hidden="false" customHeight="true" outlineLevel="0" collapsed="false">
      <c r="AN519" s="150"/>
    </row>
    <row r="520" customFormat="false" ht="9.75" hidden="false" customHeight="true" outlineLevel="0" collapsed="false">
      <c r="AN520" s="150"/>
    </row>
    <row r="521" customFormat="false" ht="9.75" hidden="false" customHeight="true" outlineLevel="0" collapsed="false">
      <c r="AN521" s="150"/>
    </row>
    <row r="522" customFormat="false" ht="9.75" hidden="false" customHeight="true" outlineLevel="0" collapsed="false">
      <c r="AN522" s="150"/>
    </row>
    <row r="523" customFormat="false" ht="9.75" hidden="false" customHeight="true" outlineLevel="0" collapsed="false">
      <c r="AN523" s="150"/>
    </row>
    <row r="524" customFormat="false" ht="9.75" hidden="false" customHeight="true" outlineLevel="0" collapsed="false">
      <c r="AN524" s="150"/>
    </row>
    <row r="525" customFormat="false" ht="9.75" hidden="false" customHeight="true" outlineLevel="0" collapsed="false">
      <c r="AN525" s="150"/>
    </row>
    <row r="526" customFormat="false" ht="9.75" hidden="false" customHeight="true" outlineLevel="0" collapsed="false">
      <c r="AN526" s="150"/>
    </row>
    <row r="527" customFormat="false" ht="9.75" hidden="false" customHeight="true" outlineLevel="0" collapsed="false">
      <c r="AN527" s="150"/>
    </row>
    <row r="528" customFormat="false" ht="9.75" hidden="false" customHeight="true" outlineLevel="0" collapsed="false">
      <c r="AN528" s="150"/>
    </row>
    <row r="529" customFormat="false" ht="9.75" hidden="false" customHeight="true" outlineLevel="0" collapsed="false">
      <c r="AN529" s="150"/>
    </row>
    <row r="530" customFormat="false" ht="9.75" hidden="false" customHeight="true" outlineLevel="0" collapsed="false">
      <c r="AN530" s="150"/>
    </row>
    <row r="531" customFormat="false" ht="9.75" hidden="false" customHeight="true" outlineLevel="0" collapsed="false">
      <c r="AN531" s="150"/>
    </row>
    <row r="532" customFormat="false" ht="9.75" hidden="false" customHeight="true" outlineLevel="0" collapsed="false">
      <c r="AN532" s="150"/>
    </row>
    <row r="533" customFormat="false" ht="9.75" hidden="false" customHeight="true" outlineLevel="0" collapsed="false">
      <c r="AN533" s="150"/>
    </row>
    <row r="534" customFormat="false" ht="9.75" hidden="false" customHeight="true" outlineLevel="0" collapsed="false">
      <c r="AN534" s="150"/>
    </row>
    <row r="535" customFormat="false" ht="9.75" hidden="false" customHeight="true" outlineLevel="0" collapsed="false">
      <c r="AN535" s="150"/>
    </row>
    <row r="536" customFormat="false" ht="9.75" hidden="false" customHeight="true" outlineLevel="0" collapsed="false">
      <c r="AN536" s="150"/>
    </row>
    <row r="537" customFormat="false" ht="9.75" hidden="false" customHeight="true" outlineLevel="0" collapsed="false">
      <c r="AN537" s="150"/>
    </row>
    <row r="538" customFormat="false" ht="9.75" hidden="false" customHeight="true" outlineLevel="0" collapsed="false">
      <c r="AN538" s="150"/>
    </row>
    <row r="539" customFormat="false" ht="9.75" hidden="false" customHeight="true" outlineLevel="0" collapsed="false">
      <c r="AN539" s="150"/>
    </row>
    <row r="540" customFormat="false" ht="9.75" hidden="false" customHeight="true" outlineLevel="0" collapsed="false">
      <c r="AN540" s="150"/>
    </row>
    <row r="541" customFormat="false" ht="9.75" hidden="false" customHeight="true" outlineLevel="0" collapsed="false">
      <c r="AN541" s="150"/>
    </row>
    <row r="542" customFormat="false" ht="9.75" hidden="false" customHeight="true" outlineLevel="0" collapsed="false">
      <c r="AN542" s="150"/>
    </row>
    <row r="543" customFormat="false" ht="9.75" hidden="false" customHeight="true" outlineLevel="0" collapsed="false">
      <c r="AN543" s="150"/>
    </row>
    <row r="544" customFormat="false" ht="9.75" hidden="false" customHeight="true" outlineLevel="0" collapsed="false">
      <c r="AN544" s="150"/>
    </row>
    <row r="545" customFormat="false" ht="9.75" hidden="false" customHeight="true" outlineLevel="0" collapsed="false">
      <c r="AN545" s="150"/>
    </row>
    <row r="546" customFormat="false" ht="9.75" hidden="false" customHeight="true" outlineLevel="0" collapsed="false">
      <c r="AN546" s="150"/>
    </row>
    <row r="547" customFormat="false" ht="9.75" hidden="false" customHeight="true" outlineLevel="0" collapsed="false">
      <c r="AN547" s="150"/>
    </row>
    <row r="548" customFormat="false" ht="9.75" hidden="false" customHeight="true" outlineLevel="0" collapsed="false">
      <c r="AN548" s="150"/>
    </row>
    <row r="549" customFormat="false" ht="9.75" hidden="false" customHeight="true" outlineLevel="0" collapsed="false">
      <c r="AN549" s="150"/>
    </row>
    <row r="550" customFormat="false" ht="9.75" hidden="false" customHeight="true" outlineLevel="0" collapsed="false">
      <c r="AN550" s="150"/>
    </row>
    <row r="551" customFormat="false" ht="9.75" hidden="false" customHeight="true" outlineLevel="0" collapsed="false">
      <c r="AN551" s="150"/>
    </row>
    <row r="552" customFormat="false" ht="9.75" hidden="false" customHeight="true" outlineLevel="0" collapsed="false">
      <c r="AN552" s="150"/>
    </row>
    <row r="553" customFormat="false" ht="9.75" hidden="false" customHeight="true" outlineLevel="0" collapsed="false">
      <c r="AN553" s="150"/>
    </row>
    <row r="554" customFormat="false" ht="9.75" hidden="false" customHeight="true" outlineLevel="0" collapsed="false">
      <c r="AN554" s="150"/>
    </row>
    <row r="555" customFormat="false" ht="9.75" hidden="false" customHeight="true" outlineLevel="0" collapsed="false">
      <c r="AN555" s="150"/>
    </row>
  </sheetData>
  <mergeCells count="36">
    <mergeCell ref="Z5:AL5"/>
    <mergeCell ref="E7:I7"/>
    <mergeCell ref="AD7:AJ7"/>
    <mergeCell ref="E8:I8"/>
    <mergeCell ref="K8:O8"/>
    <mergeCell ref="Q8:U8"/>
    <mergeCell ref="Z9:AB9"/>
    <mergeCell ref="AD9:AF9"/>
    <mergeCell ref="AH9:AJ9"/>
    <mergeCell ref="Z80:AL80"/>
    <mergeCell ref="E82:I82"/>
    <mergeCell ref="AD82:AJ82"/>
    <mergeCell ref="E83:I83"/>
    <mergeCell ref="K83:O83"/>
    <mergeCell ref="Q83:U83"/>
    <mergeCell ref="Z84:AB84"/>
    <mergeCell ref="AD84:AF84"/>
    <mergeCell ref="AH84:AJ84"/>
    <mergeCell ref="Z156:AL156"/>
    <mergeCell ref="E158:I158"/>
    <mergeCell ref="AD158:AJ158"/>
    <mergeCell ref="E159:I159"/>
    <mergeCell ref="K159:O159"/>
    <mergeCell ref="Q159:U159"/>
    <mergeCell ref="Z160:AB160"/>
    <mergeCell ref="AD160:AF160"/>
    <mergeCell ref="AH160:AJ160"/>
    <mergeCell ref="Z232:AL232"/>
    <mergeCell ref="E234:I234"/>
    <mergeCell ref="AD234:AJ234"/>
    <mergeCell ref="E235:I235"/>
    <mergeCell ref="K235:O235"/>
    <mergeCell ref="Q235:U235"/>
    <mergeCell ref="Z236:AB236"/>
    <mergeCell ref="AD236:AF236"/>
    <mergeCell ref="AH236:AJ236"/>
  </mergeCells>
  <printOptions headings="false" gridLines="false" gridLinesSet="true" horizontalCentered="false" verticalCentered="false"/>
  <pageMargins left="3.75" right="0.25" top="0.5" bottom="0.25"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24" man="true" max="65535" min="0"/>
  </col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304"/>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A41" activeCellId="0" sqref="A41"/>
    </sheetView>
  </sheetViews>
  <sheetFormatPr defaultColWidth="12.72265625" defaultRowHeight="9.75" zeroHeight="false" outlineLevelRow="0" outlineLevelCol="0"/>
  <cols>
    <col collapsed="false" customWidth="true" hidden="false" outlineLevel="0" max="1" min="1" style="13" width="5.01"/>
    <col collapsed="false" customWidth="true" hidden="false" outlineLevel="0" max="2" min="2" style="13" width="1.58"/>
    <col collapsed="false" customWidth="true" hidden="false" outlineLevel="0" max="3" min="3" style="13" width="19.57"/>
    <col collapsed="false" customWidth="true" hidden="false" outlineLevel="0" max="4" min="4" style="13" width="1.58"/>
    <col collapsed="false" customWidth="true" hidden="true" outlineLevel="0" max="5" min="5" style="13" width="1.58"/>
    <col collapsed="false" customWidth="true" hidden="false" outlineLevel="0" max="6" min="6" style="13" width="1.58"/>
    <col collapsed="false" customWidth="true" hidden="false" outlineLevel="0" max="7" min="7" style="13" width="13.57"/>
    <col collapsed="false" customWidth="true" hidden="false" outlineLevel="0" max="8" min="8" style="13" width="1.58"/>
    <col collapsed="false" customWidth="true" hidden="false" outlineLevel="0" max="9" min="9" style="13" width="13.57"/>
    <col collapsed="false" customWidth="true" hidden="false" outlineLevel="0" max="10" min="10" style="13" width="1.58"/>
    <col collapsed="false" customWidth="true" hidden="false" outlineLevel="0" max="11" min="11" style="13" width="13.57"/>
    <col collapsed="false" customWidth="true" hidden="false" outlineLevel="0" max="12" min="12" style="13" width="1.58"/>
    <col collapsed="false" customWidth="true" hidden="false" outlineLevel="0" max="13" min="13" style="13" width="13.57"/>
    <col collapsed="false" customWidth="true" hidden="false" outlineLevel="0" max="14" min="14" style="13" width="1.58"/>
    <col collapsed="false" customWidth="true" hidden="false" outlineLevel="0" max="15" min="15" style="13" width="13.57"/>
    <col collapsed="false" customWidth="true" hidden="false" outlineLevel="0" max="16" min="16" style="13" width="1.58"/>
    <col collapsed="false" customWidth="true" hidden="false" outlineLevel="0" max="17" min="17" style="13" width="13.57"/>
    <col collapsed="false" customWidth="true" hidden="false" outlineLevel="0" max="18" min="18" style="13" width="1.58"/>
    <col collapsed="false" customWidth="true" hidden="false" outlineLevel="0" max="19" min="19" style="13" width="13.57"/>
    <col collapsed="false" customWidth="true" hidden="false" outlineLevel="0" max="20" min="20" style="13" width="1.58"/>
    <col collapsed="false" customWidth="true" hidden="false" outlineLevel="0" max="21" min="21" style="13" width="13.57"/>
    <col collapsed="false" customWidth="true" hidden="false" outlineLevel="0" max="22" min="22" style="13" width="1.58"/>
    <col collapsed="false" customWidth="true" hidden="false" outlineLevel="0" max="23" min="23" style="13" width="14.57"/>
    <col collapsed="false" customWidth="true" hidden="false" outlineLevel="0" max="24" min="24" style="13" width="1.29"/>
    <col collapsed="false" customWidth="true" hidden="false" outlineLevel="0" max="25" min="25" style="13" width="1.58"/>
    <col collapsed="false" customWidth="true" hidden="false" outlineLevel="0" max="26" min="26" style="13" width="13.57"/>
    <col collapsed="false" customWidth="true" hidden="false" outlineLevel="0" max="27" min="27" style="13" width="1.58"/>
    <col collapsed="false" customWidth="true" hidden="false" outlineLevel="0" max="28" min="28" style="13" width="13.57"/>
    <col collapsed="false" customWidth="true" hidden="false" outlineLevel="0" max="29" min="29" style="13" width="1.58"/>
    <col collapsed="false" customWidth="true" hidden="false" outlineLevel="0" max="30" min="30" style="13" width="13.57"/>
    <col collapsed="false" customWidth="true" hidden="false" outlineLevel="0" max="31" min="31" style="13" width="1.58"/>
    <col collapsed="false" customWidth="true" hidden="true" outlineLevel="0" max="32" min="32" style="13" width="17.86"/>
    <col collapsed="false" customWidth="true" hidden="true" outlineLevel="0" max="33" min="33" style="13" width="1.58"/>
    <col collapsed="false" customWidth="true" hidden="false" outlineLevel="0" max="34" min="34" style="13" width="13.57"/>
    <col collapsed="false" customWidth="true" hidden="false" outlineLevel="0" max="35" min="35" style="13" width="1.58"/>
    <col collapsed="false" customWidth="true" hidden="false" outlineLevel="0" max="36" min="36" style="13" width="13.57"/>
    <col collapsed="false" customWidth="true" hidden="false" outlineLevel="0" max="37" min="37" style="13" width="1.58"/>
    <col collapsed="false" customWidth="true" hidden="false" outlineLevel="0" max="38" min="38" style="13" width="15.29"/>
    <col collapsed="false" customWidth="true" hidden="false" outlineLevel="0" max="39" min="39" style="13" width="1.58"/>
    <col collapsed="false" customWidth="true" hidden="true" outlineLevel="0" max="40" min="40" style="13" width="1.58"/>
    <col collapsed="false" customWidth="true" hidden="false" outlineLevel="0" max="41" min="41" style="13" width="1.58"/>
    <col collapsed="false" customWidth="true" hidden="false" outlineLevel="0" max="42" min="42" style="13" width="22.14"/>
    <col collapsed="false" customWidth="true" hidden="false" outlineLevel="0" max="43" min="43" style="13" width="1.58"/>
    <col collapsed="false" customWidth="true" hidden="false" outlineLevel="0" max="44" min="44" style="13" width="7.57"/>
    <col collapsed="false" customWidth="true" hidden="false" outlineLevel="0" max="45" min="45" style="13" width="8.42"/>
    <col collapsed="false" customWidth="true" hidden="false" outlineLevel="0" max="46" min="46" style="13" width="1.58"/>
    <col collapsed="false" customWidth="true" hidden="false" outlineLevel="0" max="47" min="47" style="13" width="13.01"/>
    <col collapsed="false" customWidth="false" hidden="false" outlineLevel="0" max="256" min="48" style="13" width="12.71"/>
    <col collapsed="false" customWidth="true" hidden="false" outlineLevel="0" max="257" min="257" style="13" width="5.01"/>
    <col collapsed="false" customWidth="true" hidden="false" outlineLevel="0" max="258" min="258" style="13" width="1.58"/>
    <col collapsed="false" customWidth="true" hidden="false" outlineLevel="0" max="259" min="259" style="13" width="19.57"/>
    <col collapsed="false" customWidth="true" hidden="false" outlineLevel="0" max="260" min="260" style="13" width="1.58"/>
    <col collapsed="false" customWidth="true" hidden="true" outlineLevel="0" max="261" min="261" style="13" width="11.52"/>
    <col collapsed="false" customWidth="true" hidden="false" outlineLevel="0" max="262" min="262" style="13" width="1.58"/>
    <col collapsed="false" customWidth="true" hidden="false" outlineLevel="0" max="263" min="263" style="13" width="13.57"/>
    <col collapsed="false" customWidth="true" hidden="false" outlineLevel="0" max="264" min="264" style="13" width="1.58"/>
    <col collapsed="false" customWidth="true" hidden="false" outlineLevel="0" max="265" min="265" style="13" width="13.57"/>
    <col collapsed="false" customWidth="true" hidden="false" outlineLevel="0" max="266" min="266" style="13" width="1.58"/>
    <col collapsed="false" customWidth="true" hidden="false" outlineLevel="0" max="267" min="267" style="13" width="13.57"/>
    <col collapsed="false" customWidth="true" hidden="false" outlineLevel="0" max="268" min="268" style="13" width="1.58"/>
    <col collapsed="false" customWidth="true" hidden="false" outlineLevel="0" max="269" min="269" style="13" width="13.57"/>
    <col collapsed="false" customWidth="true" hidden="false" outlineLevel="0" max="270" min="270" style="13" width="1.58"/>
    <col collapsed="false" customWidth="true" hidden="false" outlineLevel="0" max="271" min="271" style="13" width="13.57"/>
    <col collapsed="false" customWidth="true" hidden="false" outlineLevel="0" max="272" min="272" style="13" width="1.58"/>
    <col collapsed="false" customWidth="true" hidden="false" outlineLevel="0" max="273" min="273" style="13" width="13.57"/>
    <col collapsed="false" customWidth="true" hidden="false" outlineLevel="0" max="274" min="274" style="13" width="1.58"/>
    <col collapsed="false" customWidth="true" hidden="false" outlineLevel="0" max="275" min="275" style="13" width="13.57"/>
    <col collapsed="false" customWidth="true" hidden="false" outlineLevel="0" max="276" min="276" style="13" width="1.58"/>
    <col collapsed="false" customWidth="true" hidden="false" outlineLevel="0" max="277" min="277" style="13" width="13.57"/>
    <col collapsed="false" customWidth="true" hidden="false" outlineLevel="0" max="278" min="278" style="13" width="1.58"/>
    <col collapsed="false" customWidth="true" hidden="false" outlineLevel="0" max="279" min="279" style="13" width="14.57"/>
    <col collapsed="false" customWidth="true" hidden="false" outlineLevel="0" max="280" min="280" style="13" width="1.29"/>
    <col collapsed="false" customWidth="true" hidden="false" outlineLevel="0" max="281" min="281" style="13" width="1.58"/>
    <col collapsed="false" customWidth="true" hidden="false" outlineLevel="0" max="282" min="282" style="13" width="13.57"/>
    <col collapsed="false" customWidth="true" hidden="false" outlineLevel="0" max="283" min="283" style="13" width="1.58"/>
    <col collapsed="false" customWidth="true" hidden="false" outlineLevel="0" max="284" min="284" style="13" width="13.57"/>
    <col collapsed="false" customWidth="true" hidden="false" outlineLevel="0" max="285" min="285" style="13" width="1.58"/>
    <col collapsed="false" customWidth="true" hidden="false" outlineLevel="0" max="286" min="286" style="13" width="13.57"/>
    <col collapsed="false" customWidth="true" hidden="false" outlineLevel="0" max="287" min="287" style="13" width="1.58"/>
    <col collapsed="false" customWidth="true" hidden="true" outlineLevel="0" max="289" min="288" style="13" width="11.52"/>
    <col collapsed="false" customWidth="true" hidden="false" outlineLevel="0" max="290" min="290" style="13" width="13.57"/>
    <col collapsed="false" customWidth="true" hidden="false" outlineLevel="0" max="291" min="291" style="13" width="1.58"/>
    <col collapsed="false" customWidth="true" hidden="false" outlineLevel="0" max="292" min="292" style="13" width="13.57"/>
    <col collapsed="false" customWidth="true" hidden="false" outlineLevel="0" max="293" min="293" style="13" width="1.58"/>
    <col collapsed="false" customWidth="true" hidden="false" outlineLevel="0" max="294" min="294" style="13" width="15.29"/>
    <col collapsed="false" customWidth="true" hidden="false" outlineLevel="0" max="295" min="295" style="13" width="1.58"/>
    <col collapsed="false" customWidth="true" hidden="true" outlineLevel="0" max="296" min="296" style="13" width="11.52"/>
    <col collapsed="false" customWidth="true" hidden="false" outlineLevel="0" max="297" min="297" style="13" width="1.58"/>
    <col collapsed="false" customWidth="true" hidden="false" outlineLevel="0" max="298" min="298" style="13" width="22.14"/>
    <col collapsed="false" customWidth="true" hidden="false" outlineLevel="0" max="299" min="299" style="13" width="1.58"/>
    <col collapsed="false" customWidth="true" hidden="false" outlineLevel="0" max="300" min="300" style="13" width="7.57"/>
    <col collapsed="false" customWidth="true" hidden="false" outlineLevel="0" max="301" min="301" style="13" width="8.42"/>
    <col collapsed="false" customWidth="true" hidden="false" outlineLevel="0" max="302" min="302" style="13" width="1.58"/>
    <col collapsed="false" customWidth="true" hidden="false" outlineLevel="0" max="303" min="303" style="13" width="38.86"/>
    <col collapsed="false" customWidth="false" hidden="false" outlineLevel="0" max="512" min="304" style="13" width="12.71"/>
    <col collapsed="false" customWidth="true" hidden="false" outlineLevel="0" max="513" min="513" style="13" width="5.01"/>
    <col collapsed="false" customWidth="true" hidden="false" outlineLevel="0" max="514" min="514" style="13" width="1.58"/>
    <col collapsed="false" customWidth="true" hidden="false" outlineLevel="0" max="515" min="515" style="13" width="19.57"/>
    <col collapsed="false" customWidth="true" hidden="false" outlineLevel="0" max="516" min="516" style="13" width="1.58"/>
    <col collapsed="false" customWidth="true" hidden="true" outlineLevel="0" max="517" min="517" style="13" width="11.52"/>
    <col collapsed="false" customWidth="true" hidden="false" outlineLevel="0" max="518" min="518" style="13" width="1.58"/>
    <col collapsed="false" customWidth="true" hidden="false" outlineLevel="0" max="519" min="519" style="13" width="13.57"/>
    <col collapsed="false" customWidth="true" hidden="false" outlineLevel="0" max="520" min="520" style="13" width="1.58"/>
    <col collapsed="false" customWidth="true" hidden="false" outlineLevel="0" max="521" min="521" style="13" width="13.57"/>
    <col collapsed="false" customWidth="true" hidden="false" outlineLevel="0" max="522" min="522" style="13" width="1.58"/>
    <col collapsed="false" customWidth="true" hidden="false" outlineLevel="0" max="523" min="523" style="13" width="13.57"/>
    <col collapsed="false" customWidth="true" hidden="false" outlineLevel="0" max="524" min="524" style="13" width="1.58"/>
    <col collapsed="false" customWidth="true" hidden="false" outlineLevel="0" max="525" min="525" style="13" width="13.57"/>
    <col collapsed="false" customWidth="true" hidden="false" outlineLevel="0" max="526" min="526" style="13" width="1.58"/>
    <col collapsed="false" customWidth="true" hidden="false" outlineLevel="0" max="527" min="527" style="13" width="13.57"/>
    <col collapsed="false" customWidth="true" hidden="false" outlineLevel="0" max="528" min="528" style="13" width="1.58"/>
    <col collapsed="false" customWidth="true" hidden="false" outlineLevel="0" max="529" min="529" style="13" width="13.57"/>
    <col collapsed="false" customWidth="true" hidden="false" outlineLevel="0" max="530" min="530" style="13" width="1.58"/>
    <col collapsed="false" customWidth="true" hidden="false" outlineLevel="0" max="531" min="531" style="13" width="13.57"/>
    <col collapsed="false" customWidth="true" hidden="false" outlineLevel="0" max="532" min="532" style="13" width="1.58"/>
    <col collapsed="false" customWidth="true" hidden="false" outlineLevel="0" max="533" min="533" style="13" width="13.57"/>
    <col collapsed="false" customWidth="true" hidden="false" outlineLevel="0" max="534" min="534" style="13" width="1.58"/>
    <col collapsed="false" customWidth="true" hidden="false" outlineLevel="0" max="535" min="535" style="13" width="14.57"/>
    <col collapsed="false" customWidth="true" hidden="false" outlineLevel="0" max="536" min="536" style="13" width="1.29"/>
    <col collapsed="false" customWidth="true" hidden="false" outlineLevel="0" max="537" min="537" style="13" width="1.58"/>
    <col collapsed="false" customWidth="true" hidden="false" outlineLevel="0" max="538" min="538" style="13" width="13.57"/>
    <col collapsed="false" customWidth="true" hidden="false" outlineLevel="0" max="539" min="539" style="13" width="1.58"/>
    <col collapsed="false" customWidth="true" hidden="false" outlineLevel="0" max="540" min="540" style="13" width="13.57"/>
    <col collapsed="false" customWidth="true" hidden="false" outlineLevel="0" max="541" min="541" style="13" width="1.58"/>
    <col collapsed="false" customWidth="true" hidden="false" outlineLevel="0" max="542" min="542" style="13" width="13.57"/>
    <col collapsed="false" customWidth="true" hidden="false" outlineLevel="0" max="543" min="543" style="13" width="1.58"/>
    <col collapsed="false" customWidth="true" hidden="true" outlineLevel="0" max="545" min="544" style="13" width="11.52"/>
    <col collapsed="false" customWidth="true" hidden="false" outlineLevel="0" max="546" min="546" style="13" width="13.57"/>
    <col collapsed="false" customWidth="true" hidden="false" outlineLevel="0" max="547" min="547" style="13" width="1.58"/>
    <col collapsed="false" customWidth="true" hidden="false" outlineLevel="0" max="548" min="548" style="13" width="13.57"/>
    <col collapsed="false" customWidth="true" hidden="false" outlineLevel="0" max="549" min="549" style="13" width="1.58"/>
    <col collapsed="false" customWidth="true" hidden="false" outlineLevel="0" max="550" min="550" style="13" width="15.29"/>
    <col collapsed="false" customWidth="true" hidden="false" outlineLevel="0" max="551" min="551" style="13" width="1.58"/>
    <col collapsed="false" customWidth="true" hidden="true" outlineLevel="0" max="552" min="552" style="13" width="11.52"/>
    <col collapsed="false" customWidth="true" hidden="false" outlineLevel="0" max="553" min="553" style="13" width="1.58"/>
    <col collapsed="false" customWidth="true" hidden="false" outlineLevel="0" max="554" min="554" style="13" width="22.14"/>
    <col collapsed="false" customWidth="true" hidden="false" outlineLevel="0" max="555" min="555" style="13" width="1.58"/>
    <col collapsed="false" customWidth="true" hidden="false" outlineLevel="0" max="556" min="556" style="13" width="7.57"/>
    <col collapsed="false" customWidth="true" hidden="false" outlineLevel="0" max="557" min="557" style="13" width="8.42"/>
    <col collapsed="false" customWidth="true" hidden="false" outlineLevel="0" max="558" min="558" style="13" width="1.58"/>
    <col collapsed="false" customWidth="true" hidden="false" outlineLevel="0" max="559" min="559" style="13" width="38.86"/>
    <col collapsed="false" customWidth="false" hidden="false" outlineLevel="0" max="768" min="560" style="13" width="12.71"/>
    <col collapsed="false" customWidth="true" hidden="false" outlineLevel="0" max="769" min="769" style="13" width="5.01"/>
    <col collapsed="false" customWidth="true" hidden="false" outlineLevel="0" max="770" min="770" style="13" width="1.58"/>
    <col collapsed="false" customWidth="true" hidden="false" outlineLevel="0" max="771" min="771" style="13" width="19.57"/>
    <col collapsed="false" customWidth="true" hidden="false" outlineLevel="0" max="772" min="772" style="13" width="1.58"/>
    <col collapsed="false" customWidth="true" hidden="true" outlineLevel="0" max="773" min="773" style="13" width="11.52"/>
    <col collapsed="false" customWidth="true" hidden="false" outlineLevel="0" max="774" min="774" style="13" width="1.58"/>
    <col collapsed="false" customWidth="true" hidden="false" outlineLevel="0" max="775" min="775" style="13" width="13.57"/>
    <col collapsed="false" customWidth="true" hidden="false" outlineLevel="0" max="776" min="776" style="13" width="1.58"/>
    <col collapsed="false" customWidth="true" hidden="false" outlineLevel="0" max="777" min="777" style="13" width="13.57"/>
    <col collapsed="false" customWidth="true" hidden="false" outlineLevel="0" max="778" min="778" style="13" width="1.58"/>
    <col collapsed="false" customWidth="true" hidden="false" outlineLevel="0" max="779" min="779" style="13" width="13.57"/>
    <col collapsed="false" customWidth="true" hidden="false" outlineLevel="0" max="780" min="780" style="13" width="1.58"/>
    <col collapsed="false" customWidth="true" hidden="false" outlineLevel="0" max="781" min="781" style="13" width="13.57"/>
    <col collapsed="false" customWidth="true" hidden="false" outlineLevel="0" max="782" min="782" style="13" width="1.58"/>
    <col collapsed="false" customWidth="true" hidden="false" outlineLevel="0" max="783" min="783" style="13" width="13.57"/>
    <col collapsed="false" customWidth="true" hidden="false" outlineLevel="0" max="784" min="784" style="13" width="1.58"/>
    <col collapsed="false" customWidth="true" hidden="false" outlineLevel="0" max="785" min="785" style="13" width="13.57"/>
    <col collapsed="false" customWidth="true" hidden="false" outlineLevel="0" max="786" min="786" style="13" width="1.58"/>
    <col collapsed="false" customWidth="true" hidden="false" outlineLevel="0" max="787" min="787" style="13" width="13.57"/>
    <col collapsed="false" customWidth="true" hidden="false" outlineLevel="0" max="788" min="788" style="13" width="1.58"/>
    <col collapsed="false" customWidth="true" hidden="false" outlineLevel="0" max="789" min="789" style="13" width="13.57"/>
    <col collapsed="false" customWidth="true" hidden="false" outlineLevel="0" max="790" min="790" style="13" width="1.58"/>
    <col collapsed="false" customWidth="true" hidden="false" outlineLevel="0" max="791" min="791" style="13" width="14.57"/>
    <col collapsed="false" customWidth="true" hidden="false" outlineLevel="0" max="792" min="792" style="13" width="1.29"/>
    <col collapsed="false" customWidth="true" hidden="false" outlineLevel="0" max="793" min="793" style="13" width="1.58"/>
    <col collapsed="false" customWidth="true" hidden="false" outlineLevel="0" max="794" min="794" style="13" width="13.57"/>
    <col collapsed="false" customWidth="true" hidden="false" outlineLevel="0" max="795" min="795" style="13" width="1.58"/>
    <col collapsed="false" customWidth="true" hidden="false" outlineLevel="0" max="796" min="796" style="13" width="13.57"/>
    <col collapsed="false" customWidth="true" hidden="false" outlineLevel="0" max="797" min="797" style="13" width="1.58"/>
    <col collapsed="false" customWidth="true" hidden="false" outlineLevel="0" max="798" min="798" style="13" width="13.57"/>
    <col collapsed="false" customWidth="true" hidden="false" outlineLevel="0" max="799" min="799" style="13" width="1.58"/>
    <col collapsed="false" customWidth="true" hidden="true" outlineLevel="0" max="801" min="800" style="13" width="11.52"/>
    <col collapsed="false" customWidth="true" hidden="false" outlineLevel="0" max="802" min="802" style="13" width="13.57"/>
    <col collapsed="false" customWidth="true" hidden="false" outlineLevel="0" max="803" min="803" style="13" width="1.58"/>
    <col collapsed="false" customWidth="true" hidden="false" outlineLevel="0" max="804" min="804" style="13" width="13.57"/>
    <col collapsed="false" customWidth="true" hidden="false" outlineLevel="0" max="805" min="805" style="13" width="1.58"/>
    <col collapsed="false" customWidth="true" hidden="false" outlineLevel="0" max="806" min="806" style="13" width="15.29"/>
    <col collapsed="false" customWidth="true" hidden="false" outlineLevel="0" max="807" min="807" style="13" width="1.58"/>
    <col collapsed="false" customWidth="true" hidden="true" outlineLevel="0" max="808" min="808" style="13" width="11.52"/>
    <col collapsed="false" customWidth="true" hidden="false" outlineLevel="0" max="809" min="809" style="13" width="1.58"/>
    <col collapsed="false" customWidth="true" hidden="false" outlineLevel="0" max="810" min="810" style="13" width="22.14"/>
    <col collapsed="false" customWidth="true" hidden="false" outlineLevel="0" max="811" min="811" style="13" width="1.58"/>
    <col collapsed="false" customWidth="true" hidden="false" outlineLevel="0" max="812" min="812" style="13" width="7.57"/>
    <col collapsed="false" customWidth="true" hidden="false" outlineLevel="0" max="813" min="813" style="13" width="8.42"/>
    <col collapsed="false" customWidth="true" hidden="false" outlineLevel="0" max="814" min="814" style="13" width="1.58"/>
    <col collapsed="false" customWidth="true" hidden="false" outlineLevel="0" max="815" min="815" style="13" width="38.86"/>
    <col collapsed="false" customWidth="false" hidden="false" outlineLevel="0" max="1024" min="816" style="13" width="12.71"/>
  </cols>
  <sheetData>
    <row r="1" s="20" customFormat="true" ht="10.5" hidden="false" customHeight="true" outlineLevel="0" collapsed="false">
      <c r="A1" s="18"/>
      <c r="B1" s="15"/>
      <c r="C1" s="17"/>
      <c r="D1" s="15"/>
      <c r="E1" s="15"/>
      <c r="F1" s="15"/>
      <c r="G1" s="15"/>
      <c r="H1" s="15"/>
      <c r="I1" s="15"/>
      <c r="J1" s="15"/>
      <c r="K1" s="15"/>
      <c r="L1" s="15"/>
      <c r="M1" s="15"/>
      <c r="N1" s="15"/>
      <c r="O1" s="15"/>
      <c r="P1" s="15"/>
      <c r="Q1" s="15"/>
      <c r="R1" s="15"/>
      <c r="S1" s="15"/>
      <c r="T1" s="15"/>
      <c r="U1" s="121"/>
      <c r="V1" s="15"/>
      <c r="W1" s="18" t="s">
        <v>52</v>
      </c>
      <c r="X1" s="15"/>
      <c r="Y1" s="15"/>
      <c r="Z1" s="23" t="s">
        <v>53</v>
      </c>
      <c r="AA1" s="15"/>
      <c r="AB1" s="15"/>
      <c r="AC1" s="15"/>
      <c r="AD1" s="15"/>
      <c r="AE1" s="15"/>
      <c r="AF1" s="15"/>
      <c r="AG1" s="15"/>
      <c r="AH1" s="15"/>
      <c r="AI1" s="15"/>
      <c r="AJ1" s="15"/>
      <c r="AK1" s="15"/>
      <c r="AL1" s="15"/>
      <c r="AM1" s="15"/>
      <c r="AN1" s="15"/>
      <c r="AO1" s="15"/>
      <c r="AP1" s="121"/>
      <c r="AQ1" s="15"/>
      <c r="AR1" s="18" t="s">
        <v>447</v>
      </c>
    </row>
    <row r="2" s="20" customFormat="true" ht="10.5" hidden="false" customHeight="true" outlineLevel="0" collapsed="false">
      <c r="A2" s="21"/>
      <c r="B2" s="15"/>
      <c r="C2" s="17"/>
      <c r="D2" s="15"/>
      <c r="E2" s="15"/>
      <c r="F2" s="15"/>
      <c r="G2" s="15"/>
      <c r="H2" s="15"/>
      <c r="I2" s="15"/>
      <c r="J2" s="15"/>
      <c r="K2" s="15"/>
      <c r="L2" s="15"/>
      <c r="M2" s="15"/>
      <c r="N2" s="15"/>
      <c r="O2" s="15"/>
      <c r="P2" s="15"/>
      <c r="Q2" s="15"/>
      <c r="R2" s="15"/>
      <c r="S2" s="15"/>
      <c r="T2" s="15"/>
      <c r="U2" s="121"/>
      <c r="V2" s="15"/>
      <c r="W2" s="18" t="s">
        <v>448</v>
      </c>
      <c r="X2" s="15"/>
      <c r="Y2" s="15"/>
      <c r="Z2" s="23" t="s">
        <v>449</v>
      </c>
      <c r="AA2" s="15"/>
      <c r="AB2" s="15"/>
      <c r="AC2" s="15"/>
      <c r="AD2" s="15"/>
      <c r="AE2" s="15"/>
      <c r="AF2" s="15"/>
      <c r="AG2" s="15"/>
      <c r="AH2" s="15"/>
      <c r="AI2" s="15"/>
      <c r="AJ2" s="15"/>
      <c r="AK2" s="15"/>
      <c r="AL2" s="15"/>
      <c r="AM2" s="15"/>
      <c r="AN2" s="15"/>
      <c r="AO2" s="15"/>
      <c r="AP2" s="121"/>
      <c r="AQ2" s="15"/>
      <c r="AR2" s="18" t="s">
        <v>57</v>
      </c>
    </row>
    <row r="3" s="20" customFormat="true" ht="10.5" hidden="false" customHeight="true" outlineLevel="0" collapsed="false">
      <c r="A3" s="22"/>
      <c r="B3" s="15"/>
      <c r="C3" s="17"/>
      <c r="D3" s="15"/>
      <c r="E3" s="15"/>
      <c r="F3" s="15"/>
      <c r="G3" s="15"/>
      <c r="H3" s="15"/>
      <c r="I3" s="15"/>
      <c r="J3" s="15"/>
      <c r="K3" s="15"/>
      <c r="L3" s="15"/>
      <c r="M3" s="15"/>
      <c r="N3" s="15"/>
      <c r="O3" s="15"/>
      <c r="P3" s="15"/>
      <c r="Q3" s="15"/>
      <c r="R3" s="15"/>
      <c r="S3" s="15"/>
      <c r="T3" s="15"/>
      <c r="U3" s="121"/>
      <c r="V3" s="15"/>
      <c r="W3" s="18" t="s">
        <v>58</v>
      </c>
      <c r="X3" s="15"/>
      <c r="Y3" s="15"/>
      <c r="Z3" s="23" t="s">
        <v>59</v>
      </c>
      <c r="AA3" s="15"/>
      <c r="AB3" s="15"/>
      <c r="AC3" s="15"/>
      <c r="AD3" s="15"/>
      <c r="AE3" s="15"/>
      <c r="AF3" s="15"/>
      <c r="AG3" s="15"/>
      <c r="AH3" s="15"/>
      <c r="AI3" s="15"/>
      <c r="AJ3" s="15"/>
      <c r="AK3" s="15"/>
      <c r="AL3" s="15"/>
      <c r="AM3" s="15"/>
      <c r="AN3" s="15"/>
      <c r="AO3" s="15"/>
      <c r="AP3" s="15"/>
      <c r="AQ3" s="15"/>
      <c r="AR3" s="15"/>
    </row>
    <row r="4" customFormat="false" ht="9.75" hidden="false" customHeight="true" outlineLevel="0" collapsed="false">
      <c r="A4" s="29"/>
      <c r="B4" s="29"/>
      <c r="C4" s="17"/>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row>
    <row r="5" customFormat="false" ht="9" hidden="false" customHeight="true" outlineLevel="0" collapsed="false">
      <c r="A5" s="29"/>
      <c r="B5" s="29"/>
      <c r="C5" s="17"/>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row>
    <row r="6" customFormat="false" ht="9.75" hidden="false" customHeight="true" outlineLevel="0" collapsed="false">
      <c r="A6" s="29"/>
      <c r="B6" s="29"/>
      <c r="C6" s="17"/>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row>
    <row r="7" customFormat="false" ht="10.5" hidden="false" customHeight="true" outlineLevel="0" collapsed="false">
      <c r="A7" s="17"/>
      <c r="B7" s="17"/>
      <c r="C7" s="17"/>
      <c r="D7" s="17"/>
      <c r="E7" s="17"/>
      <c r="F7" s="17"/>
      <c r="G7" s="24" t="s">
        <v>450</v>
      </c>
      <c r="H7" s="24"/>
      <c r="I7" s="24"/>
      <c r="J7" s="24"/>
      <c r="K7" s="24"/>
      <c r="L7" s="24"/>
      <c r="M7" s="24"/>
      <c r="N7" s="24"/>
      <c r="O7" s="24"/>
      <c r="P7" s="24"/>
      <c r="Q7" s="24"/>
      <c r="R7" s="24"/>
      <c r="S7" s="24"/>
      <c r="T7" s="24"/>
      <c r="U7" s="24"/>
      <c r="V7" s="24"/>
      <c r="W7" s="24"/>
      <c r="X7" s="26"/>
      <c r="Y7" s="17"/>
      <c r="Z7" s="24" t="s">
        <v>451</v>
      </c>
      <c r="AA7" s="24"/>
      <c r="AB7" s="24"/>
      <c r="AC7" s="24"/>
      <c r="AD7" s="24"/>
      <c r="AE7" s="24"/>
      <c r="AF7" s="24"/>
      <c r="AG7" s="24"/>
      <c r="AH7" s="24"/>
      <c r="AI7" s="24"/>
      <c r="AJ7" s="24"/>
      <c r="AK7" s="24"/>
      <c r="AL7" s="24"/>
      <c r="AM7" s="24"/>
      <c r="AN7" s="17"/>
      <c r="AO7" s="17"/>
      <c r="AP7" s="24" t="s">
        <v>307</v>
      </c>
      <c r="AQ7" s="17"/>
      <c r="AR7" s="17"/>
    </row>
    <row r="8" customFormat="false" ht="10.5" hidden="false" customHeight="true" outlineLevel="0" collapsed="false">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27" t="s">
        <v>452</v>
      </c>
      <c r="AQ8" s="17"/>
      <c r="AR8" s="17"/>
    </row>
    <row r="9" customFormat="false" ht="10.5" hidden="false" customHeight="true" outlineLevel="0" collapsed="false">
      <c r="A9" s="17"/>
      <c r="B9" s="17"/>
      <c r="C9" s="17"/>
      <c r="D9" s="17"/>
      <c r="E9" s="17"/>
      <c r="F9" s="17"/>
      <c r="G9" s="17"/>
      <c r="H9" s="17"/>
      <c r="I9" s="17"/>
      <c r="J9" s="17"/>
      <c r="K9" s="17"/>
      <c r="L9" s="17"/>
      <c r="M9" s="17"/>
      <c r="N9" s="17"/>
      <c r="O9" s="17"/>
      <c r="P9" s="17"/>
      <c r="Q9" s="27" t="s">
        <v>453</v>
      </c>
      <c r="R9" s="17"/>
      <c r="S9" s="27" t="s">
        <v>310</v>
      </c>
      <c r="T9" s="17"/>
      <c r="U9" s="17"/>
      <c r="V9" s="17"/>
      <c r="W9" s="17"/>
      <c r="X9" s="17"/>
      <c r="Y9" s="17"/>
      <c r="Z9" s="17"/>
      <c r="AA9" s="17"/>
      <c r="AB9" s="17"/>
      <c r="AC9" s="17"/>
      <c r="AD9" s="17"/>
      <c r="AE9" s="17"/>
      <c r="AF9" s="17"/>
      <c r="AG9" s="17"/>
      <c r="AH9" s="17"/>
      <c r="AI9" s="17"/>
      <c r="AJ9" s="27" t="s">
        <v>310</v>
      </c>
      <c r="AK9" s="17"/>
      <c r="AL9" s="17"/>
      <c r="AM9" s="17"/>
      <c r="AN9" s="17"/>
      <c r="AO9" s="17"/>
      <c r="AP9" s="24" t="s">
        <v>309</v>
      </c>
      <c r="AQ9" s="17"/>
      <c r="AR9" s="17"/>
    </row>
    <row r="10" customFormat="false" ht="10.5" hidden="false" customHeight="true" outlineLevel="0" collapsed="false">
      <c r="A10" s="17"/>
      <c r="B10" s="17"/>
      <c r="C10" s="17"/>
      <c r="D10" s="17"/>
      <c r="E10" s="17"/>
      <c r="F10" s="17"/>
      <c r="G10" s="17"/>
      <c r="H10" s="17"/>
      <c r="I10" s="17"/>
      <c r="J10" s="17"/>
      <c r="K10" s="17"/>
      <c r="L10" s="17"/>
      <c r="M10" s="17"/>
      <c r="N10" s="17"/>
      <c r="O10" s="17"/>
      <c r="P10" s="17"/>
      <c r="Q10" s="27" t="s">
        <v>454</v>
      </c>
      <c r="R10" s="17"/>
      <c r="S10" s="27" t="s">
        <v>455</v>
      </c>
      <c r="T10" s="17"/>
      <c r="U10" s="27" t="s">
        <v>338</v>
      </c>
      <c r="V10" s="17"/>
      <c r="W10" s="27" t="s">
        <v>75</v>
      </c>
      <c r="X10" s="17"/>
      <c r="Y10" s="17"/>
      <c r="Z10" s="17"/>
      <c r="AA10" s="17"/>
      <c r="AB10" s="27" t="s">
        <v>456</v>
      </c>
      <c r="AC10" s="17"/>
      <c r="AD10" s="27" t="s">
        <v>457</v>
      </c>
      <c r="AE10" s="17"/>
      <c r="AF10" s="17"/>
      <c r="AG10" s="17"/>
      <c r="AH10" s="27" t="s">
        <v>458</v>
      </c>
      <c r="AI10" s="17"/>
      <c r="AJ10" s="27" t="s">
        <v>459</v>
      </c>
      <c r="AK10" s="17"/>
      <c r="AL10" s="27" t="s">
        <v>75</v>
      </c>
      <c r="AM10" s="17"/>
      <c r="AN10" s="17"/>
      <c r="AO10" s="17"/>
      <c r="AP10" s="26"/>
      <c r="AQ10" s="17"/>
      <c r="AR10" s="17"/>
    </row>
    <row r="11" customFormat="false" ht="10.5" hidden="false" customHeight="true" outlineLevel="0" collapsed="false">
      <c r="A11" s="24" t="s">
        <v>81</v>
      </c>
      <c r="B11" s="17"/>
      <c r="C11" s="24" t="s">
        <v>83</v>
      </c>
      <c r="D11" s="17"/>
      <c r="E11" s="17"/>
      <c r="F11" s="17"/>
      <c r="G11" s="24" t="s">
        <v>460</v>
      </c>
      <c r="H11" s="17"/>
      <c r="I11" s="24" t="s">
        <v>461</v>
      </c>
      <c r="J11" s="17"/>
      <c r="K11" s="24" t="s">
        <v>462</v>
      </c>
      <c r="L11" s="17"/>
      <c r="M11" s="24" t="s">
        <v>463</v>
      </c>
      <c r="N11" s="17"/>
      <c r="O11" s="24" t="s">
        <v>464</v>
      </c>
      <c r="P11" s="17"/>
      <c r="Q11" s="24" t="s">
        <v>79</v>
      </c>
      <c r="R11" s="17"/>
      <c r="S11" s="24" t="s">
        <v>465</v>
      </c>
      <c r="T11" s="17"/>
      <c r="U11" s="24" t="s">
        <v>466</v>
      </c>
      <c r="V11" s="17"/>
      <c r="W11" s="24" t="s">
        <v>466</v>
      </c>
      <c r="X11" s="26"/>
      <c r="Y11" s="17"/>
      <c r="Z11" s="24" t="s">
        <v>388</v>
      </c>
      <c r="AA11" s="17"/>
      <c r="AB11" s="24" t="s">
        <v>467</v>
      </c>
      <c r="AC11" s="17"/>
      <c r="AD11" s="24" t="s">
        <v>79</v>
      </c>
      <c r="AE11" s="17"/>
      <c r="AF11" s="24" t="s">
        <v>468</v>
      </c>
      <c r="AG11" s="17"/>
      <c r="AH11" s="24" t="s">
        <v>88</v>
      </c>
      <c r="AI11" s="17"/>
      <c r="AJ11" s="24" t="s">
        <v>465</v>
      </c>
      <c r="AK11" s="17"/>
      <c r="AL11" s="24" t="s">
        <v>469</v>
      </c>
      <c r="AM11" s="17"/>
      <c r="AN11" s="17"/>
      <c r="AO11" s="17"/>
      <c r="AP11" s="24" t="s">
        <v>470</v>
      </c>
      <c r="AQ11" s="17"/>
      <c r="AR11" s="24" t="s">
        <v>81</v>
      </c>
    </row>
    <row r="12" customFormat="false" ht="8.25" hidden="false" customHeight="true" outlineLevel="0" collapsed="false">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row>
    <row r="13" customFormat="false" ht="8.25" hidden="false" customHeight="true" outlineLevel="0" collapsed="false">
      <c r="A13" s="123"/>
      <c r="B13" s="123" t="s">
        <v>94</v>
      </c>
      <c r="C13" s="123"/>
      <c r="D13" s="123"/>
      <c r="E13" s="123"/>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row>
    <row r="14" customFormat="false" ht="8.25" hidden="false" customHeight="true" outlineLevel="0" collapsed="false">
      <c r="A14" s="123" t="n">
        <v>1</v>
      </c>
      <c r="B14" s="124"/>
      <c r="C14" s="17" t="s">
        <v>95</v>
      </c>
      <c r="D14" s="124"/>
      <c r="E14" s="124"/>
      <c r="F14" s="29"/>
      <c r="G14" s="72" t="n">
        <v>4352739</v>
      </c>
      <c r="H14" s="29"/>
      <c r="I14" s="72" t="n">
        <v>7829600</v>
      </c>
      <c r="J14" s="29"/>
      <c r="K14" s="72" t="n">
        <v>84648044</v>
      </c>
      <c r="L14" s="29"/>
      <c r="M14" s="72" t="n">
        <v>1488019</v>
      </c>
      <c r="N14" s="29"/>
      <c r="O14" s="72" t="n">
        <v>4401600</v>
      </c>
      <c r="P14" s="29"/>
      <c r="Q14" s="72" t="n">
        <v>36538523</v>
      </c>
      <c r="R14" s="29"/>
      <c r="S14" s="72" t="n">
        <v>0</v>
      </c>
      <c r="T14" s="29"/>
      <c r="U14" s="72" t="n">
        <v>4489933</v>
      </c>
      <c r="V14" s="29"/>
      <c r="W14" s="72" t="n">
        <f aca="false">SUM(G14:U14)</f>
        <v>143748458</v>
      </c>
      <c r="X14" s="35"/>
      <c r="Y14" s="29"/>
      <c r="Z14" s="72" t="n">
        <v>27193363</v>
      </c>
      <c r="AA14" s="29"/>
      <c r="AB14" s="72" t="n">
        <v>13378132</v>
      </c>
      <c r="AC14" s="29"/>
      <c r="AD14" s="72" t="n">
        <v>48404754</v>
      </c>
      <c r="AE14" s="29"/>
      <c r="AF14" s="72" t="n">
        <v>0</v>
      </c>
      <c r="AG14" s="29"/>
      <c r="AH14" s="72" t="n">
        <v>0</v>
      </c>
      <c r="AI14" s="29"/>
      <c r="AJ14" s="72" t="n">
        <v>0</v>
      </c>
      <c r="AK14" s="29"/>
      <c r="AL14" s="72" t="n">
        <f aca="false">SUM(Z14:AJ14)</f>
        <v>88976249</v>
      </c>
      <c r="AM14" s="29"/>
      <c r="AN14" s="29"/>
      <c r="AO14" s="29"/>
      <c r="AP14" s="72" t="n">
        <v>7788070.91</v>
      </c>
      <c r="AQ14" s="29"/>
      <c r="AR14" s="123" t="n">
        <v>1</v>
      </c>
    </row>
    <row r="15" customFormat="false" ht="8.25" hidden="false" customHeight="true" outlineLevel="0" collapsed="false">
      <c r="A15" s="123" t="n">
        <v>2</v>
      </c>
      <c r="B15" s="124"/>
      <c r="C15" s="17" t="s">
        <v>97</v>
      </c>
      <c r="D15" s="124"/>
      <c r="E15" s="124"/>
      <c r="F15" s="29"/>
      <c r="G15" s="79" t="n">
        <v>0</v>
      </c>
      <c r="H15" s="29"/>
      <c r="I15" s="79" t="n">
        <v>167884</v>
      </c>
      <c r="J15" s="29"/>
      <c r="K15" s="79" t="n">
        <v>3000000</v>
      </c>
      <c r="L15" s="29"/>
      <c r="M15" s="79" t="n">
        <v>2779</v>
      </c>
      <c r="N15" s="29"/>
      <c r="O15" s="79" t="n">
        <v>0</v>
      </c>
      <c r="P15" s="29"/>
      <c r="Q15" s="79" t="n">
        <v>4696765</v>
      </c>
      <c r="R15" s="29"/>
      <c r="S15" s="79" t="n">
        <v>0</v>
      </c>
      <c r="T15" s="29"/>
      <c r="U15" s="79" t="n">
        <v>0</v>
      </c>
      <c r="V15" s="29"/>
      <c r="W15" s="79" t="n">
        <f aca="false">SUM(G15:U15)</f>
        <v>7867428</v>
      </c>
      <c r="X15" s="35"/>
      <c r="Y15" s="107"/>
      <c r="Z15" s="79" t="n">
        <v>815294</v>
      </c>
      <c r="AA15" s="29"/>
      <c r="AB15" s="79" t="n">
        <v>3496319</v>
      </c>
      <c r="AC15" s="29"/>
      <c r="AD15" s="79" t="n">
        <v>555815</v>
      </c>
      <c r="AE15" s="29"/>
      <c r="AF15" s="79" t="n">
        <v>0</v>
      </c>
      <c r="AG15" s="29"/>
      <c r="AH15" s="79" t="n">
        <v>84522</v>
      </c>
      <c r="AI15" s="29"/>
      <c r="AJ15" s="79" t="n">
        <v>0</v>
      </c>
      <c r="AK15" s="29"/>
      <c r="AL15" s="79" t="n">
        <f aca="false">SUM(Z15:AJ15)</f>
        <v>4951950</v>
      </c>
      <c r="AM15" s="29"/>
      <c r="AN15" s="29"/>
      <c r="AO15" s="29"/>
      <c r="AP15" s="79" t="n">
        <v>3117109.24</v>
      </c>
      <c r="AQ15" s="29"/>
      <c r="AR15" s="123" t="n">
        <v>2</v>
      </c>
    </row>
    <row r="16" customFormat="false" ht="8.25" hidden="false" customHeight="true" outlineLevel="0" collapsed="false">
      <c r="A16" s="123" t="n">
        <v>3</v>
      </c>
      <c r="B16" s="124"/>
      <c r="C16" s="17" t="s">
        <v>98</v>
      </c>
      <c r="D16" s="124"/>
      <c r="E16" s="124"/>
      <c r="F16" s="29"/>
      <c r="G16" s="79" t="n">
        <v>0</v>
      </c>
      <c r="H16" s="29"/>
      <c r="I16" s="79" t="n">
        <v>0</v>
      </c>
      <c r="J16" s="29"/>
      <c r="K16" s="79" t="n">
        <v>0</v>
      </c>
      <c r="L16" s="29"/>
      <c r="M16" s="79" t="n">
        <v>18685</v>
      </c>
      <c r="N16" s="29"/>
      <c r="O16" s="79" t="n">
        <v>0</v>
      </c>
      <c r="P16" s="29"/>
      <c r="Q16" s="79" t="n">
        <v>498553</v>
      </c>
      <c r="R16" s="29"/>
      <c r="S16" s="79" t="n">
        <v>0</v>
      </c>
      <c r="T16" s="29"/>
      <c r="U16" s="79" t="n">
        <v>0</v>
      </c>
      <c r="V16" s="29"/>
      <c r="W16" s="79" t="n">
        <f aca="false">SUM(G16:U16)</f>
        <v>517238</v>
      </c>
      <c r="X16" s="35"/>
      <c r="Y16" s="107"/>
      <c r="Z16" s="79" t="n">
        <v>0</v>
      </c>
      <c r="AA16" s="29"/>
      <c r="AB16" s="79" t="n">
        <v>0</v>
      </c>
      <c r="AC16" s="29"/>
      <c r="AD16" s="79" t="n">
        <v>0</v>
      </c>
      <c r="AE16" s="29"/>
      <c r="AF16" s="79" t="n">
        <v>0</v>
      </c>
      <c r="AG16" s="29"/>
      <c r="AH16" s="79" t="n">
        <v>516690</v>
      </c>
      <c r="AI16" s="29"/>
      <c r="AJ16" s="79" t="n">
        <v>0</v>
      </c>
      <c r="AK16" s="29"/>
      <c r="AL16" s="79" t="n">
        <f aca="false">SUM(Z16:AJ16)</f>
        <v>516690</v>
      </c>
      <c r="AM16" s="29"/>
      <c r="AN16" s="29"/>
      <c r="AO16" s="29"/>
      <c r="AP16" s="79" t="n">
        <v>681859.7</v>
      </c>
      <c r="AQ16" s="29"/>
      <c r="AR16" s="123" t="n">
        <v>3</v>
      </c>
    </row>
    <row r="17" customFormat="false" ht="8.25" hidden="false" customHeight="true" outlineLevel="0" collapsed="false">
      <c r="A17" s="123" t="n">
        <v>4</v>
      </c>
      <c r="B17" s="124"/>
      <c r="C17" s="17" t="s">
        <v>99</v>
      </c>
      <c r="D17" s="124"/>
      <c r="E17" s="124"/>
      <c r="F17" s="29"/>
      <c r="G17" s="79" t="n">
        <v>72158</v>
      </c>
      <c r="H17" s="29"/>
      <c r="I17" s="79" t="n">
        <v>7517040</v>
      </c>
      <c r="J17" s="29"/>
      <c r="K17" s="79" t="n">
        <v>13066892</v>
      </c>
      <c r="L17" s="29"/>
      <c r="M17" s="79" t="n">
        <v>0</v>
      </c>
      <c r="N17" s="29"/>
      <c r="O17" s="79" t="n">
        <v>0</v>
      </c>
      <c r="P17" s="29"/>
      <c r="Q17" s="79" t="n">
        <v>9054857</v>
      </c>
      <c r="R17" s="29"/>
      <c r="S17" s="79" t="n">
        <v>1704111</v>
      </c>
      <c r="T17" s="29"/>
      <c r="U17" s="79" t="n">
        <v>1166314</v>
      </c>
      <c r="V17" s="29"/>
      <c r="W17" s="79" t="n">
        <f aca="false">SUM(G17:U17)</f>
        <v>32581372</v>
      </c>
      <c r="X17" s="35"/>
      <c r="Y17" s="107"/>
      <c r="Z17" s="79" t="n">
        <v>76532</v>
      </c>
      <c r="AA17" s="29"/>
      <c r="AB17" s="79" t="n">
        <v>10734364</v>
      </c>
      <c r="AC17" s="29"/>
      <c r="AD17" s="79" t="n">
        <v>6392465</v>
      </c>
      <c r="AE17" s="29"/>
      <c r="AF17" s="79" t="n">
        <v>0</v>
      </c>
      <c r="AG17" s="29"/>
      <c r="AH17" s="79" t="n">
        <v>239314</v>
      </c>
      <c r="AI17" s="29"/>
      <c r="AJ17" s="79" t="n">
        <v>0</v>
      </c>
      <c r="AK17" s="29"/>
      <c r="AL17" s="79" t="n">
        <f aca="false">SUM(Z17:AJ17)</f>
        <v>17442675</v>
      </c>
      <c r="AM17" s="29"/>
      <c r="AN17" s="29"/>
      <c r="AO17" s="29"/>
      <c r="AP17" s="79" t="n">
        <v>7345448.96</v>
      </c>
      <c r="AQ17" s="29"/>
      <c r="AR17" s="123" t="n">
        <v>4</v>
      </c>
    </row>
    <row r="18" customFormat="false" ht="8.25" hidden="false" customHeight="true" outlineLevel="0" collapsed="false">
      <c r="A18" s="123" t="n">
        <v>5</v>
      </c>
      <c r="B18" s="124"/>
      <c r="C18" s="17" t="s">
        <v>100</v>
      </c>
      <c r="D18" s="124"/>
      <c r="E18" s="124"/>
      <c r="F18" s="29"/>
      <c r="G18" s="79" t="n">
        <v>6235868</v>
      </c>
      <c r="H18" s="29"/>
      <c r="I18" s="79" t="n">
        <v>4206969</v>
      </c>
      <c r="J18" s="29"/>
      <c r="K18" s="79" t="n">
        <v>85662407</v>
      </c>
      <c r="L18" s="29"/>
      <c r="M18" s="79" t="n">
        <v>854165</v>
      </c>
      <c r="N18" s="29"/>
      <c r="O18" s="79" t="n">
        <v>0</v>
      </c>
      <c r="P18" s="29"/>
      <c r="Q18" s="79" t="n">
        <v>37727512</v>
      </c>
      <c r="R18" s="29"/>
      <c r="S18" s="79" t="n">
        <v>0</v>
      </c>
      <c r="T18" s="29"/>
      <c r="U18" s="79" t="n">
        <v>1138135</v>
      </c>
      <c r="V18" s="29"/>
      <c r="W18" s="79" t="n">
        <f aca="false">SUM(G18:U18)</f>
        <v>135825056</v>
      </c>
      <c r="X18" s="35"/>
      <c r="Y18" s="107"/>
      <c r="Z18" s="79" t="n">
        <v>14647853</v>
      </c>
      <c r="AA18" s="29"/>
      <c r="AB18" s="79" t="n">
        <v>15031217</v>
      </c>
      <c r="AC18" s="29"/>
      <c r="AD18" s="79" t="n">
        <v>35241874</v>
      </c>
      <c r="AE18" s="29"/>
      <c r="AF18" s="79" t="n">
        <v>0</v>
      </c>
      <c r="AG18" s="29"/>
      <c r="AH18" s="79" t="n">
        <v>3237321</v>
      </c>
      <c r="AI18" s="29"/>
      <c r="AJ18" s="79" t="n">
        <v>0</v>
      </c>
      <c r="AK18" s="29"/>
      <c r="AL18" s="79" t="n">
        <f aca="false">SUM(Z18:AJ18)</f>
        <v>68158265</v>
      </c>
      <c r="AM18" s="29"/>
      <c r="AN18" s="29"/>
      <c r="AO18" s="29"/>
      <c r="AP18" s="79" t="n">
        <v>19920387.96</v>
      </c>
      <c r="AQ18" s="29"/>
      <c r="AR18" s="123" t="n">
        <v>5</v>
      </c>
    </row>
    <row r="19" customFormat="false" ht="8.25" hidden="false" customHeight="true" outlineLevel="0" collapsed="false">
      <c r="A19" s="126"/>
      <c r="B19" s="124"/>
      <c r="C19" s="17"/>
      <c r="D19" s="124"/>
      <c r="E19" s="124"/>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126"/>
    </row>
    <row r="20" customFormat="false" ht="8.25" hidden="false" customHeight="true" outlineLevel="0" collapsed="false">
      <c r="A20" s="123" t="n">
        <v>6</v>
      </c>
      <c r="B20" s="124"/>
      <c r="C20" s="17" t="s">
        <v>101</v>
      </c>
      <c r="D20" s="124"/>
      <c r="E20" s="124"/>
      <c r="F20" s="29"/>
      <c r="G20" s="79" t="n">
        <v>0</v>
      </c>
      <c r="H20" s="29"/>
      <c r="I20" s="79" t="n">
        <v>765492</v>
      </c>
      <c r="J20" s="29"/>
      <c r="K20" s="79" t="n">
        <v>11203669</v>
      </c>
      <c r="L20" s="29"/>
      <c r="M20" s="79" t="n">
        <v>64935</v>
      </c>
      <c r="N20" s="29"/>
      <c r="O20" s="79" t="n">
        <v>0</v>
      </c>
      <c r="P20" s="29"/>
      <c r="Q20" s="79" t="n">
        <v>2408680</v>
      </c>
      <c r="R20" s="29"/>
      <c r="S20" s="79" t="n">
        <v>0</v>
      </c>
      <c r="T20" s="29"/>
      <c r="U20" s="79" t="n">
        <v>0</v>
      </c>
      <c r="V20" s="29"/>
      <c r="W20" s="79" t="n">
        <f aca="false">SUM(G20:U20)</f>
        <v>14442776</v>
      </c>
      <c r="X20" s="35"/>
      <c r="Y20" s="107"/>
      <c r="Z20" s="79" t="n">
        <v>1644948</v>
      </c>
      <c r="AA20" s="29"/>
      <c r="AB20" s="79" t="n">
        <v>539853</v>
      </c>
      <c r="AC20" s="29"/>
      <c r="AD20" s="79" t="n">
        <v>202313</v>
      </c>
      <c r="AE20" s="29"/>
      <c r="AF20" s="79" t="n">
        <v>0</v>
      </c>
      <c r="AG20" s="29"/>
      <c r="AH20" s="79" t="n">
        <v>0</v>
      </c>
      <c r="AI20" s="29"/>
      <c r="AJ20" s="79" t="n">
        <v>0</v>
      </c>
      <c r="AK20" s="29"/>
      <c r="AL20" s="79" t="n">
        <f aca="false">SUM(Z20:AJ20)</f>
        <v>2387114</v>
      </c>
      <c r="AM20" s="29"/>
      <c r="AN20" s="29"/>
      <c r="AO20" s="29"/>
      <c r="AP20" s="79" t="n">
        <v>8644424.51</v>
      </c>
      <c r="AQ20" s="29"/>
      <c r="AR20" s="123" t="n">
        <v>6</v>
      </c>
    </row>
    <row r="21" customFormat="false" ht="8.25" hidden="false" customHeight="true" outlineLevel="0" collapsed="false">
      <c r="A21" s="123" t="n">
        <v>7</v>
      </c>
      <c r="B21" s="124"/>
      <c r="C21" s="17" t="s">
        <v>102</v>
      </c>
      <c r="D21" s="124"/>
      <c r="E21" s="124"/>
      <c r="F21" s="29"/>
      <c r="G21" s="79" t="n">
        <v>0</v>
      </c>
      <c r="H21" s="29"/>
      <c r="I21" s="79" t="n">
        <v>0</v>
      </c>
      <c r="J21" s="29"/>
      <c r="K21" s="79" t="n">
        <v>750000</v>
      </c>
      <c r="L21" s="29"/>
      <c r="M21" s="79" t="n">
        <v>4041</v>
      </c>
      <c r="N21" s="29"/>
      <c r="O21" s="79" t="n">
        <v>0</v>
      </c>
      <c r="P21" s="29"/>
      <c r="Q21" s="79" t="n">
        <v>0</v>
      </c>
      <c r="R21" s="29"/>
      <c r="S21" s="79" t="n">
        <v>0</v>
      </c>
      <c r="T21" s="29"/>
      <c r="U21" s="79" t="n">
        <v>75000</v>
      </c>
      <c r="V21" s="29"/>
      <c r="W21" s="79" t="n">
        <f aca="false">SUM(G21:U21)</f>
        <v>829041</v>
      </c>
      <c r="X21" s="35"/>
      <c r="Y21" s="107"/>
      <c r="Z21" s="79" t="n">
        <v>396951</v>
      </c>
      <c r="AA21" s="29"/>
      <c r="AB21" s="79" t="n">
        <v>0</v>
      </c>
      <c r="AC21" s="29"/>
      <c r="AD21" s="79" t="n">
        <v>0</v>
      </c>
      <c r="AE21" s="29"/>
      <c r="AF21" s="79" t="n">
        <v>0</v>
      </c>
      <c r="AG21" s="29"/>
      <c r="AH21" s="79" t="n">
        <v>0</v>
      </c>
      <c r="AI21" s="29"/>
      <c r="AJ21" s="79" t="n">
        <v>0</v>
      </c>
      <c r="AK21" s="29"/>
      <c r="AL21" s="79" t="n">
        <f aca="false">SUM(Z21:AJ21)</f>
        <v>396951</v>
      </c>
      <c r="AM21" s="29"/>
      <c r="AN21" s="29"/>
      <c r="AO21" s="29"/>
      <c r="AP21" s="79" t="n">
        <v>256968.6</v>
      </c>
      <c r="AQ21" s="29"/>
      <c r="AR21" s="123" t="n">
        <v>7</v>
      </c>
    </row>
    <row r="22" customFormat="false" ht="8.25" hidden="false" customHeight="true" outlineLevel="0" collapsed="false">
      <c r="A22" s="123" t="n">
        <v>8</v>
      </c>
      <c r="B22" s="124"/>
      <c r="C22" s="17" t="s">
        <v>103</v>
      </c>
      <c r="D22" s="124"/>
      <c r="E22" s="124"/>
      <c r="F22" s="29"/>
      <c r="G22" s="79" t="n">
        <v>1144687</v>
      </c>
      <c r="H22" s="29"/>
      <c r="I22" s="79" t="n">
        <v>1367897</v>
      </c>
      <c r="J22" s="29"/>
      <c r="K22" s="79" t="n">
        <v>14438702</v>
      </c>
      <c r="L22" s="29"/>
      <c r="M22" s="79" t="n">
        <v>27576</v>
      </c>
      <c r="N22" s="29"/>
      <c r="O22" s="79" t="n">
        <v>0</v>
      </c>
      <c r="P22" s="29"/>
      <c r="Q22" s="79" t="n">
        <v>4111409</v>
      </c>
      <c r="R22" s="29"/>
      <c r="S22" s="79" t="n">
        <v>0</v>
      </c>
      <c r="T22" s="29"/>
      <c r="U22" s="79" t="n">
        <v>846100</v>
      </c>
      <c r="V22" s="29"/>
      <c r="W22" s="79" t="n">
        <f aca="false">SUM(G22:U22)</f>
        <v>21936371</v>
      </c>
      <c r="X22" s="35"/>
      <c r="Y22" s="107"/>
      <c r="Z22" s="79" t="n">
        <v>0</v>
      </c>
      <c r="AA22" s="29"/>
      <c r="AB22" s="79" t="n">
        <v>0</v>
      </c>
      <c r="AC22" s="29"/>
      <c r="AD22" s="79" t="n">
        <v>13763636</v>
      </c>
      <c r="AE22" s="29"/>
      <c r="AF22" s="79" t="n">
        <v>0</v>
      </c>
      <c r="AG22" s="29"/>
      <c r="AH22" s="79" t="n">
        <v>0</v>
      </c>
      <c r="AI22" s="29"/>
      <c r="AJ22" s="79" t="n">
        <v>0</v>
      </c>
      <c r="AK22" s="29"/>
      <c r="AL22" s="79" t="n">
        <f aca="false">SUM(Z22:AJ22)</f>
        <v>13763636</v>
      </c>
      <c r="AM22" s="29"/>
      <c r="AN22" s="29"/>
      <c r="AO22" s="29"/>
      <c r="AP22" s="79" t="n">
        <v>1763972.91</v>
      </c>
      <c r="AQ22" s="29"/>
      <c r="AR22" s="123" t="n">
        <v>8</v>
      </c>
    </row>
    <row r="23" customFormat="false" ht="8.25" hidden="false" customHeight="true" outlineLevel="0" collapsed="false">
      <c r="A23" s="123" t="n">
        <v>9</v>
      </c>
      <c r="B23" s="124"/>
      <c r="C23" s="17" t="s">
        <v>104</v>
      </c>
      <c r="D23" s="124"/>
      <c r="E23" s="124"/>
      <c r="F23" s="29"/>
      <c r="G23" s="79" t="n">
        <v>0</v>
      </c>
      <c r="H23" s="29"/>
      <c r="I23" s="79" t="n">
        <v>290219</v>
      </c>
      <c r="J23" s="29"/>
      <c r="K23" s="79" t="n">
        <v>0</v>
      </c>
      <c r="L23" s="29"/>
      <c r="M23" s="79" t="n">
        <v>0</v>
      </c>
      <c r="N23" s="29"/>
      <c r="O23" s="79" t="n">
        <v>0</v>
      </c>
      <c r="P23" s="29"/>
      <c r="Q23" s="79" t="n">
        <v>0</v>
      </c>
      <c r="R23" s="29"/>
      <c r="S23" s="79" t="n">
        <v>0</v>
      </c>
      <c r="T23" s="29"/>
      <c r="U23" s="79" t="n">
        <v>0</v>
      </c>
      <c r="V23" s="29"/>
      <c r="W23" s="79" t="n">
        <f aca="false">SUM(G23:U23)</f>
        <v>290219</v>
      </c>
      <c r="X23" s="35"/>
      <c r="Y23" s="107"/>
      <c r="Z23" s="79" t="n">
        <v>0</v>
      </c>
      <c r="AA23" s="29"/>
      <c r="AB23" s="79" t="n">
        <v>0</v>
      </c>
      <c r="AC23" s="29"/>
      <c r="AD23" s="79" t="n">
        <v>290219</v>
      </c>
      <c r="AE23" s="29"/>
      <c r="AF23" s="79" t="n">
        <v>0</v>
      </c>
      <c r="AG23" s="29"/>
      <c r="AH23" s="79" t="n">
        <v>0</v>
      </c>
      <c r="AI23" s="29"/>
      <c r="AJ23" s="79" t="n">
        <v>0</v>
      </c>
      <c r="AK23" s="29"/>
      <c r="AL23" s="79" t="n">
        <f aca="false">SUM(Z23:AJ23)</f>
        <v>290219</v>
      </c>
      <c r="AM23" s="29"/>
      <c r="AN23" s="29"/>
      <c r="AO23" s="29"/>
      <c r="AP23" s="79" t="n">
        <v>7857471.89</v>
      </c>
      <c r="AQ23" s="29"/>
      <c r="AR23" s="123" t="n">
        <v>9</v>
      </c>
    </row>
    <row r="24" customFormat="false" ht="8.25" hidden="false" customHeight="true" outlineLevel="0" collapsed="false">
      <c r="A24" s="123" t="n">
        <v>10</v>
      </c>
      <c r="B24" s="124"/>
      <c r="C24" s="17" t="s">
        <v>105</v>
      </c>
      <c r="D24" s="124"/>
      <c r="E24" s="124"/>
      <c r="F24" s="29"/>
      <c r="G24" s="79" t="n">
        <v>603691</v>
      </c>
      <c r="H24" s="29"/>
      <c r="I24" s="79" t="n">
        <v>10861342</v>
      </c>
      <c r="J24" s="29"/>
      <c r="K24" s="79" t="n">
        <v>72207</v>
      </c>
      <c r="L24" s="29"/>
      <c r="M24" s="79" t="n">
        <v>39931</v>
      </c>
      <c r="N24" s="29"/>
      <c r="O24" s="79" t="n">
        <v>0</v>
      </c>
      <c r="P24" s="29"/>
      <c r="Q24" s="79" t="n">
        <v>15778027</v>
      </c>
      <c r="R24" s="29"/>
      <c r="S24" s="79" t="n">
        <v>0</v>
      </c>
      <c r="T24" s="29"/>
      <c r="U24" s="79" t="n">
        <v>2584637</v>
      </c>
      <c r="V24" s="29"/>
      <c r="W24" s="79" t="n">
        <f aca="false">SUM(G24:U24)</f>
        <v>29939835</v>
      </c>
      <c r="X24" s="35"/>
      <c r="Y24" s="107"/>
      <c r="Z24" s="79" t="n">
        <v>418297</v>
      </c>
      <c r="AA24" s="29"/>
      <c r="AB24" s="79" t="n">
        <v>19563570</v>
      </c>
      <c r="AC24" s="29"/>
      <c r="AD24" s="79" t="n">
        <v>3959733</v>
      </c>
      <c r="AE24" s="29"/>
      <c r="AF24" s="79" t="n">
        <v>0</v>
      </c>
      <c r="AG24" s="29"/>
      <c r="AH24" s="79" t="n">
        <v>7394584</v>
      </c>
      <c r="AI24" s="29"/>
      <c r="AJ24" s="79" t="n">
        <v>0</v>
      </c>
      <c r="AK24" s="29"/>
      <c r="AL24" s="79" t="n">
        <f aca="false">SUM(Z24:AJ24)</f>
        <v>31336184</v>
      </c>
      <c r="AM24" s="29"/>
      <c r="AN24" s="29"/>
      <c r="AO24" s="29"/>
      <c r="AP24" s="79" t="n">
        <v>8375446.13</v>
      </c>
      <c r="AQ24" s="29"/>
      <c r="AR24" s="123" t="n">
        <v>10</v>
      </c>
    </row>
    <row r="25" customFormat="false" ht="8.25" hidden="false" customHeight="true" outlineLevel="0" collapsed="false">
      <c r="A25" s="126"/>
      <c r="B25" s="124"/>
      <c r="C25" s="17"/>
      <c r="D25" s="124"/>
      <c r="E25" s="124"/>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126"/>
    </row>
    <row r="26" customFormat="false" ht="8.25" hidden="false" customHeight="true" outlineLevel="0" collapsed="false">
      <c r="A26" s="123" t="n">
        <v>11</v>
      </c>
      <c r="B26" s="124"/>
      <c r="C26" s="17" t="s">
        <v>106</v>
      </c>
      <c r="D26" s="124"/>
      <c r="E26" s="124"/>
      <c r="F26" s="29"/>
      <c r="G26" s="79" t="n">
        <v>600648</v>
      </c>
      <c r="H26" s="29"/>
      <c r="I26" s="79" t="n">
        <v>159708</v>
      </c>
      <c r="J26" s="29"/>
      <c r="K26" s="79" t="n">
        <v>438115</v>
      </c>
      <c r="L26" s="29"/>
      <c r="M26" s="79" t="n">
        <v>853</v>
      </c>
      <c r="N26" s="29"/>
      <c r="O26" s="79" t="n">
        <v>0</v>
      </c>
      <c r="P26" s="29"/>
      <c r="Q26" s="79" t="n">
        <v>2278960</v>
      </c>
      <c r="R26" s="29"/>
      <c r="S26" s="79" t="n">
        <v>862369</v>
      </c>
      <c r="T26" s="29"/>
      <c r="U26" s="79" t="n">
        <v>1715162</v>
      </c>
      <c r="V26" s="29"/>
      <c r="W26" s="79" t="n">
        <f aca="false">SUM(G26:U26)</f>
        <v>6055815</v>
      </c>
      <c r="X26" s="35"/>
      <c r="Y26" s="107"/>
      <c r="Z26" s="79" t="n">
        <v>1156939</v>
      </c>
      <c r="AA26" s="29"/>
      <c r="AB26" s="79" t="n">
        <v>2573827</v>
      </c>
      <c r="AC26" s="29"/>
      <c r="AD26" s="79" t="n">
        <v>1234922</v>
      </c>
      <c r="AE26" s="29"/>
      <c r="AF26" s="79" t="n">
        <v>0</v>
      </c>
      <c r="AG26" s="29"/>
      <c r="AH26" s="79" t="n">
        <v>0</v>
      </c>
      <c r="AI26" s="29"/>
      <c r="AJ26" s="79" t="n">
        <v>0</v>
      </c>
      <c r="AK26" s="29"/>
      <c r="AL26" s="79" t="n">
        <f aca="false">SUM(Z26:AJ26)</f>
        <v>4965688</v>
      </c>
      <c r="AM26" s="29"/>
      <c r="AN26" s="29"/>
      <c r="AO26" s="29"/>
      <c r="AP26" s="79" t="n">
        <v>1192347.07</v>
      </c>
      <c r="AQ26" s="29"/>
      <c r="AR26" s="123" t="n">
        <v>11</v>
      </c>
    </row>
    <row r="27" customFormat="false" ht="8.25" hidden="false" customHeight="true" outlineLevel="0" collapsed="false">
      <c r="A27" s="123" t="n">
        <v>12</v>
      </c>
      <c r="B27" s="124"/>
      <c r="C27" s="17" t="s">
        <v>107</v>
      </c>
      <c r="D27" s="124"/>
      <c r="E27" s="124"/>
      <c r="F27" s="29"/>
      <c r="G27" s="79" t="n">
        <v>0</v>
      </c>
      <c r="H27" s="29"/>
      <c r="I27" s="79" t="n">
        <v>0</v>
      </c>
      <c r="J27" s="29"/>
      <c r="K27" s="79" t="n">
        <v>0</v>
      </c>
      <c r="L27" s="29"/>
      <c r="M27" s="79" t="n">
        <v>1009</v>
      </c>
      <c r="N27" s="29"/>
      <c r="O27" s="79" t="n">
        <v>0</v>
      </c>
      <c r="P27" s="29"/>
      <c r="Q27" s="79" t="n">
        <v>0</v>
      </c>
      <c r="R27" s="29"/>
      <c r="S27" s="79" t="n">
        <v>0</v>
      </c>
      <c r="T27" s="29"/>
      <c r="U27" s="79" t="n">
        <v>24287</v>
      </c>
      <c r="V27" s="29"/>
      <c r="W27" s="79" t="n">
        <f aca="false">SUM(G27:U27)</f>
        <v>25296</v>
      </c>
      <c r="X27" s="35"/>
      <c r="Y27" s="107"/>
      <c r="Z27" s="79" t="n">
        <v>56109</v>
      </c>
      <c r="AA27" s="29"/>
      <c r="AB27" s="79" t="n">
        <v>0</v>
      </c>
      <c r="AC27" s="29"/>
      <c r="AD27" s="79" t="n">
        <v>380182</v>
      </c>
      <c r="AE27" s="29"/>
      <c r="AF27" s="79" t="n">
        <v>0</v>
      </c>
      <c r="AG27" s="29"/>
      <c r="AH27" s="79" t="n">
        <v>0</v>
      </c>
      <c r="AI27" s="29"/>
      <c r="AJ27" s="79" t="n">
        <v>0</v>
      </c>
      <c r="AK27" s="29"/>
      <c r="AL27" s="79" t="n">
        <f aca="false">SUM(Z27:AJ27)</f>
        <v>436291</v>
      </c>
      <c r="AM27" s="29"/>
      <c r="AN27" s="29"/>
      <c r="AO27" s="29"/>
      <c r="AP27" s="79" t="n">
        <v>246781</v>
      </c>
      <c r="AQ27" s="29"/>
      <c r="AR27" s="123" t="n">
        <v>12</v>
      </c>
    </row>
    <row r="28" customFormat="false" ht="8.25" hidden="false" customHeight="true" outlineLevel="0" collapsed="false">
      <c r="A28" s="123" t="n">
        <v>13</v>
      </c>
      <c r="B28" s="124"/>
      <c r="C28" s="17" t="s">
        <v>108</v>
      </c>
      <c r="D28" s="124"/>
      <c r="E28" s="124"/>
      <c r="F28" s="29"/>
      <c r="G28" s="79" t="n">
        <v>979565</v>
      </c>
      <c r="H28" s="29"/>
      <c r="I28" s="79" t="n">
        <v>353719</v>
      </c>
      <c r="J28" s="29"/>
      <c r="K28" s="79" t="n">
        <v>0</v>
      </c>
      <c r="L28" s="29"/>
      <c r="M28" s="79" t="n">
        <v>310484</v>
      </c>
      <c r="N28" s="29"/>
      <c r="O28" s="79" t="n">
        <v>0</v>
      </c>
      <c r="P28" s="29"/>
      <c r="Q28" s="79" t="n">
        <v>0</v>
      </c>
      <c r="R28" s="29"/>
      <c r="S28" s="79" t="n">
        <v>0</v>
      </c>
      <c r="T28" s="29"/>
      <c r="U28" s="79" t="n">
        <v>103864</v>
      </c>
      <c r="V28" s="29"/>
      <c r="W28" s="79" t="n">
        <f aca="false">SUM(G28:U28)</f>
        <v>1747632</v>
      </c>
      <c r="X28" s="35"/>
      <c r="Y28" s="107"/>
      <c r="Z28" s="79" t="n">
        <v>9426373</v>
      </c>
      <c r="AA28" s="29"/>
      <c r="AB28" s="79" t="n">
        <v>2664572</v>
      </c>
      <c r="AC28" s="29"/>
      <c r="AD28" s="79" t="n">
        <v>4209274</v>
      </c>
      <c r="AE28" s="29"/>
      <c r="AF28" s="79" t="n">
        <v>0</v>
      </c>
      <c r="AG28" s="29"/>
      <c r="AH28" s="79" t="n">
        <v>0</v>
      </c>
      <c r="AI28" s="29"/>
      <c r="AJ28" s="79" t="n">
        <v>0</v>
      </c>
      <c r="AK28" s="29"/>
      <c r="AL28" s="79" t="n">
        <f aca="false">SUM(Z28:AJ28)</f>
        <v>16300219</v>
      </c>
      <c r="AM28" s="29"/>
      <c r="AN28" s="29"/>
      <c r="AO28" s="29"/>
      <c r="AP28" s="79" t="n">
        <v>17565743.32</v>
      </c>
      <c r="AQ28" s="29"/>
      <c r="AR28" s="123" t="n">
        <v>13</v>
      </c>
    </row>
    <row r="29" customFormat="false" ht="8.25" hidden="false" customHeight="true" outlineLevel="0" collapsed="false">
      <c r="A29" s="123" t="n">
        <v>14</v>
      </c>
      <c r="B29" s="124"/>
      <c r="C29" s="17" t="s">
        <v>109</v>
      </c>
      <c r="D29" s="124"/>
      <c r="E29" s="124"/>
      <c r="F29" s="29"/>
      <c r="G29" s="79" t="n">
        <v>0</v>
      </c>
      <c r="H29" s="29"/>
      <c r="I29" s="79" t="n">
        <v>748804</v>
      </c>
      <c r="J29" s="29"/>
      <c r="K29" s="79" t="n">
        <v>0</v>
      </c>
      <c r="L29" s="29"/>
      <c r="M29" s="79" t="n">
        <v>0</v>
      </c>
      <c r="N29" s="29"/>
      <c r="O29" s="79" t="n">
        <v>0</v>
      </c>
      <c r="P29" s="29"/>
      <c r="Q29" s="79" t="n">
        <v>841129</v>
      </c>
      <c r="R29" s="29"/>
      <c r="S29" s="79" t="n">
        <v>0</v>
      </c>
      <c r="T29" s="29"/>
      <c r="U29" s="79" t="n">
        <v>0</v>
      </c>
      <c r="V29" s="29"/>
      <c r="W29" s="79" t="n">
        <f aca="false">SUM(G29:U29)</f>
        <v>1589933</v>
      </c>
      <c r="X29" s="35"/>
      <c r="Y29" s="107"/>
      <c r="Z29" s="79" t="n">
        <v>629649</v>
      </c>
      <c r="AA29" s="29"/>
      <c r="AB29" s="79" t="n">
        <v>0</v>
      </c>
      <c r="AC29" s="29"/>
      <c r="AD29" s="79" t="n">
        <v>960284</v>
      </c>
      <c r="AE29" s="29"/>
      <c r="AF29" s="79" t="n">
        <v>0</v>
      </c>
      <c r="AG29" s="29"/>
      <c r="AH29" s="79" t="n">
        <v>0</v>
      </c>
      <c r="AI29" s="29"/>
      <c r="AJ29" s="79" t="n">
        <v>0</v>
      </c>
      <c r="AK29" s="29"/>
      <c r="AL29" s="79" t="n">
        <f aca="false">SUM(Z29:AJ29)</f>
        <v>1589933</v>
      </c>
      <c r="AM29" s="29"/>
      <c r="AN29" s="29"/>
      <c r="AO29" s="29"/>
      <c r="AP29" s="79" t="n">
        <v>877144.1</v>
      </c>
      <c r="AQ29" s="29"/>
      <c r="AR29" s="123" t="n">
        <v>14</v>
      </c>
    </row>
    <row r="30" customFormat="false" ht="8.25" hidden="false" customHeight="true" outlineLevel="0" collapsed="false">
      <c r="A30" s="123" t="n">
        <v>15</v>
      </c>
      <c r="B30" s="124"/>
      <c r="C30" s="17" t="s">
        <v>110</v>
      </c>
      <c r="D30" s="124"/>
      <c r="E30" s="124"/>
      <c r="F30" s="29"/>
      <c r="G30" s="79" t="n">
        <v>3396338</v>
      </c>
      <c r="H30" s="29"/>
      <c r="I30" s="79" t="n">
        <v>6478237</v>
      </c>
      <c r="J30" s="29"/>
      <c r="K30" s="79" t="n">
        <v>0</v>
      </c>
      <c r="L30" s="29"/>
      <c r="M30" s="79" t="n">
        <v>214635</v>
      </c>
      <c r="N30" s="29"/>
      <c r="O30" s="79" t="n">
        <v>0</v>
      </c>
      <c r="P30" s="29"/>
      <c r="Q30" s="79" t="n">
        <v>24135256</v>
      </c>
      <c r="R30" s="29"/>
      <c r="S30" s="79" t="n">
        <v>0</v>
      </c>
      <c r="T30" s="29"/>
      <c r="U30" s="79" t="n">
        <v>1346397</v>
      </c>
      <c r="V30" s="29"/>
      <c r="W30" s="79" t="n">
        <f aca="false">SUM(G30:U30)</f>
        <v>35570863</v>
      </c>
      <c r="X30" s="35"/>
      <c r="Y30" s="107"/>
      <c r="Z30" s="79" t="n">
        <v>0</v>
      </c>
      <c r="AA30" s="29"/>
      <c r="AB30" s="79" t="n">
        <v>2171880</v>
      </c>
      <c r="AC30" s="29"/>
      <c r="AD30" s="79" t="n">
        <v>12112505</v>
      </c>
      <c r="AE30" s="29"/>
      <c r="AF30" s="79" t="n">
        <v>0</v>
      </c>
      <c r="AG30" s="29"/>
      <c r="AH30" s="79" t="n">
        <v>35379375</v>
      </c>
      <c r="AI30" s="29"/>
      <c r="AJ30" s="79" t="n">
        <v>0</v>
      </c>
      <c r="AK30" s="29"/>
      <c r="AL30" s="79" t="n">
        <f aca="false">SUM(Z30:AJ30)</f>
        <v>49663760</v>
      </c>
      <c r="AM30" s="29"/>
      <c r="AN30" s="29"/>
      <c r="AO30" s="29"/>
      <c r="AP30" s="79" t="n">
        <v>12087953.82</v>
      </c>
      <c r="AQ30" s="29"/>
      <c r="AR30" s="123" t="n">
        <v>15</v>
      </c>
    </row>
    <row r="31" customFormat="false" ht="8.25" hidden="false" customHeight="true" outlineLevel="0" collapsed="false">
      <c r="A31" s="126"/>
      <c r="B31" s="124"/>
      <c r="C31" s="17"/>
      <c r="D31" s="124"/>
      <c r="E31" s="124"/>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126"/>
    </row>
    <row r="32" customFormat="false" ht="8.25" hidden="false" customHeight="true" outlineLevel="0" collapsed="false">
      <c r="A32" s="123" t="n">
        <v>16</v>
      </c>
      <c r="B32" s="124"/>
      <c r="C32" s="17" t="s">
        <v>111</v>
      </c>
      <c r="D32" s="124"/>
      <c r="E32" s="124"/>
      <c r="F32" s="29"/>
      <c r="G32" s="79" t="n">
        <v>497283</v>
      </c>
      <c r="H32" s="29"/>
      <c r="I32" s="79" t="n">
        <v>0</v>
      </c>
      <c r="J32" s="29"/>
      <c r="K32" s="79" t="n">
        <v>0</v>
      </c>
      <c r="L32" s="29"/>
      <c r="M32" s="79" t="n">
        <v>147437</v>
      </c>
      <c r="N32" s="29"/>
      <c r="O32" s="79" t="n">
        <v>0</v>
      </c>
      <c r="P32" s="29"/>
      <c r="Q32" s="79" t="n">
        <v>3575000</v>
      </c>
      <c r="R32" s="29"/>
      <c r="S32" s="79" t="n">
        <v>0</v>
      </c>
      <c r="T32" s="29"/>
      <c r="U32" s="79" t="n">
        <v>0</v>
      </c>
      <c r="V32" s="29"/>
      <c r="W32" s="79" t="n">
        <f aca="false">SUM(G32:U32)</f>
        <v>4219720</v>
      </c>
      <c r="X32" s="35"/>
      <c r="Y32" s="107"/>
      <c r="Z32" s="79" t="n">
        <v>33272330</v>
      </c>
      <c r="AA32" s="29"/>
      <c r="AB32" s="79" t="n">
        <v>462645</v>
      </c>
      <c r="AC32" s="29"/>
      <c r="AD32" s="79" t="n">
        <v>2133201</v>
      </c>
      <c r="AE32" s="29"/>
      <c r="AF32" s="79" t="n">
        <v>0</v>
      </c>
      <c r="AG32" s="29"/>
      <c r="AH32" s="79" t="n">
        <v>0</v>
      </c>
      <c r="AI32" s="29"/>
      <c r="AJ32" s="79" t="n">
        <v>0</v>
      </c>
      <c r="AK32" s="29"/>
      <c r="AL32" s="79" t="n">
        <f aca="false">SUM(Z32:AJ32)</f>
        <v>35868176</v>
      </c>
      <c r="AM32" s="29"/>
      <c r="AN32" s="29"/>
      <c r="AO32" s="29"/>
      <c r="AP32" s="79" t="n">
        <v>3469726.78</v>
      </c>
      <c r="AQ32" s="29"/>
      <c r="AR32" s="123" t="n">
        <v>16</v>
      </c>
    </row>
    <row r="33" customFormat="false" ht="8.25" hidden="false" customHeight="true" outlineLevel="0" collapsed="false">
      <c r="A33" s="123" t="n">
        <v>17</v>
      </c>
      <c r="B33" s="124"/>
      <c r="C33" s="17" t="s">
        <v>112</v>
      </c>
      <c r="D33" s="124"/>
      <c r="E33" s="124"/>
      <c r="F33" s="29"/>
      <c r="G33" s="79" t="n">
        <v>863097</v>
      </c>
      <c r="H33" s="29"/>
      <c r="I33" s="79" t="n">
        <v>636999</v>
      </c>
      <c r="J33" s="29"/>
      <c r="K33" s="79" t="n">
        <v>0</v>
      </c>
      <c r="L33" s="29"/>
      <c r="M33" s="79" t="n">
        <v>86629</v>
      </c>
      <c r="N33" s="29"/>
      <c r="O33" s="79" t="n">
        <v>0</v>
      </c>
      <c r="P33" s="29"/>
      <c r="Q33" s="79" t="n">
        <v>3345314</v>
      </c>
      <c r="R33" s="29"/>
      <c r="S33" s="79" t="n">
        <v>100000</v>
      </c>
      <c r="T33" s="29"/>
      <c r="U33" s="79" t="n">
        <v>338681</v>
      </c>
      <c r="V33" s="29"/>
      <c r="W33" s="79" t="n">
        <f aca="false">SUM(G33:U33)</f>
        <v>5370720</v>
      </c>
      <c r="X33" s="35"/>
      <c r="Y33" s="107"/>
      <c r="Z33" s="79" t="n">
        <v>0</v>
      </c>
      <c r="AA33" s="29"/>
      <c r="AB33" s="79" t="n">
        <v>3514784</v>
      </c>
      <c r="AC33" s="29"/>
      <c r="AD33" s="79" t="n">
        <v>2594993</v>
      </c>
      <c r="AE33" s="29"/>
      <c r="AF33" s="79" t="n">
        <v>0</v>
      </c>
      <c r="AG33" s="29"/>
      <c r="AH33" s="79" t="n">
        <v>5463470</v>
      </c>
      <c r="AI33" s="29"/>
      <c r="AJ33" s="79" t="n">
        <v>0</v>
      </c>
      <c r="AK33" s="29"/>
      <c r="AL33" s="79" t="n">
        <f aca="false">SUM(Z33:AJ33)</f>
        <v>11573247</v>
      </c>
      <c r="AM33" s="29"/>
      <c r="AN33" s="29"/>
      <c r="AO33" s="29"/>
      <c r="AP33" s="79" t="n">
        <v>1656896.77</v>
      </c>
      <c r="AQ33" s="29"/>
      <c r="AR33" s="123" t="n">
        <v>17</v>
      </c>
    </row>
    <row r="34" customFormat="false" ht="8.25" hidden="false" customHeight="true" outlineLevel="0" collapsed="false">
      <c r="A34" s="123" t="n">
        <v>18</v>
      </c>
      <c r="B34" s="124"/>
      <c r="C34" s="17" t="s">
        <v>113</v>
      </c>
      <c r="D34" s="124"/>
      <c r="E34" s="124"/>
      <c r="F34" s="29"/>
      <c r="G34" s="79" t="n">
        <v>84395</v>
      </c>
      <c r="H34" s="29"/>
      <c r="I34" s="79" t="n">
        <v>0</v>
      </c>
      <c r="J34" s="29"/>
      <c r="K34" s="79" t="n">
        <v>0</v>
      </c>
      <c r="L34" s="29"/>
      <c r="M34" s="79" t="n">
        <v>0</v>
      </c>
      <c r="N34" s="29"/>
      <c r="O34" s="79" t="n">
        <v>0</v>
      </c>
      <c r="P34" s="29"/>
      <c r="Q34" s="79" t="n">
        <v>2262997</v>
      </c>
      <c r="R34" s="29"/>
      <c r="S34" s="79" t="n">
        <v>0</v>
      </c>
      <c r="T34" s="29"/>
      <c r="U34" s="79" t="n">
        <v>7000</v>
      </c>
      <c r="V34" s="29"/>
      <c r="W34" s="79" t="n">
        <f aca="false">SUM(G34:U34)</f>
        <v>2354392</v>
      </c>
      <c r="X34" s="35"/>
      <c r="Y34" s="107"/>
      <c r="Z34" s="79" t="n">
        <v>1702893</v>
      </c>
      <c r="AA34" s="29"/>
      <c r="AB34" s="79" t="n">
        <v>0</v>
      </c>
      <c r="AC34" s="29"/>
      <c r="AD34" s="79" t="n">
        <v>651499</v>
      </c>
      <c r="AE34" s="29"/>
      <c r="AF34" s="79" t="n">
        <v>0</v>
      </c>
      <c r="AG34" s="29"/>
      <c r="AH34" s="79" t="n">
        <v>0</v>
      </c>
      <c r="AI34" s="29"/>
      <c r="AJ34" s="79" t="n">
        <v>0</v>
      </c>
      <c r="AK34" s="29"/>
      <c r="AL34" s="79" t="n">
        <f aca="false">SUM(Z34:AJ34)</f>
        <v>2354392</v>
      </c>
      <c r="AM34" s="29"/>
      <c r="AN34" s="29"/>
      <c r="AO34" s="29"/>
      <c r="AP34" s="79" t="n">
        <v>209.63</v>
      </c>
      <c r="AQ34" s="29"/>
      <c r="AR34" s="123" t="n">
        <v>18</v>
      </c>
    </row>
    <row r="35" customFormat="false" ht="8.25" hidden="false" customHeight="true" outlineLevel="0" collapsed="false">
      <c r="A35" s="123" t="n">
        <v>19</v>
      </c>
      <c r="B35" s="124"/>
      <c r="C35" s="17" t="s">
        <v>114</v>
      </c>
      <c r="D35" s="124"/>
      <c r="E35" s="124"/>
      <c r="F35" s="29"/>
      <c r="G35" s="79" t="n">
        <v>4440580</v>
      </c>
      <c r="H35" s="29"/>
      <c r="I35" s="79" t="n">
        <v>434502</v>
      </c>
      <c r="J35" s="29"/>
      <c r="K35" s="79" t="n">
        <v>0</v>
      </c>
      <c r="L35" s="29"/>
      <c r="M35" s="79" t="n">
        <v>85341</v>
      </c>
      <c r="N35" s="29"/>
      <c r="O35" s="79" t="n">
        <v>0</v>
      </c>
      <c r="P35" s="29"/>
      <c r="Q35" s="79" t="n">
        <v>4902907</v>
      </c>
      <c r="R35" s="29"/>
      <c r="S35" s="79" t="n">
        <v>0</v>
      </c>
      <c r="T35" s="29"/>
      <c r="U35" s="79" t="n">
        <v>1717317</v>
      </c>
      <c r="V35" s="29"/>
      <c r="W35" s="79" t="n">
        <f aca="false">SUM(G35:U35)</f>
        <v>11580647</v>
      </c>
      <c r="X35" s="35"/>
      <c r="Y35" s="107"/>
      <c r="Z35" s="79" t="n">
        <v>8935338</v>
      </c>
      <c r="AA35" s="29"/>
      <c r="AB35" s="79" t="n">
        <v>9533602</v>
      </c>
      <c r="AC35" s="29"/>
      <c r="AD35" s="79" t="n">
        <v>10683638</v>
      </c>
      <c r="AE35" s="29"/>
      <c r="AF35" s="79" t="n">
        <v>0</v>
      </c>
      <c r="AG35" s="29"/>
      <c r="AH35" s="79" t="n">
        <v>3735204</v>
      </c>
      <c r="AI35" s="29"/>
      <c r="AJ35" s="79" t="n">
        <v>0</v>
      </c>
      <c r="AK35" s="29"/>
      <c r="AL35" s="79" t="n">
        <f aca="false">SUM(Z35:AJ35)</f>
        <v>32887782</v>
      </c>
      <c r="AM35" s="29"/>
      <c r="AN35" s="29"/>
      <c r="AO35" s="29"/>
      <c r="AP35" s="79" t="n">
        <v>30079816.94</v>
      </c>
      <c r="AQ35" s="29"/>
      <c r="AR35" s="123" t="n">
        <v>19</v>
      </c>
    </row>
    <row r="36" customFormat="false" ht="8.25" hidden="false" customHeight="true" outlineLevel="0" collapsed="false">
      <c r="A36" s="123" t="n">
        <v>20</v>
      </c>
      <c r="B36" s="124"/>
      <c r="C36" s="17" t="s">
        <v>115</v>
      </c>
      <c r="D36" s="124"/>
      <c r="E36" s="124"/>
      <c r="F36" s="29"/>
      <c r="G36" s="79" t="n">
        <v>58834</v>
      </c>
      <c r="H36" s="29"/>
      <c r="I36" s="79" t="n">
        <v>220191</v>
      </c>
      <c r="J36" s="29"/>
      <c r="K36" s="79" t="n">
        <v>16715641</v>
      </c>
      <c r="L36" s="29"/>
      <c r="M36" s="79" t="n">
        <v>93041</v>
      </c>
      <c r="N36" s="29"/>
      <c r="O36" s="79" t="n">
        <v>3256077</v>
      </c>
      <c r="P36" s="29"/>
      <c r="Q36" s="79" t="n">
        <v>10039884</v>
      </c>
      <c r="R36" s="29"/>
      <c r="S36" s="79" t="n">
        <v>0</v>
      </c>
      <c r="T36" s="29"/>
      <c r="U36" s="79" t="n">
        <v>1875962</v>
      </c>
      <c r="V36" s="29"/>
      <c r="W36" s="79" t="n">
        <f aca="false">SUM(G36:U36)</f>
        <v>32259630</v>
      </c>
      <c r="X36" s="35"/>
      <c r="Y36" s="107"/>
      <c r="Z36" s="79" t="n">
        <v>9702103</v>
      </c>
      <c r="AA36" s="29"/>
      <c r="AB36" s="79" t="n">
        <v>297706</v>
      </c>
      <c r="AC36" s="29"/>
      <c r="AD36" s="79" t="n">
        <v>3722410</v>
      </c>
      <c r="AE36" s="29"/>
      <c r="AF36" s="79" t="n">
        <v>0</v>
      </c>
      <c r="AG36" s="29"/>
      <c r="AH36" s="79" t="n">
        <v>2039277</v>
      </c>
      <c r="AI36" s="29"/>
      <c r="AJ36" s="79" t="n">
        <v>0</v>
      </c>
      <c r="AK36" s="29"/>
      <c r="AL36" s="79" t="n">
        <f aca="false">SUM(Z36:AJ36)</f>
        <v>15761496</v>
      </c>
      <c r="AM36" s="29"/>
      <c r="AN36" s="29"/>
      <c r="AO36" s="29"/>
      <c r="AP36" s="79" t="n">
        <v>1309551.48</v>
      </c>
      <c r="AQ36" s="29"/>
      <c r="AR36" s="123" t="n">
        <v>20</v>
      </c>
    </row>
    <row r="37" customFormat="false" ht="8.25" hidden="false" customHeight="true" outlineLevel="0" collapsed="false">
      <c r="A37" s="126"/>
      <c r="B37" s="124"/>
      <c r="C37" s="17"/>
      <c r="D37" s="124"/>
      <c r="E37" s="124"/>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126"/>
    </row>
    <row r="38" customFormat="false" ht="8.25" hidden="false" customHeight="true" outlineLevel="0" collapsed="false">
      <c r="A38" s="123" t="n">
        <v>21</v>
      </c>
      <c r="B38" s="124"/>
      <c r="C38" s="17" t="s">
        <v>116</v>
      </c>
      <c r="D38" s="124"/>
      <c r="E38" s="124"/>
      <c r="F38" s="29"/>
      <c r="G38" s="79" t="n">
        <v>1148571</v>
      </c>
      <c r="H38" s="29"/>
      <c r="I38" s="79" t="n">
        <v>1746901</v>
      </c>
      <c r="J38" s="29"/>
      <c r="K38" s="79" t="n">
        <v>0</v>
      </c>
      <c r="L38" s="29"/>
      <c r="M38" s="79" t="n">
        <v>777</v>
      </c>
      <c r="N38" s="29"/>
      <c r="O38" s="79" t="n">
        <v>0</v>
      </c>
      <c r="P38" s="29"/>
      <c r="Q38" s="79" t="n">
        <v>2493331</v>
      </c>
      <c r="R38" s="29"/>
      <c r="S38" s="79" t="n">
        <v>0</v>
      </c>
      <c r="T38" s="29"/>
      <c r="U38" s="79" t="n">
        <v>28631</v>
      </c>
      <c r="V38" s="29"/>
      <c r="W38" s="79" t="n">
        <f aca="false">SUM(G38:U38)</f>
        <v>5418211</v>
      </c>
      <c r="X38" s="35"/>
      <c r="Y38" s="107"/>
      <c r="Z38" s="79" t="n">
        <v>0</v>
      </c>
      <c r="AA38" s="29"/>
      <c r="AB38" s="79" t="n">
        <v>3399820</v>
      </c>
      <c r="AC38" s="29"/>
      <c r="AD38" s="79" t="n">
        <v>2229829</v>
      </c>
      <c r="AE38" s="29"/>
      <c r="AF38" s="79" t="n">
        <v>0</v>
      </c>
      <c r="AG38" s="29"/>
      <c r="AH38" s="79" t="n">
        <v>813210</v>
      </c>
      <c r="AI38" s="29"/>
      <c r="AJ38" s="79" t="n">
        <v>0</v>
      </c>
      <c r="AK38" s="29"/>
      <c r="AL38" s="79" t="n">
        <f aca="false">SUM(Z38:AJ38)</f>
        <v>6442859</v>
      </c>
      <c r="AM38" s="29"/>
      <c r="AN38" s="29"/>
      <c r="AO38" s="29"/>
      <c r="AP38" s="79" t="n">
        <v>710062.12</v>
      </c>
      <c r="AQ38" s="29"/>
      <c r="AR38" s="123" t="n">
        <v>21</v>
      </c>
    </row>
    <row r="39" customFormat="false" ht="8.25" hidden="false" customHeight="true" outlineLevel="0" collapsed="false">
      <c r="A39" s="123" t="n">
        <v>22</v>
      </c>
      <c r="B39" s="124"/>
      <c r="C39" s="17" t="s">
        <v>117</v>
      </c>
      <c r="D39" s="124"/>
      <c r="E39" s="124"/>
      <c r="F39" s="29"/>
      <c r="G39" s="79" t="n">
        <v>0</v>
      </c>
      <c r="H39" s="29"/>
      <c r="I39" s="79" t="n">
        <v>474192</v>
      </c>
      <c r="J39" s="29"/>
      <c r="K39" s="79" t="n">
        <v>0</v>
      </c>
      <c r="L39" s="29"/>
      <c r="M39" s="79" t="n">
        <v>0</v>
      </c>
      <c r="N39" s="29"/>
      <c r="O39" s="79" t="n">
        <v>0</v>
      </c>
      <c r="P39" s="29"/>
      <c r="Q39" s="79" t="n">
        <v>0</v>
      </c>
      <c r="R39" s="29"/>
      <c r="S39" s="79" t="n">
        <v>0</v>
      </c>
      <c r="T39" s="29"/>
      <c r="U39" s="79" t="n">
        <v>0</v>
      </c>
      <c r="V39" s="29"/>
      <c r="W39" s="79" t="n">
        <f aca="false">SUM(G39:U39)</f>
        <v>474192</v>
      </c>
      <c r="X39" s="35"/>
      <c r="Y39" s="107"/>
      <c r="Z39" s="79" t="n">
        <v>0</v>
      </c>
      <c r="AA39" s="29"/>
      <c r="AB39" s="79" t="n">
        <v>0</v>
      </c>
      <c r="AC39" s="29"/>
      <c r="AD39" s="79" t="n">
        <v>466026</v>
      </c>
      <c r="AE39" s="29"/>
      <c r="AF39" s="79" t="n">
        <v>0</v>
      </c>
      <c r="AG39" s="29"/>
      <c r="AH39" s="79" t="n">
        <v>0</v>
      </c>
      <c r="AI39" s="29"/>
      <c r="AJ39" s="79" t="n">
        <v>0</v>
      </c>
      <c r="AK39" s="29"/>
      <c r="AL39" s="79" t="n">
        <f aca="false">SUM(Z39:AJ39)</f>
        <v>466026</v>
      </c>
      <c r="AM39" s="29"/>
      <c r="AN39" s="29"/>
      <c r="AO39" s="29"/>
      <c r="AP39" s="79" t="n">
        <v>20692.77</v>
      </c>
      <c r="AQ39" s="29"/>
      <c r="AR39" s="123" t="n">
        <v>22</v>
      </c>
    </row>
    <row r="40" customFormat="false" ht="8.25" hidden="false" customHeight="true" outlineLevel="0" collapsed="false">
      <c r="A40" s="123" t="n">
        <v>23</v>
      </c>
      <c r="B40" s="124"/>
      <c r="C40" s="17" t="s">
        <v>118</v>
      </c>
      <c r="D40" s="124"/>
      <c r="E40" s="124"/>
      <c r="F40" s="29"/>
      <c r="G40" s="79" t="n">
        <v>9850933</v>
      </c>
      <c r="H40" s="29"/>
      <c r="I40" s="79" t="n">
        <v>4560179</v>
      </c>
      <c r="J40" s="29"/>
      <c r="K40" s="79" t="n">
        <v>74189559</v>
      </c>
      <c r="L40" s="29"/>
      <c r="M40" s="79" t="n">
        <v>839487</v>
      </c>
      <c r="N40" s="29"/>
      <c r="O40" s="79" t="n">
        <v>7067601</v>
      </c>
      <c r="P40" s="29"/>
      <c r="Q40" s="79" t="n">
        <v>27157706</v>
      </c>
      <c r="R40" s="29"/>
      <c r="S40" s="79" t="n">
        <v>0</v>
      </c>
      <c r="T40" s="29"/>
      <c r="U40" s="79" t="n">
        <v>1092461</v>
      </c>
      <c r="V40" s="29"/>
      <c r="W40" s="79" t="n">
        <f aca="false">SUM(G40:U40)</f>
        <v>124757926</v>
      </c>
      <c r="X40" s="35"/>
      <c r="Y40" s="107"/>
      <c r="Z40" s="79" t="n">
        <v>28498544</v>
      </c>
      <c r="AA40" s="29"/>
      <c r="AB40" s="79" t="n">
        <v>19152693</v>
      </c>
      <c r="AC40" s="29"/>
      <c r="AD40" s="79" t="n">
        <v>34188536</v>
      </c>
      <c r="AE40" s="29"/>
      <c r="AF40" s="79" t="n">
        <v>0</v>
      </c>
      <c r="AG40" s="29"/>
      <c r="AH40" s="79" t="n">
        <v>6629371</v>
      </c>
      <c r="AI40" s="29"/>
      <c r="AJ40" s="79" t="n">
        <v>451333</v>
      </c>
      <c r="AK40" s="29"/>
      <c r="AL40" s="79" t="n">
        <f aca="false">SUM(Z40:AJ40)</f>
        <v>88920477</v>
      </c>
      <c r="AM40" s="29"/>
      <c r="AN40" s="29"/>
      <c r="AO40" s="29"/>
      <c r="AP40" s="79" t="n">
        <v>9750562.13</v>
      </c>
      <c r="AQ40" s="29"/>
      <c r="AR40" s="123" t="n">
        <v>23</v>
      </c>
    </row>
    <row r="41" customFormat="false" ht="8.25" hidden="false" customHeight="true" outlineLevel="0" collapsed="false">
      <c r="A41" s="123" t="n">
        <v>24</v>
      </c>
      <c r="B41" s="124"/>
      <c r="C41" s="17" t="s">
        <v>119</v>
      </c>
      <c r="D41" s="124"/>
      <c r="E41" s="124"/>
      <c r="F41" s="29"/>
      <c r="G41" s="79" t="n">
        <v>0</v>
      </c>
      <c r="H41" s="29"/>
      <c r="I41" s="79" t="n">
        <v>5941421</v>
      </c>
      <c r="J41" s="29"/>
      <c r="K41" s="79" t="n">
        <v>90093781</v>
      </c>
      <c r="L41" s="29"/>
      <c r="M41" s="79" t="n">
        <v>56108</v>
      </c>
      <c r="N41" s="29"/>
      <c r="O41" s="79" t="n">
        <v>0</v>
      </c>
      <c r="P41" s="29"/>
      <c r="Q41" s="79" t="n">
        <v>0</v>
      </c>
      <c r="R41" s="29"/>
      <c r="S41" s="79" t="n">
        <v>0</v>
      </c>
      <c r="T41" s="29"/>
      <c r="U41" s="79" t="n">
        <v>16024260</v>
      </c>
      <c r="V41" s="29"/>
      <c r="W41" s="79" t="n">
        <f aca="false">SUM(G41:U41)</f>
        <v>112115570</v>
      </c>
      <c r="X41" s="35"/>
      <c r="Y41" s="107"/>
      <c r="Z41" s="79" t="n">
        <v>40436383</v>
      </c>
      <c r="AA41" s="29"/>
      <c r="AB41" s="79" t="n">
        <v>0</v>
      </c>
      <c r="AC41" s="29"/>
      <c r="AD41" s="79" t="n">
        <v>64309907</v>
      </c>
      <c r="AE41" s="29"/>
      <c r="AF41" s="79" t="n">
        <v>0</v>
      </c>
      <c r="AG41" s="29"/>
      <c r="AH41" s="79" t="n">
        <v>0</v>
      </c>
      <c r="AI41" s="29"/>
      <c r="AJ41" s="79" t="n">
        <v>0</v>
      </c>
      <c r="AK41" s="29"/>
      <c r="AL41" s="79" t="n">
        <f aca="false">SUM(Z41:AJ41)</f>
        <v>104746290</v>
      </c>
      <c r="AM41" s="29"/>
      <c r="AN41" s="29"/>
      <c r="AO41" s="29"/>
      <c r="AP41" s="79" t="n">
        <v>48968791.2</v>
      </c>
      <c r="AQ41" s="29"/>
      <c r="AR41" s="123" t="n">
        <v>24</v>
      </c>
    </row>
    <row r="42" customFormat="false" ht="8.25" hidden="false" customHeight="true" outlineLevel="0" collapsed="false">
      <c r="A42" s="123" t="n">
        <v>25</v>
      </c>
      <c r="B42" s="124"/>
      <c r="C42" s="17" t="s">
        <v>120</v>
      </c>
      <c r="D42" s="124"/>
      <c r="E42" s="124"/>
      <c r="F42" s="29"/>
      <c r="G42" s="79" t="n">
        <v>0</v>
      </c>
      <c r="H42" s="29"/>
      <c r="I42" s="79" t="n">
        <v>0</v>
      </c>
      <c r="J42" s="29"/>
      <c r="K42" s="79" t="n">
        <v>0</v>
      </c>
      <c r="L42" s="29"/>
      <c r="M42" s="79" t="n">
        <v>0</v>
      </c>
      <c r="N42" s="29"/>
      <c r="O42" s="79" t="n">
        <v>0</v>
      </c>
      <c r="P42" s="29"/>
      <c r="Q42" s="79" t="n">
        <v>0</v>
      </c>
      <c r="R42" s="29"/>
      <c r="S42" s="79" t="n">
        <v>0</v>
      </c>
      <c r="T42" s="29"/>
      <c r="U42" s="79" t="n">
        <v>0</v>
      </c>
      <c r="V42" s="29"/>
      <c r="W42" s="79" t="n">
        <f aca="false">SUM(G42:U42)</f>
        <v>0</v>
      </c>
      <c r="X42" s="35"/>
      <c r="Y42" s="107"/>
      <c r="Z42" s="79" t="n">
        <v>0</v>
      </c>
      <c r="AA42" s="29"/>
      <c r="AB42" s="79" t="n">
        <v>0</v>
      </c>
      <c r="AC42" s="29"/>
      <c r="AD42" s="79" t="n">
        <v>0</v>
      </c>
      <c r="AE42" s="29"/>
      <c r="AF42" s="79" t="n">
        <v>0</v>
      </c>
      <c r="AG42" s="29"/>
      <c r="AH42" s="79" t="n">
        <v>0</v>
      </c>
      <c r="AI42" s="29"/>
      <c r="AJ42" s="79" t="n">
        <v>0</v>
      </c>
      <c r="AK42" s="29"/>
      <c r="AL42" s="79" t="n">
        <f aca="false">SUM(Z42:AJ42)</f>
        <v>0</v>
      </c>
      <c r="AM42" s="29"/>
      <c r="AN42" s="29"/>
      <c r="AO42" s="29"/>
      <c r="AP42" s="79" t="n">
        <v>80973.92</v>
      </c>
      <c r="AQ42" s="29"/>
      <c r="AR42" s="123" t="n">
        <v>25</v>
      </c>
    </row>
    <row r="43" customFormat="false" ht="8.25" hidden="false" customHeight="true" outlineLevel="0" collapsed="false">
      <c r="A43" s="126"/>
      <c r="B43" s="124"/>
      <c r="C43" s="17"/>
      <c r="D43" s="124"/>
      <c r="E43" s="124"/>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126"/>
    </row>
    <row r="44" customFormat="false" ht="8.25" hidden="false" customHeight="true" outlineLevel="0" collapsed="false">
      <c r="A44" s="123" t="n">
        <v>26</v>
      </c>
      <c r="B44" s="124"/>
      <c r="C44" s="17" t="s">
        <v>121</v>
      </c>
      <c r="D44" s="124"/>
      <c r="E44" s="124"/>
      <c r="F44" s="29"/>
      <c r="G44" s="79" t="n">
        <v>4858</v>
      </c>
      <c r="H44" s="29"/>
      <c r="I44" s="79" t="n">
        <v>871967</v>
      </c>
      <c r="J44" s="29"/>
      <c r="K44" s="79" t="n">
        <v>0</v>
      </c>
      <c r="L44" s="29"/>
      <c r="M44" s="79" t="n">
        <v>75100</v>
      </c>
      <c r="N44" s="29"/>
      <c r="O44" s="79" t="n">
        <v>0</v>
      </c>
      <c r="P44" s="29"/>
      <c r="Q44" s="79" t="n">
        <v>0</v>
      </c>
      <c r="R44" s="29"/>
      <c r="S44" s="79" t="n">
        <v>0</v>
      </c>
      <c r="T44" s="29"/>
      <c r="U44" s="79" t="n">
        <v>14717</v>
      </c>
      <c r="V44" s="29"/>
      <c r="W44" s="79" t="n">
        <f aca="false">SUM(G44:U44)</f>
        <v>966642</v>
      </c>
      <c r="X44" s="35"/>
      <c r="Y44" s="107"/>
      <c r="Z44" s="79" t="n">
        <v>717997</v>
      </c>
      <c r="AA44" s="29"/>
      <c r="AB44" s="79" t="n">
        <v>0</v>
      </c>
      <c r="AC44" s="29"/>
      <c r="AD44" s="79" t="n">
        <v>2026326</v>
      </c>
      <c r="AE44" s="29"/>
      <c r="AF44" s="79" t="n">
        <v>0</v>
      </c>
      <c r="AG44" s="29"/>
      <c r="AH44" s="79" t="n">
        <v>0</v>
      </c>
      <c r="AI44" s="29"/>
      <c r="AJ44" s="79" t="n">
        <v>0</v>
      </c>
      <c r="AK44" s="29"/>
      <c r="AL44" s="79" t="n">
        <f aca="false">SUM(Z44:AJ44)</f>
        <v>2744323</v>
      </c>
      <c r="AM44" s="29"/>
      <c r="AN44" s="29"/>
      <c r="AO44" s="29"/>
      <c r="AP44" s="79" t="n">
        <v>1260694.38</v>
      </c>
      <c r="AQ44" s="29"/>
      <c r="AR44" s="123" t="n">
        <v>26</v>
      </c>
    </row>
    <row r="45" customFormat="false" ht="8.25" hidden="false" customHeight="true" outlineLevel="0" collapsed="false">
      <c r="A45" s="123" t="n">
        <v>27</v>
      </c>
      <c r="B45" s="124"/>
      <c r="C45" s="17" t="s">
        <v>122</v>
      </c>
      <c r="D45" s="124"/>
      <c r="E45" s="124"/>
      <c r="F45" s="29"/>
      <c r="G45" s="79" t="n">
        <v>645565</v>
      </c>
      <c r="H45" s="29"/>
      <c r="I45" s="79" t="n">
        <v>0</v>
      </c>
      <c r="J45" s="29"/>
      <c r="K45" s="79" t="n">
        <v>322090</v>
      </c>
      <c r="L45" s="29"/>
      <c r="M45" s="79" t="n">
        <v>0</v>
      </c>
      <c r="N45" s="29"/>
      <c r="O45" s="79" t="n">
        <v>0</v>
      </c>
      <c r="P45" s="29"/>
      <c r="Q45" s="79" t="n">
        <v>133000</v>
      </c>
      <c r="R45" s="29"/>
      <c r="S45" s="79" t="n">
        <v>0</v>
      </c>
      <c r="T45" s="29"/>
      <c r="U45" s="79" t="n">
        <v>5083</v>
      </c>
      <c r="V45" s="29"/>
      <c r="W45" s="79" t="n">
        <f aca="false">SUM(G45:U45)</f>
        <v>1105738</v>
      </c>
      <c r="X45" s="35"/>
      <c r="Y45" s="107"/>
      <c r="Z45" s="79" t="n">
        <v>0</v>
      </c>
      <c r="AA45" s="29"/>
      <c r="AB45" s="79" t="n">
        <v>590408</v>
      </c>
      <c r="AC45" s="29"/>
      <c r="AD45" s="79" t="n">
        <v>1077722</v>
      </c>
      <c r="AE45" s="29"/>
      <c r="AF45" s="79" t="n">
        <v>0</v>
      </c>
      <c r="AG45" s="29"/>
      <c r="AH45" s="79" t="n">
        <v>0</v>
      </c>
      <c r="AI45" s="29"/>
      <c r="AJ45" s="79" t="n">
        <v>0</v>
      </c>
      <c r="AK45" s="29"/>
      <c r="AL45" s="79" t="n">
        <f aca="false">SUM(Z45:AJ45)</f>
        <v>1668130</v>
      </c>
      <c r="AM45" s="29"/>
      <c r="AN45" s="29"/>
      <c r="AO45" s="29"/>
      <c r="AP45" s="79" t="n">
        <v>740779.75</v>
      </c>
      <c r="AQ45" s="29"/>
      <c r="AR45" s="123" t="n">
        <v>27</v>
      </c>
    </row>
    <row r="46" customFormat="false" ht="8.25" hidden="false" customHeight="true" outlineLevel="0" collapsed="false">
      <c r="A46" s="123" t="n">
        <v>28</v>
      </c>
      <c r="B46" s="124"/>
      <c r="C46" s="17" t="s">
        <v>123</v>
      </c>
      <c r="D46" s="124"/>
      <c r="E46" s="124"/>
      <c r="F46" s="29"/>
      <c r="G46" s="79" t="n">
        <v>212919</v>
      </c>
      <c r="H46" s="29"/>
      <c r="I46" s="79" t="n">
        <v>1976068</v>
      </c>
      <c r="J46" s="29"/>
      <c r="K46" s="79" t="n">
        <v>6058595</v>
      </c>
      <c r="L46" s="29"/>
      <c r="M46" s="79" t="n">
        <v>35618</v>
      </c>
      <c r="N46" s="29"/>
      <c r="O46" s="79" t="n">
        <v>0</v>
      </c>
      <c r="P46" s="29"/>
      <c r="Q46" s="79" t="n">
        <v>8284275</v>
      </c>
      <c r="R46" s="29"/>
      <c r="S46" s="79" t="n">
        <v>0</v>
      </c>
      <c r="T46" s="29"/>
      <c r="U46" s="79" t="n">
        <v>41222</v>
      </c>
      <c r="V46" s="29"/>
      <c r="W46" s="79" t="n">
        <f aca="false">SUM(G46:U46)</f>
        <v>16608697</v>
      </c>
      <c r="X46" s="35"/>
      <c r="Y46" s="107"/>
      <c r="Z46" s="79" t="n">
        <v>38000</v>
      </c>
      <c r="AA46" s="29"/>
      <c r="AB46" s="79" t="n">
        <v>0</v>
      </c>
      <c r="AC46" s="29"/>
      <c r="AD46" s="79" t="n">
        <v>7047637</v>
      </c>
      <c r="AE46" s="29"/>
      <c r="AF46" s="79" t="n">
        <v>0</v>
      </c>
      <c r="AG46" s="29"/>
      <c r="AH46" s="79" t="n">
        <v>510000</v>
      </c>
      <c r="AI46" s="29"/>
      <c r="AJ46" s="79" t="n">
        <v>0</v>
      </c>
      <c r="AK46" s="29"/>
      <c r="AL46" s="79" t="n">
        <f aca="false">SUM(Z46:AJ46)</f>
        <v>7595637</v>
      </c>
      <c r="AM46" s="29"/>
      <c r="AN46" s="29"/>
      <c r="AO46" s="29"/>
      <c r="AP46" s="79" t="n">
        <v>5899652.96</v>
      </c>
      <c r="AQ46" s="29"/>
      <c r="AR46" s="123" t="n">
        <v>28</v>
      </c>
    </row>
    <row r="47" customFormat="false" ht="8.25" hidden="false" customHeight="true" outlineLevel="0" collapsed="false">
      <c r="A47" s="123" t="n">
        <v>29</v>
      </c>
      <c r="B47" s="124"/>
      <c r="C47" s="17" t="s">
        <v>124</v>
      </c>
      <c r="D47" s="124"/>
      <c r="E47" s="124"/>
      <c r="F47" s="29"/>
      <c r="G47" s="79" t="n">
        <v>0</v>
      </c>
      <c r="H47" s="29"/>
      <c r="I47" s="79" t="n">
        <v>0</v>
      </c>
      <c r="J47" s="29"/>
      <c r="K47" s="79" t="n">
        <v>0</v>
      </c>
      <c r="L47" s="29"/>
      <c r="M47" s="79" t="n">
        <v>0</v>
      </c>
      <c r="N47" s="29"/>
      <c r="O47" s="79" t="n">
        <v>0</v>
      </c>
      <c r="P47" s="29"/>
      <c r="Q47" s="79" t="n">
        <v>2453761</v>
      </c>
      <c r="R47" s="29"/>
      <c r="S47" s="79" t="n">
        <v>0</v>
      </c>
      <c r="T47" s="29"/>
      <c r="U47" s="79" t="n">
        <v>0</v>
      </c>
      <c r="V47" s="29"/>
      <c r="W47" s="79" t="n">
        <f aca="false">SUM(G47:U47)</f>
        <v>2453761</v>
      </c>
      <c r="X47" s="35"/>
      <c r="Y47" s="107"/>
      <c r="Z47" s="79" t="n">
        <v>2145765</v>
      </c>
      <c r="AA47" s="29"/>
      <c r="AB47" s="79" t="n">
        <v>32286</v>
      </c>
      <c r="AC47" s="29"/>
      <c r="AD47" s="79" t="n">
        <v>40010</v>
      </c>
      <c r="AE47" s="29"/>
      <c r="AF47" s="79" t="n">
        <v>0</v>
      </c>
      <c r="AG47" s="29"/>
      <c r="AH47" s="79" t="n">
        <v>0</v>
      </c>
      <c r="AI47" s="29"/>
      <c r="AJ47" s="79" t="n">
        <v>0</v>
      </c>
      <c r="AK47" s="29"/>
      <c r="AL47" s="79" t="n">
        <f aca="false">SUM(Z47:AJ47)</f>
        <v>2218061</v>
      </c>
      <c r="AM47" s="29"/>
      <c r="AN47" s="29"/>
      <c r="AO47" s="29"/>
      <c r="AP47" s="79" t="n">
        <v>360059.55</v>
      </c>
      <c r="AQ47" s="29"/>
      <c r="AR47" s="123" t="n">
        <v>29</v>
      </c>
    </row>
    <row r="48" customFormat="false" ht="8.25" hidden="false" customHeight="true" outlineLevel="0" collapsed="false">
      <c r="A48" s="123" t="n">
        <v>30</v>
      </c>
      <c r="B48" s="124"/>
      <c r="C48" s="17" t="s">
        <v>125</v>
      </c>
      <c r="D48" s="124"/>
      <c r="E48" s="124"/>
      <c r="F48" s="29"/>
      <c r="G48" s="79" t="n">
        <v>22905778</v>
      </c>
      <c r="H48" s="29"/>
      <c r="I48" s="79" t="n">
        <v>14222491</v>
      </c>
      <c r="J48" s="29"/>
      <c r="K48" s="79" t="n">
        <v>90000000</v>
      </c>
      <c r="L48" s="29"/>
      <c r="M48" s="79" t="n">
        <v>76560</v>
      </c>
      <c r="N48" s="29"/>
      <c r="O48" s="79" t="n">
        <v>0</v>
      </c>
      <c r="P48" s="29"/>
      <c r="Q48" s="79" t="n">
        <v>9000000</v>
      </c>
      <c r="R48" s="29"/>
      <c r="S48" s="79" t="n">
        <v>0</v>
      </c>
      <c r="T48" s="29"/>
      <c r="U48" s="79" t="n">
        <v>5312243</v>
      </c>
      <c r="V48" s="29"/>
      <c r="W48" s="79" t="n">
        <f aca="false">SUM(G48:U48)</f>
        <v>141517072</v>
      </c>
      <c r="X48" s="35"/>
      <c r="Y48" s="107"/>
      <c r="Z48" s="79" t="n">
        <v>11981577</v>
      </c>
      <c r="AA48" s="29"/>
      <c r="AB48" s="79" t="n">
        <v>27229988</v>
      </c>
      <c r="AC48" s="29"/>
      <c r="AD48" s="79" t="n">
        <v>58797557</v>
      </c>
      <c r="AE48" s="29"/>
      <c r="AF48" s="79" t="n">
        <v>0</v>
      </c>
      <c r="AG48" s="29"/>
      <c r="AH48" s="79" t="n">
        <v>0</v>
      </c>
      <c r="AI48" s="29"/>
      <c r="AJ48" s="79" t="n">
        <v>0</v>
      </c>
      <c r="AK48" s="29"/>
      <c r="AL48" s="79" t="n">
        <f aca="false">SUM(Z48:AJ48)</f>
        <v>98009122</v>
      </c>
      <c r="AM48" s="29"/>
      <c r="AN48" s="29"/>
      <c r="AO48" s="29"/>
      <c r="AP48" s="79" t="n">
        <v>35147359.62</v>
      </c>
      <c r="AQ48" s="29"/>
      <c r="AR48" s="123" t="n">
        <v>30</v>
      </c>
    </row>
    <row r="49" customFormat="false" ht="8.25" hidden="false" customHeight="true" outlineLevel="0" collapsed="false">
      <c r="A49" s="126"/>
      <c r="B49" s="124"/>
      <c r="C49" s="17"/>
      <c r="D49" s="124"/>
      <c r="E49" s="124"/>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26"/>
    </row>
    <row r="50" customFormat="false" ht="8.25" hidden="false" customHeight="true" outlineLevel="0" collapsed="false">
      <c r="A50" s="123" t="n">
        <v>31</v>
      </c>
      <c r="B50" s="124"/>
      <c r="C50" s="17" t="s">
        <v>126</v>
      </c>
      <c r="D50" s="124"/>
      <c r="E50" s="124"/>
      <c r="F50" s="29"/>
      <c r="G50" s="79" t="n">
        <v>9821591</v>
      </c>
      <c r="H50" s="29"/>
      <c r="I50" s="79" t="n">
        <v>1705919</v>
      </c>
      <c r="J50" s="29"/>
      <c r="K50" s="79" t="n">
        <v>22050000</v>
      </c>
      <c r="L50" s="29"/>
      <c r="M50" s="79" t="n">
        <v>129340</v>
      </c>
      <c r="N50" s="29"/>
      <c r="O50" s="79" t="n">
        <v>112060</v>
      </c>
      <c r="P50" s="29"/>
      <c r="Q50" s="79" t="n">
        <v>2640846</v>
      </c>
      <c r="R50" s="29"/>
      <c r="S50" s="79" t="n">
        <v>0</v>
      </c>
      <c r="T50" s="29"/>
      <c r="U50" s="79" t="n">
        <v>130750</v>
      </c>
      <c r="V50" s="29"/>
      <c r="W50" s="79" t="n">
        <f aca="false">SUM(G50:U50)</f>
        <v>36590506</v>
      </c>
      <c r="X50" s="35"/>
      <c r="Y50" s="107"/>
      <c r="Z50" s="79" t="n">
        <v>3561044</v>
      </c>
      <c r="AA50" s="29"/>
      <c r="AB50" s="79" t="n">
        <v>11610238</v>
      </c>
      <c r="AC50" s="29"/>
      <c r="AD50" s="79" t="n">
        <v>10730539</v>
      </c>
      <c r="AE50" s="29"/>
      <c r="AF50" s="79" t="n">
        <v>0</v>
      </c>
      <c r="AG50" s="29"/>
      <c r="AH50" s="79" t="n">
        <v>310258</v>
      </c>
      <c r="AI50" s="29"/>
      <c r="AJ50" s="79" t="n">
        <v>0</v>
      </c>
      <c r="AK50" s="29"/>
      <c r="AL50" s="79" t="n">
        <f aca="false">SUM(Z50:AJ50)</f>
        <v>26212079</v>
      </c>
      <c r="AM50" s="29"/>
      <c r="AN50" s="29"/>
      <c r="AO50" s="29"/>
      <c r="AP50" s="79" t="n">
        <v>17814832.16</v>
      </c>
      <c r="AQ50" s="29"/>
      <c r="AR50" s="123" t="n">
        <v>31</v>
      </c>
    </row>
    <row r="51" customFormat="false" ht="8.25" hidden="false" customHeight="true" outlineLevel="0" collapsed="false">
      <c r="A51" s="123" t="n">
        <v>32</v>
      </c>
      <c r="B51" s="124"/>
      <c r="C51" s="17" t="s">
        <v>127</v>
      </c>
      <c r="D51" s="124"/>
      <c r="E51" s="124"/>
      <c r="F51" s="29"/>
      <c r="G51" s="79" t="n">
        <v>12833</v>
      </c>
      <c r="H51" s="29"/>
      <c r="I51" s="79" t="n">
        <v>168393</v>
      </c>
      <c r="J51" s="29"/>
      <c r="K51" s="79" t="n">
        <v>0</v>
      </c>
      <c r="L51" s="29"/>
      <c r="M51" s="79" t="n">
        <v>24502</v>
      </c>
      <c r="N51" s="29"/>
      <c r="O51" s="79" t="n">
        <v>0</v>
      </c>
      <c r="P51" s="29"/>
      <c r="Q51" s="79" t="n">
        <v>2621857</v>
      </c>
      <c r="R51" s="29"/>
      <c r="S51" s="79" t="n">
        <v>0</v>
      </c>
      <c r="T51" s="29"/>
      <c r="U51" s="79" t="n">
        <v>0</v>
      </c>
      <c r="V51" s="29"/>
      <c r="W51" s="79" t="n">
        <f aca="false">SUM(G51:U51)</f>
        <v>2827585</v>
      </c>
      <c r="X51" s="35"/>
      <c r="Y51" s="107"/>
      <c r="Z51" s="79" t="n">
        <v>1085321</v>
      </c>
      <c r="AA51" s="29"/>
      <c r="AB51" s="79" t="n">
        <v>87700</v>
      </c>
      <c r="AC51" s="29"/>
      <c r="AD51" s="79" t="n">
        <v>1587161</v>
      </c>
      <c r="AE51" s="29"/>
      <c r="AF51" s="79" t="n">
        <v>0</v>
      </c>
      <c r="AG51" s="29"/>
      <c r="AH51" s="79" t="n">
        <v>0</v>
      </c>
      <c r="AI51" s="29"/>
      <c r="AJ51" s="79" t="n">
        <v>0</v>
      </c>
      <c r="AK51" s="29"/>
      <c r="AL51" s="79" t="n">
        <f aca="false">SUM(Z51:AJ51)</f>
        <v>2760182</v>
      </c>
      <c r="AM51" s="29"/>
      <c r="AN51" s="29"/>
      <c r="AO51" s="29"/>
      <c r="AP51" s="79" t="n">
        <v>1173744.22</v>
      </c>
      <c r="AQ51" s="29"/>
      <c r="AR51" s="123" t="n">
        <v>32</v>
      </c>
    </row>
    <row r="52" customFormat="false" ht="8.25" hidden="false" customHeight="true" outlineLevel="0" collapsed="false">
      <c r="A52" s="123" t="n">
        <v>33</v>
      </c>
      <c r="B52" s="124"/>
      <c r="C52" s="17" t="s">
        <v>128</v>
      </c>
      <c r="D52" s="124"/>
      <c r="E52" s="124"/>
      <c r="F52" s="29"/>
      <c r="G52" s="79" t="n">
        <v>899763</v>
      </c>
      <c r="H52" s="29"/>
      <c r="I52" s="79" t="n">
        <v>23690</v>
      </c>
      <c r="J52" s="29"/>
      <c r="K52" s="79" t="n">
        <v>0</v>
      </c>
      <c r="L52" s="29"/>
      <c r="M52" s="79" t="n">
        <v>5380</v>
      </c>
      <c r="N52" s="29"/>
      <c r="O52" s="79" t="n">
        <v>0</v>
      </c>
      <c r="P52" s="29"/>
      <c r="Q52" s="79" t="n">
        <v>2782750</v>
      </c>
      <c r="R52" s="29"/>
      <c r="S52" s="79" t="n">
        <v>0</v>
      </c>
      <c r="T52" s="29"/>
      <c r="U52" s="79" t="n">
        <v>936222</v>
      </c>
      <c r="V52" s="29"/>
      <c r="W52" s="79" t="n">
        <f aca="false">SUM(G52:U52)</f>
        <v>4647805</v>
      </c>
      <c r="X52" s="35"/>
      <c r="Y52" s="107"/>
      <c r="Z52" s="79" t="n">
        <v>262684</v>
      </c>
      <c r="AA52" s="29"/>
      <c r="AB52" s="79" t="n">
        <v>1463980</v>
      </c>
      <c r="AC52" s="29"/>
      <c r="AD52" s="79" t="n">
        <v>334122</v>
      </c>
      <c r="AE52" s="29"/>
      <c r="AF52" s="79" t="n">
        <v>0</v>
      </c>
      <c r="AG52" s="29"/>
      <c r="AH52" s="79" t="n">
        <v>2645549</v>
      </c>
      <c r="AI52" s="29"/>
      <c r="AJ52" s="79" t="n">
        <v>0</v>
      </c>
      <c r="AK52" s="29"/>
      <c r="AL52" s="79" t="n">
        <f aca="false">SUM(Z52:AJ52)</f>
        <v>4706335</v>
      </c>
      <c r="AM52" s="29"/>
      <c r="AN52" s="29"/>
      <c r="AO52" s="29"/>
      <c r="AP52" s="79" t="n">
        <v>299162.16</v>
      </c>
      <c r="AQ52" s="29"/>
      <c r="AR52" s="123" t="n">
        <v>33</v>
      </c>
    </row>
    <row r="53" customFormat="false" ht="8.25" hidden="false" customHeight="true" outlineLevel="0" collapsed="false">
      <c r="A53" s="123" t="n">
        <v>34</v>
      </c>
      <c r="B53" s="124"/>
      <c r="C53" s="17" t="s">
        <v>129</v>
      </c>
      <c r="D53" s="124"/>
      <c r="E53" s="124"/>
      <c r="F53" s="29"/>
      <c r="G53" s="79" t="n">
        <v>6801646</v>
      </c>
      <c r="H53" s="29"/>
      <c r="I53" s="79" t="n">
        <v>726922</v>
      </c>
      <c r="J53" s="29"/>
      <c r="K53" s="79" t="n">
        <v>29493105</v>
      </c>
      <c r="L53" s="29"/>
      <c r="M53" s="79" t="n">
        <v>520</v>
      </c>
      <c r="N53" s="29"/>
      <c r="O53" s="79" t="n">
        <v>0</v>
      </c>
      <c r="P53" s="29"/>
      <c r="Q53" s="79" t="n">
        <v>6892928</v>
      </c>
      <c r="R53" s="29"/>
      <c r="S53" s="79" t="n">
        <v>0</v>
      </c>
      <c r="T53" s="29"/>
      <c r="U53" s="79" t="n">
        <v>145080</v>
      </c>
      <c r="V53" s="29"/>
      <c r="W53" s="79" t="n">
        <f aca="false">SUM(G53:U53)</f>
        <v>44060201</v>
      </c>
      <c r="X53" s="35"/>
      <c r="Y53" s="107"/>
      <c r="Z53" s="79" t="n">
        <v>20364825</v>
      </c>
      <c r="AA53" s="29"/>
      <c r="AB53" s="79" t="n">
        <v>12257451</v>
      </c>
      <c r="AC53" s="29"/>
      <c r="AD53" s="79" t="n">
        <v>10379952</v>
      </c>
      <c r="AE53" s="29"/>
      <c r="AF53" s="79" t="n">
        <v>0</v>
      </c>
      <c r="AG53" s="29"/>
      <c r="AH53" s="79" t="n">
        <v>0</v>
      </c>
      <c r="AI53" s="29"/>
      <c r="AJ53" s="79" t="n">
        <v>0</v>
      </c>
      <c r="AK53" s="29"/>
      <c r="AL53" s="79" t="n">
        <f aca="false">SUM(Z53:AJ53)</f>
        <v>43002228</v>
      </c>
      <c r="AM53" s="29"/>
      <c r="AN53" s="29"/>
      <c r="AO53" s="29"/>
      <c r="AP53" s="79" t="n">
        <v>4954436.33</v>
      </c>
      <c r="AQ53" s="29"/>
      <c r="AR53" s="123" t="n">
        <v>34</v>
      </c>
    </row>
    <row r="54" customFormat="false" ht="8.25" hidden="false" customHeight="true" outlineLevel="0" collapsed="false">
      <c r="A54" s="123" t="n">
        <v>35</v>
      </c>
      <c r="B54" s="124"/>
      <c r="C54" s="17" t="s">
        <v>130</v>
      </c>
      <c r="D54" s="124"/>
      <c r="E54" s="124"/>
      <c r="F54" s="29"/>
      <c r="G54" s="79" t="n">
        <v>24546136</v>
      </c>
      <c r="H54" s="29"/>
      <c r="I54" s="79" t="n">
        <v>3830419</v>
      </c>
      <c r="J54" s="29"/>
      <c r="K54" s="79" t="n">
        <v>30394863</v>
      </c>
      <c r="L54" s="29"/>
      <c r="M54" s="79" t="n">
        <v>239593</v>
      </c>
      <c r="N54" s="29"/>
      <c r="O54" s="79" t="n">
        <v>4062800</v>
      </c>
      <c r="P54" s="29"/>
      <c r="Q54" s="79" t="n">
        <v>9511933</v>
      </c>
      <c r="R54" s="29"/>
      <c r="S54" s="79" t="n">
        <v>0</v>
      </c>
      <c r="T54" s="29"/>
      <c r="U54" s="79" t="n">
        <v>3700267</v>
      </c>
      <c r="V54" s="29"/>
      <c r="W54" s="79" t="n">
        <f aca="false">SUM(G54:U54)</f>
        <v>76286011</v>
      </c>
      <c r="X54" s="35"/>
      <c r="Y54" s="107"/>
      <c r="Z54" s="79" t="n">
        <v>31862719</v>
      </c>
      <c r="AA54" s="29"/>
      <c r="AB54" s="79" t="n">
        <v>37276427</v>
      </c>
      <c r="AC54" s="29"/>
      <c r="AD54" s="79" t="n">
        <v>46705729</v>
      </c>
      <c r="AE54" s="29"/>
      <c r="AF54" s="79" t="n">
        <v>0</v>
      </c>
      <c r="AG54" s="29"/>
      <c r="AH54" s="79" t="n">
        <v>200304</v>
      </c>
      <c r="AI54" s="29"/>
      <c r="AJ54" s="79" t="n">
        <v>0</v>
      </c>
      <c r="AK54" s="29"/>
      <c r="AL54" s="79" t="n">
        <f aca="false">SUM(Z54:AJ54)</f>
        <v>116045179</v>
      </c>
      <c r="AM54" s="29"/>
      <c r="AN54" s="29"/>
      <c r="AO54" s="29"/>
      <c r="AP54" s="79" t="n">
        <v>60477873.9</v>
      </c>
      <c r="AQ54" s="29"/>
      <c r="AR54" s="123" t="n">
        <v>35</v>
      </c>
    </row>
    <row r="55" customFormat="false" ht="8.25" hidden="false" customHeight="true" outlineLevel="0" collapsed="false">
      <c r="A55" s="126"/>
      <c r="B55" s="124"/>
      <c r="C55" s="17"/>
      <c r="D55" s="124"/>
      <c r="E55" s="124"/>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126"/>
    </row>
    <row r="56" customFormat="false" ht="8.25" hidden="false" customHeight="true" outlineLevel="0" collapsed="false">
      <c r="A56" s="123" t="n">
        <v>36</v>
      </c>
      <c r="B56" s="124"/>
      <c r="C56" s="17" t="s">
        <v>131</v>
      </c>
      <c r="D56" s="124"/>
      <c r="E56" s="124"/>
      <c r="F56" s="29"/>
      <c r="G56" s="79" t="n">
        <v>582098</v>
      </c>
      <c r="H56" s="29"/>
      <c r="I56" s="79" t="n">
        <v>665888</v>
      </c>
      <c r="J56" s="29"/>
      <c r="K56" s="79" t="n">
        <v>0</v>
      </c>
      <c r="L56" s="29"/>
      <c r="M56" s="79" t="n">
        <v>428</v>
      </c>
      <c r="N56" s="29"/>
      <c r="O56" s="79" t="n">
        <v>0</v>
      </c>
      <c r="P56" s="29"/>
      <c r="Q56" s="79" t="n">
        <v>0</v>
      </c>
      <c r="R56" s="29"/>
      <c r="S56" s="79" t="n">
        <v>0</v>
      </c>
      <c r="T56" s="29"/>
      <c r="U56" s="79" t="n">
        <v>0</v>
      </c>
      <c r="V56" s="29"/>
      <c r="W56" s="79" t="n">
        <f aca="false">SUM(G56:U56)</f>
        <v>1248414</v>
      </c>
      <c r="X56" s="35"/>
      <c r="Y56" s="107"/>
      <c r="Z56" s="79" t="n">
        <v>0</v>
      </c>
      <c r="AA56" s="29"/>
      <c r="AB56" s="79" t="n">
        <v>0</v>
      </c>
      <c r="AC56" s="29"/>
      <c r="AD56" s="79" t="n">
        <v>464399</v>
      </c>
      <c r="AE56" s="29"/>
      <c r="AF56" s="79" t="n">
        <v>0</v>
      </c>
      <c r="AG56" s="29"/>
      <c r="AH56" s="79" t="n">
        <v>2246174</v>
      </c>
      <c r="AI56" s="29"/>
      <c r="AJ56" s="79" t="n">
        <v>0</v>
      </c>
      <c r="AK56" s="29"/>
      <c r="AL56" s="79" t="n">
        <f aca="false">SUM(Z56:AJ56)</f>
        <v>2710573</v>
      </c>
      <c r="AM56" s="29"/>
      <c r="AN56" s="29"/>
      <c r="AO56" s="29"/>
      <c r="AP56" s="79" t="n">
        <v>4393955.69</v>
      </c>
      <c r="AQ56" s="29"/>
      <c r="AR56" s="123" t="n">
        <v>36</v>
      </c>
    </row>
    <row r="57" customFormat="false" ht="8.25" hidden="false" customHeight="true" outlineLevel="0" collapsed="false">
      <c r="A57" s="123" t="n">
        <v>37</v>
      </c>
      <c r="B57" s="124"/>
      <c r="C57" s="17" t="s">
        <v>132</v>
      </c>
      <c r="D57" s="124"/>
      <c r="E57" s="124"/>
      <c r="F57" s="29"/>
      <c r="G57" s="79" t="n">
        <v>0</v>
      </c>
      <c r="H57" s="29"/>
      <c r="I57" s="79" t="n">
        <v>0</v>
      </c>
      <c r="J57" s="29"/>
      <c r="K57" s="79" t="n">
        <v>0</v>
      </c>
      <c r="L57" s="29"/>
      <c r="M57" s="79" t="n">
        <v>0</v>
      </c>
      <c r="N57" s="29"/>
      <c r="O57" s="79" t="n">
        <v>0</v>
      </c>
      <c r="P57" s="29"/>
      <c r="Q57" s="79" t="n">
        <v>1207425</v>
      </c>
      <c r="R57" s="29"/>
      <c r="S57" s="79" t="n">
        <v>224331</v>
      </c>
      <c r="T57" s="29"/>
      <c r="U57" s="79" t="n">
        <v>0</v>
      </c>
      <c r="V57" s="29"/>
      <c r="W57" s="79" t="n">
        <f aca="false">SUM(G57:U57)</f>
        <v>1431756</v>
      </c>
      <c r="X57" s="35"/>
      <c r="Y57" s="107"/>
      <c r="Z57" s="79" t="n">
        <v>2592837</v>
      </c>
      <c r="AA57" s="29"/>
      <c r="AB57" s="79" t="n">
        <v>3655082</v>
      </c>
      <c r="AC57" s="29"/>
      <c r="AD57" s="79" t="n">
        <v>2041234</v>
      </c>
      <c r="AE57" s="29"/>
      <c r="AF57" s="79" t="n">
        <v>0</v>
      </c>
      <c r="AG57" s="29"/>
      <c r="AH57" s="79" t="n">
        <v>0</v>
      </c>
      <c r="AI57" s="29"/>
      <c r="AJ57" s="79" t="n">
        <v>1510647</v>
      </c>
      <c r="AK57" s="29"/>
      <c r="AL57" s="79" t="n">
        <f aca="false">SUM(Z57:AJ57)</f>
        <v>9799800</v>
      </c>
      <c r="AM57" s="29"/>
      <c r="AN57" s="29"/>
      <c r="AO57" s="29"/>
      <c r="AP57" s="79" t="n">
        <v>1711424.82</v>
      </c>
      <c r="AQ57" s="29"/>
      <c r="AR57" s="123" t="n">
        <v>37</v>
      </c>
    </row>
    <row r="58" customFormat="false" ht="8.25" hidden="false" customHeight="true" outlineLevel="0" collapsed="false">
      <c r="A58" s="130" t="n">
        <v>38</v>
      </c>
      <c r="B58" s="124"/>
      <c r="C58" s="17" t="s">
        <v>133</v>
      </c>
      <c r="D58" s="124"/>
      <c r="E58" s="124"/>
      <c r="F58" s="29"/>
      <c r="G58" s="84" t="n">
        <v>549029</v>
      </c>
      <c r="H58" s="29"/>
      <c r="I58" s="84" t="n">
        <v>343456</v>
      </c>
      <c r="J58" s="29"/>
      <c r="K58" s="84" t="n">
        <v>7400000</v>
      </c>
      <c r="L58" s="29"/>
      <c r="M58" s="84" t="n">
        <v>78285</v>
      </c>
      <c r="N58" s="29"/>
      <c r="O58" s="84" t="n">
        <v>0</v>
      </c>
      <c r="P58" s="29"/>
      <c r="Q58" s="84" t="n">
        <v>603856</v>
      </c>
      <c r="R58" s="29"/>
      <c r="S58" s="84" t="n">
        <v>0</v>
      </c>
      <c r="T58" s="29"/>
      <c r="U58" s="84" t="n">
        <v>225261</v>
      </c>
      <c r="V58" s="29"/>
      <c r="W58" s="84" t="n">
        <f aca="false">SUM(G58:U58)</f>
        <v>9199887</v>
      </c>
      <c r="X58" s="35"/>
      <c r="Y58" s="107"/>
      <c r="Z58" s="84" t="n">
        <v>1030626</v>
      </c>
      <c r="AA58" s="29"/>
      <c r="AB58" s="84" t="n">
        <v>1706169</v>
      </c>
      <c r="AC58" s="29"/>
      <c r="AD58" s="84" t="n">
        <v>1974321</v>
      </c>
      <c r="AE58" s="29"/>
      <c r="AF58" s="84" t="n">
        <v>0</v>
      </c>
      <c r="AG58" s="29"/>
      <c r="AH58" s="84" t="n">
        <v>0</v>
      </c>
      <c r="AI58" s="29"/>
      <c r="AJ58" s="84" t="n">
        <v>0</v>
      </c>
      <c r="AK58" s="29"/>
      <c r="AL58" s="84" t="n">
        <f aca="false">SUM(Z58:AJ58)</f>
        <v>4711116</v>
      </c>
      <c r="AM58" s="29"/>
      <c r="AN58" s="29"/>
      <c r="AO58" s="29"/>
      <c r="AP58" s="84" t="n">
        <v>4491060.11</v>
      </c>
      <c r="AQ58" s="29"/>
      <c r="AR58" s="130" t="n">
        <v>38</v>
      </c>
    </row>
    <row r="59" customFormat="false" ht="8.25" hidden="false" customHeight="true" outlineLevel="0" collapsed="false">
      <c r="A59" s="124"/>
      <c r="B59" s="124"/>
      <c r="C59" s="123"/>
      <c r="D59" s="124"/>
      <c r="E59" s="124"/>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124"/>
    </row>
    <row r="60" customFormat="false" ht="8.25" hidden="false" customHeight="true" outlineLevel="0" collapsed="false">
      <c r="A60" s="130" t="n">
        <f aca="false">A58</f>
        <v>38</v>
      </c>
      <c r="B60" s="124"/>
      <c r="C60" s="132" t="s">
        <v>75</v>
      </c>
      <c r="D60" s="124"/>
      <c r="E60" s="124"/>
      <c r="F60" s="29"/>
      <c r="G60" s="87" t="n">
        <f aca="false">SUM(G14:G58)</f>
        <v>101311603</v>
      </c>
      <c r="H60" s="29"/>
      <c r="I60" s="87" t="n">
        <f aca="false">SUM(I14:I58)</f>
        <v>79296509</v>
      </c>
      <c r="J60" s="29"/>
      <c r="K60" s="87" t="n">
        <f aca="false">SUM(K14:K58)</f>
        <v>579997670</v>
      </c>
      <c r="L60" s="29"/>
      <c r="M60" s="87" t="n">
        <f aca="false">SUM(M14:M58)</f>
        <v>5001258</v>
      </c>
      <c r="N60" s="29"/>
      <c r="O60" s="87" t="n">
        <f aca="false">SUM(O14:O58)</f>
        <v>18900138</v>
      </c>
      <c r="P60" s="29"/>
      <c r="Q60" s="87" t="n">
        <f aca="false">SUM(Q14:Q58)</f>
        <v>237979441</v>
      </c>
      <c r="R60" s="29"/>
      <c r="S60" s="87" t="n">
        <f aca="false">SUM(S14:S58)</f>
        <v>2890811</v>
      </c>
      <c r="T60" s="29"/>
      <c r="U60" s="87" t="n">
        <f aca="false">SUM(U14:U58)</f>
        <v>45084986</v>
      </c>
      <c r="V60" s="29"/>
      <c r="W60" s="87" t="n">
        <f aca="false">SUM(W14:W58)</f>
        <v>1070462416</v>
      </c>
      <c r="X60" s="39"/>
      <c r="Y60" s="29"/>
      <c r="Z60" s="87" t="n">
        <f aca="false">SUM(Z14:Z58)</f>
        <v>254653294</v>
      </c>
      <c r="AA60" s="29"/>
      <c r="AB60" s="87" t="n">
        <f aca="false">SUM(AB14:AB58)</f>
        <v>202424713</v>
      </c>
      <c r="AC60" s="29"/>
      <c r="AD60" s="87" t="n">
        <f aca="false">SUM(AD14:AD58)</f>
        <v>391894724</v>
      </c>
      <c r="AE60" s="29"/>
      <c r="AF60" s="87" t="n">
        <f aca="false">SUM(AF14:AF58)</f>
        <v>0</v>
      </c>
      <c r="AG60" s="29"/>
      <c r="AH60" s="87" t="n">
        <f aca="false">SUM(AH14:AH58)</f>
        <v>71444623</v>
      </c>
      <c r="AI60" s="29"/>
      <c r="AJ60" s="87" t="n">
        <f aca="false">SUM(AJ14:AJ58)</f>
        <v>1961980</v>
      </c>
      <c r="AK60" s="29"/>
      <c r="AL60" s="87" t="n">
        <f aca="false">SUM(AL14:AL58)</f>
        <v>922379334</v>
      </c>
      <c r="AM60" s="29"/>
      <c r="AN60" s="29"/>
      <c r="AO60" s="29"/>
      <c r="AP60" s="87" t="n">
        <f aca="false">SUM(AP14:AP58)</f>
        <v>332493449.51</v>
      </c>
      <c r="AQ60" s="29"/>
      <c r="AR60" s="130" t="n">
        <f aca="false">AR58</f>
        <v>38</v>
      </c>
    </row>
    <row r="61" customFormat="false" ht="8.25" hidden="false" customHeight="true" outlineLevel="0" collapsed="false">
      <c r="A61" s="29"/>
      <c r="B61" s="29"/>
      <c r="C61" s="17"/>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row>
    <row r="62" customFormat="false" ht="8.25" hidden="false" customHeight="true" outlineLevel="0" collapsed="false">
      <c r="A62" s="29"/>
      <c r="B62" s="29"/>
      <c r="C62" s="17"/>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row>
    <row r="63" customFormat="false" ht="8.25" hidden="false" customHeight="true" outlineLevel="0" collapsed="false">
      <c r="A63" s="29"/>
      <c r="B63" s="29"/>
      <c r="C63" s="17"/>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row>
    <row r="64" customFormat="false" ht="8.25" hidden="false" customHeight="true" outlineLevel="0" collapsed="false">
      <c r="A64" s="29"/>
      <c r="B64" s="29"/>
      <c r="C64" s="17"/>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row r="65" customFormat="false" ht="8.25" hidden="false" customHeight="true" outlineLevel="0" collapsed="false">
      <c r="A65" s="29"/>
      <c r="B65" s="29"/>
      <c r="C65" s="17"/>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row>
    <row r="66" customFormat="false" ht="8.25" hidden="false" customHeight="true" outlineLevel="0" collapsed="false">
      <c r="A66" s="29"/>
      <c r="B66" s="29"/>
      <c r="C66" s="17"/>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row>
    <row r="67" customFormat="false" ht="8.25" hidden="false" customHeight="true" outlineLevel="0" collapsed="false">
      <c r="A67" s="29"/>
      <c r="B67" s="29"/>
      <c r="C67" s="17"/>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row>
    <row r="68" customFormat="false" ht="8.25" hidden="false" customHeight="true" outlineLevel="0" collapsed="false">
      <c r="A68" s="29"/>
      <c r="B68" s="29"/>
      <c r="C68" s="17"/>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row>
    <row r="69" customFormat="false" ht="8.25" hidden="false" customHeight="true" outlineLevel="0" collapsed="false">
      <c r="A69" s="29"/>
      <c r="B69" s="29"/>
      <c r="C69" s="17"/>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row>
    <row r="70" customFormat="false" ht="8.25" hidden="false" customHeight="true" outlineLevel="0" collapsed="false">
      <c r="A70" s="29"/>
      <c r="B70" s="29"/>
      <c r="C70" s="17"/>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row>
    <row r="71" customFormat="false" ht="8.25" hidden="false" customHeight="true" outlineLevel="0" collapsed="false">
      <c r="A71" s="29"/>
      <c r="B71" s="29"/>
      <c r="C71" s="17"/>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row>
    <row r="72" customFormat="false" ht="8.25" hidden="false" customHeight="true" outlineLevel="0" collapsed="false">
      <c r="A72" s="29"/>
      <c r="B72" s="29"/>
      <c r="C72" s="17"/>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row>
    <row r="73" customFormat="false" ht="2.25" hidden="false" customHeight="true" outlineLevel="0" collapsed="false">
      <c r="A73" s="29"/>
      <c r="B73" s="29"/>
      <c r="C73" s="17"/>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row>
    <row r="74" customFormat="false" ht="8.25" hidden="false" customHeight="true" outlineLevel="0" collapsed="false">
      <c r="A74" s="29"/>
      <c r="B74" s="29"/>
      <c r="C74" s="17"/>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row>
    <row r="75" s="20" customFormat="true" ht="10.5" hidden="false" customHeight="true" outlineLevel="0" collapsed="false">
      <c r="A75" s="23" t="s">
        <v>471</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U75" s="18" t="s">
        <v>472</v>
      </c>
    </row>
    <row r="76" s="20" customFormat="true" ht="10.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21"/>
      <c r="V76" s="15"/>
      <c r="W76" s="18" t="s">
        <v>52</v>
      </c>
      <c r="X76" s="15"/>
      <c r="Y76" s="15"/>
      <c r="Z76" s="23" t="s">
        <v>53</v>
      </c>
      <c r="AA76" s="15"/>
      <c r="AB76" s="15"/>
      <c r="AC76" s="15"/>
      <c r="AD76" s="15"/>
      <c r="AE76" s="15"/>
      <c r="AF76" s="15"/>
      <c r="AG76" s="15"/>
      <c r="AH76" s="15"/>
      <c r="AI76" s="15"/>
      <c r="AJ76" s="15"/>
      <c r="AK76" s="15"/>
      <c r="AL76" s="15"/>
      <c r="AM76" s="15"/>
      <c r="AN76" s="15"/>
      <c r="AO76" s="15"/>
      <c r="AP76" s="121"/>
      <c r="AQ76" s="15"/>
      <c r="AR76" s="18" t="s">
        <v>447</v>
      </c>
    </row>
    <row r="77" s="20" customFormat="true" ht="10.5" hidden="false" customHeight="true" outlineLevel="0" collapsed="false">
      <c r="A77" s="21"/>
      <c r="B77" s="15"/>
      <c r="C77" s="15"/>
      <c r="D77" s="15"/>
      <c r="E77" s="15"/>
      <c r="F77" s="15"/>
      <c r="G77" s="15"/>
      <c r="H77" s="15"/>
      <c r="I77" s="15"/>
      <c r="J77" s="15"/>
      <c r="K77" s="15"/>
      <c r="L77" s="15"/>
      <c r="M77" s="15"/>
      <c r="N77" s="15"/>
      <c r="O77" s="15"/>
      <c r="P77" s="15"/>
      <c r="Q77" s="15"/>
      <c r="R77" s="15"/>
      <c r="S77" s="15"/>
      <c r="T77" s="15"/>
      <c r="U77" s="121"/>
      <c r="V77" s="15"/>
      <c r="W77" s="18" t="s">
        <v>448</v>
      </c>
      <c r="X77" s="15"/>
      <c r="Y77" s="15"/>
      <c r="Z77" s="23" t="s">
        <v>449</v>
      </c>
      <c r="AA77" s="15"/>
      <c r="AB77" s="15"/>
      <c r="AC77" s="15"/>
      <c r="AD77" s="15"/>
      <c r="AE77" s="15"/>
      <c r="AF77" s="15"/>
      <c r="AG77" s="15"/>
      <c r="AH77" s="15"/>
      <c r="AI77" s="15"/>
      <c r="AJ77" s="15"/>
      <c r="AK77" s="15"/>
      <c r="AL77" s="15"/>
      <c r="AM77" s="15"/>
      <c r="AN77" s="15"/>
      <c r="AO77" s="15"/>
      <c r="AP77" s="121"/>
      <c r="AQ77" s="15"/>
      <c r="AR77" s="18" t="s">
        <v>136</v>
      </c>
    </row>
    <row r="78" s="20" customFormat="true" ht="10.5" hidden="false" customHeight="true" outlineLevel="0" collapsed="false">
      <c r="A78" s="22"/>
      <c r="B78" s="15"/>
      <c r="C78" s="15"/>
      <c r="D78" s="15"/>
      <c r="E78" s="15"/>
      <c r="F78" s="15"/>
      <c r="G78" s="15"/>
      <c r="H78" s="15"/>
      <c r="I78" s="15"/>
      <c r="J78" s="15"/>
      <c r="K78" s="15"/>
      <c r="L78" s="15"/>
      <c r="M78" s="15"/>
      <c r="N78" s="15"/>
      <c r="O78" s="15"/>
      <c r="P78" s="15"/>
      <c r="Q78" s="15"/>
      <c r="R78" s="15"/>
      <c r="S78" s="15"/>
      <c r="T78" s="15"/>
      <c r="U78" s="121"/>
      <c r="V78" s="15"/>
      <c r="W78" s="18" t="s">
        <v>58</v>
      </c>
      <c r="X78" s="15"/>
      <c r="Y78" s="15"/>
      <c r="Z78" s="23" t="s">
        <v>59</v>
      </c>
      <c r="AA78" s="15"/>
      <c r="AB78" s="15"/>
      <c r="AC78" s="15"/>
      <c r="AD78" s="15"/>
      <c r="AE78" s="15"/>
      <c r="AF78" s="15"/>
      <c r="AG78" s="15"/>
      <c r="AH78" s="15"/>
      <c r="AI78" s="15"/>
      <c r="AJ78" s="15"/>
      <c r="AK78" s="15"/>
      <c r="AL78" s="15"/>
      <c r="AM78" s="15"/>
      <c r="AN78" s="15"/>
      <c r="AO78" s="15"/>
      <c r="AP78" s="15"/>
      <c r="AQ78" s="15"/>
      <c r="AR78" s="15"/>
    </row>
    <row r="79" customFormat="false" ht="9.75" hidden="false" customHeight="true" outlineLevel="0" collapsed="false">
      <c r="A79" s="29"/>
      <c r="B79" s="29"/>
      <c r="C79" s="17"/>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row>
    <row r="80" customFormat="false" ht="9.75" hidden="false" customHeight="true" outlineLevel="0" collapsed="false">
      <c r="A80" s="29"/>
      <c r="B80" s="29"/>
      <c r="C80" s="17"/>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row>
    <row r="81" customFormat="false" ht="7.5" hidden="false" customHeight="true" outlineLevel="0" collapsed="false">
      <c r="A81" s="29"/>
      <c r="B81" s="29"/>
      <c r="C81" s="17"/>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row>
    <row r="82" customFormat="false" ht="10.5" hidden="false" customHeight="true" outlineLevel="0" collapsed="false">
      <c r="A82" s="17"/>
      <c r="B82" s="17"/>
      <c r="C82" s="17"/>
      <c r="D82" s="17"/>
      <c r="E82" s="17"/>
      <c r="F82" s="17"/>
      <c r="G82" s="24" t="s">
        <v>450</v>
      </c>
      <c r="H82" s="24"/>
      <c r="I82" s="24"/>
      <c r="J82" s="24"/>
      <c r="K82" s="24"/>
      <c r="L82" s="24"/>
      <c r="M82" s="24"/>
      <c r="N82" s="24"/>
      <c r="O82" s="24"/>
      <c r="P82" s="24"/>
      <c r="Q82" s="24"/>
      <c r="R82" s="24"/>
      <c r="S82" s="24"/>
      <c r="T82" s="24"/>
      <c r="U82" s="24"/>
      <c r="V82" s="24"/>
      <c r="W82" s="24"/>
      <c r="X82" s="26"/>
      <c r="Y82" s="17"/>
      <c r="Z82" s="24" t="s">
        <v>451</v>
      </c>
      <c r="AA82" s="24"/>
      <c r="AB82" s="24"/>
      <c r="AC82" s="24"/>
      <c r="AD82" s="24"/>
      <c r="AE82" s="24"/>
      <c r="AF82" s="24"/>
      <c r="AG82" s="24"/>
      <c r="AH82" s="24"/>
      <c r="AI82" s="24"/>
      <c r="AJ82" s="24"/>
      <c r="AK82" s="24"/>
      <c r="AL82" s="24"/>
      <c r="AM82" s="24"/>
      <c r="AN82" s="17"/>
      <c r="AO82" s="17"/>
      <c r="AP82" s="24" t="s">
        <v>473</v>
      </c>
      <c r="AQ82" s="17"/>
      <c r="AR82" s="17"/>
    </row>
    <row r="83" customFormat="false" ht="10.5" hidden="false" customHeight="tru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27" t="s">
        <v>452</v>
      </c>
      <c r="AQ83" s="17"/>
      <c r="AR83" s="17"/>
    </row>
    <row r="84" customFormat="false" ht="10.5" hidden="false" customHeight="true" outlineLevel="0" collapsed="false">
      <c r="A84" s="17"/>
      <c r="B84" s="17"/>
      <c r="C84" s="17"/>
      <c r="D84" s="17"/>
      <c r="E84" s="17"/>
      <c r="F84" s="17"/>
      <c r="G84" s="17"/>
      <c r="H84" s="17"/>
      <c r="I84" s="17"/>
      <c r="J84" s="17"/>
      <c r="K84" s="17"/>
      <c r="L84" s="17"/>
      <c r="M84" s="17"/>
      <c r="N84" s="17"/>
      <c r="O84" s="17"/>
      <c r="P84" s="17"/>
      <c r="Q84" s="27" t="s">
        <v>453</v>
      </c>
      <c r="R84" s="17"/>
      <c r="S84" s="27" t="s">
        <v>310</v>
      </c>
      <c r="T84" s="17"/>
      <c r="U84" s="17"/>
      <c r="V84" s="17"/>
      <c r="W84" s="17"/>
      <c r="X84" s="17"/>
      <c r="Y84" s="17"/>
      <c r="Z84" s="17"/>
      <c r="AA84" s="17"/>
      <c r="AB84" s="17"/>
      <c r="AC84" s="17"/>
      <c r="AD84" s="17"/>
      <c r="AE84" s="17"/>
      <c r="AF84" s="17"/>
      <c r="AG84" s="17"/>
      <c r="AH84" s="17"/>
      <c r="AI84" s="17"/>
      <c r="AJ84" s="27" t="s">
        <v>310</v>
      </c>
      <c r="AK84" s="17"/>
      <c r="AL84" s="17"/>
      <c r="AM84" s="17"/>
      <c r="AN84" s="17"/>
      <c r="AO84" s="17"/>
      <c r="AP84" s="24" t="s">
        <v>309</v>
      </c>
      <c r="AQ84" s="17"/>
      <c r="AR84" s="17"/>
    </row>
    <row r="85" customFormat="false" ht="10.5" hidden="false" customHeight="true" outlineLevel="0" collapsed="false">
      <c r="A85" s="17"/>
      <c r="B85" s="17"/>
      <c r="C85" s="17"/>
      <c r="D85" s="17"/>
      <c r="E85" s="17"/>
      <c r="F85" s="17"/>
      <c r="G85" s="17"/>
      <c r="H85" s="17"/>
      <c r="I85" s="17"/>
      <c r="J85" s="17"/>
      <c r="K85" s="17"/>
      <c r="L85" s="17"/>
      <c r="M85" s="17"/>
      <c r="N85" s="17"/>
      <c r="O85" s="17"/>
      <c r="P85" s="17"/>
      <c r="Q85" s="27" t="s">
        <v>454</v>
      </c>
      <c r="R85" s="17"/>
      <c r="S85" s="27" t="s">
        <v>455</v>
      </c>
      <c r="T85" s="17"/>
      <c r="U85" s="27" t="s">
        <v>338</v>
      </c>
      <c r="V85" s="17"/>
      <c r="W85" s="27" t="s">
        <v>75</v>
      </c>
      <c r="X85" s="17"/>
      <c r="Y85" s="17"/>
      <c r="Z85" s="17"/>
      <c r="AA85" s="17"/>
      <c r="AB85" s="27" t="s">
        <v>456</v>
      </c>
      <c r="AC85" s="17"/>
      <c r="AD85" s="27" t="s">
        <v>457</v>
      </c>
      <c r="AE85" s="17"/>
      <c r="AF85" s="17"/>
      <c r="AG85" s="17"/>
      <c r="AH85" s="27" t="s">
        <v>458</v>
      </c>
      <c r="AI85" s="17"/>
      <c r="AJ85" s="27" t="s">
        <v>459</v>
      </c>
      <c r="AK85" s="17"/>
      <c r="AL85" s="27" t="s">
        <v>75</v>
      </c>
      <c r="AM85" s="17"/>
      <c r="AN85" s="17"/>
      <c r="AO85" s="17"/>
      <c r="AP85" s="26"/>
      <c r="AQ85" s="17"/>
      <c r="AR85" s="17"/>
    </row>
    <row r="86" customFormat="false" ht="10.5" hidden="false" customHeight="true" outlineLevel="0" collapsed="false">
      <c r="A86" s="24" t="s">
        <v>81</v>
      </c>
      <c r="B86" s="17"/>
      <c r="C86" s="24" t="s">
        <v>83</v>
      </c>
      <c r="D86" s="17"/>
      <c r="E86" s="17"/>
      <c r="F86" s="17"/>
      <c r="G86" s="24" t="s">
        <v>460</v>
      </c>
      <c r="H86" s="17"/>
      <c r="I86" s="24" t="s">
        <v>461</v>
      </c>
      <c r="J86" s="17"/>
      <c r="K86" s="24" t="s">
        <v>462</v>
      </c>
      <c r="L86" s="17"/>
      <c r="M86" s="24" t="s">
        <v>463</v>
      </c>
      <c r="N86" s="17"/>
      <c r="O86" s="24" t="s">
        <v>464</v>
      </c>
      <c r="P86" s="17"/>
      <c r="Q86" s="24" t="s">
        <v>79</v>
      </c>
      <c r="R86" s="17"/>
      <c r="S86" s="24" t="s">
        <v>465</v>
      </c>
      <c r="T86" s="17"/>
      <c r="U86" s="24" t="s">
        <v>466</v>
      </c>
      <c r="V86" s="17"/>
      <c r="W86" s="24" t="s">
        <v>466</v>
      </c>
      <c r="X86" s="26"/>
      <c r="Y86" s="17"/>
      <c r="Z86" s="24" t="s">
        <v>388</v>
      </c>
      <c r="AA86" s="17"/>
      <c r="AB86" s="24" t="s">
        <v>467</v>
      </c>
      <c r="AC86" s="17"/>
      <c r="AD86" s="24" t="s">
        <v>79</v>
      </c>
      <c r="AE86" s="17"/>
      <c r="AF86" s="24" t="s">
        <v>468</v>
      </c>
      <c r="AG86" s="17"/>
      <c r="AH86" s="24" t="s">
        <v>88</v>
      </c>
      <c r="AI86" s="17"/>
      <c r="AJ86" s="24" t="s">
        <v>465</v>
      </c>
      <c r="AK86" s="17"/>
      <c r="AL86" s="24" t="s">
        <v>469</v>
      </c>
      <c r="AM86" s="17"/>
      <c r="AN86" s="17"/>
      <c r="AO86" s="17"/>
      <c r="AP86" s="24" t="s">
        <v>470</v>
      </c>
      <c r="AQ86" s="17"/>
      <c r="AR86" s="24" t="s">
        <v>81</v>
      </c>
    </row>
    <row r="87" customFormat="false" ht="8.2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row>
    <row r="88" customFormat="false" ht="8.25" hidden="false" customHeight="true" outlineLevel="0" collapsed="false">
      <c r="A88" s="123"/>
      <c r="B88" s="123" t="s">
        <v>137</v>
      </c>
      <c r="C88" s="123"/>
      <c r="D88" s="123"/>
      <c r="E88" s="123"/>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row>
    <row r="89" customFormat="false" ht="8.25" hidden="false" customHeight="true" outlineLevel="0" collapsed="false">
      <c r="A89" s="123" t="n">
        <v>1</v>
      </c>
      <c r="B89" s="124"/>
      <c r="C89" s="123" t="s">
        <v>138</v>
      </c>
      <c r="D89" s="124"/>
      <c r="E89" s="124"/>
      <c r="F89" s="29"/>
      <c r="G89" s="72" t="n">
        <v>64440</v>
      </c>
      <c r="H89" s="29"/>
      <c r="I89" s="72" t="n">
        <v>241650</v>
      </c>
      <c r="J89" s="29"/>
      <c r="K89" s="72" t="n">
        <v>0</v>
      </c>
      <c r="L89" s="29"/>
      <c r="M89" s="72" t="n">
        <v>367</v>
      </c>
      <c r="N89" s="29"/>
      <c r="O89" s="72" t="n">
        <v>0</v>
      </c>
      <c r="P89" s="29"/>
      <c r="Q89" s="72" t="n">
        <v>2032836</v>
      </c>
      <c r="R89" s="29"/>
      <c r="S89" s="72" t="n">
        <v>0</v>
      </c>
      <c r="T89" s="29"/>
      <c r="U89" s="72" t="n">
        <v>15323</v>
      </c>
      <c r="V89" s="29"/>
      <c r="W89" s="72" t="n">
        <f aca="false">SUM(G89:U89)</f>
        <v>2354616</v>
      </c>
      <c r="X89" s="35"/>
      <c r="Y89" s="29"/>
      <c r="Z89" s="72" t="n">
        <v>1021558</v>
      </c>
      <c r="AA89" s="29"/>
      <c r="AB89" s="72" t="n">
        <v>0</v>
      </c>
      <c r="AC89" s="29"/>
      <c r="AD89" s="72" t="n">
        <v>2724360</v>
      </c>
      <c r="AE89" s="29"/>
      <c r="AF89" s="72" t="n">
        <v>0</v>
      </c>
      <c r="AG89" s="29"/>
      <c r="AH89" s="72" t="n">
        <v>0</v>
      </c>
      <c r="AI89" s="29"/>
      <c r="AJ89" s="72" t="n">
        <v>0</v>
      </c>
      <c r="AK89" s="29"/>
      <c r="AL89" s="72" t="n">
        <f aca="false">SUM(Z89:AJ89)</f>
        <v>3745918</v>
      </c>
      <c r="AM89" s="29"/>
      <c r="AN89" s="29"/>
      <c r="AO89" s="29"/>
      <c r="AP89" s="72" t="n">
        <v>11167049.54</v>
      </c>
      <c r="AQ89" s="29"/>
      <c r="AR89" s="123" t="n">
        <v>1</v>
      </c>
    </row>
    <row r="90" customFormat="false" ht="8.25" hidden="false" customHeight="true" outlineLevel="0" collapsed="false">
      <c r="A90" s="123" t="n">
        <v>2</v>
      </c>
      <c r="B90" s="124"/>
      <c r="C90" s="123" t="s">
        <v>139</v>
      </c>
      <c r="D90" s="124"/>
      <c r="E90" s="124"/>
      <c r="F90" s="29"/>
      <c r="G90" s="79" t="n">
        <v>2772989</v>
      </c>
      <c r="H90" s="29"/>
      <c r="I90" s="79" t="n">
        <v>419488</v>
      </c>
      <c r="J90" s="29"/>
      <c r="K90" s="79" t="n">
        <v>57240775</v>
      </c>
      <c r="L90" s="29"/>
      <c r="M90" s="79" t="n">
        <v>337957</v>
      </c>
      <c r="N90" s="29"/>
      <c r="O90" s="79" t="n">
        <v>0</v>
      </c>
      <c r="P90" s="29"/>
      <c r="Q90" s="79" t="n">
        <v>0</v>
      </c>
      <c r="R90" s="29"/>
      <c r="S90" s="79" t="n">
        <v>0</v>
      </c>
      <c r="T90" s="29"/>
      <c r="U90" s="79" t="n">
        <v>38138</v>
      </c>
      <c r="V90" s="29"/>
      <c r="W90" s="79" t="n">
        <f aca="false">SUM(G90:U90)</f>
        <v>60809347</v>
      </c>
      <c r="X90" s="35"/>
      <c r="Y90" s="107"/>
      <c r="Z90" s="79" t="n">
        <v>16049776</v>
      </c>
      <c r="AA90" s="29"/>
      <c r="AB90" s="79" t="n">
        <v>0</v>
      </c>
      <c r="AC90" s="29"/>
      <c r="AD90" s="79" t="n">
        <v>14473944</v>
      </c>
      <c r="AE90" s="29"/>
      <c r="AF90" s="79" t="n">
        <v>0</v>
      </c>
      <c r="AG90" s="29"/>
      <c r="AH90" s="79" t="n">
        <v>0</v>
      </c>
      <c r="AI90" s="29"/>
      <c r="AJ90" s="79" t="n">
        <v>0</v>
      </c>
      <c r="AK90" s="29"/>
      <c r="AL90" s="79" t="n">
        <f aca="false">SUM(Z90:AJ90)</f>
        <v>30523720</v>
      </c>
      <c r="AM90" s="29"/>
      <c r="AN90" s="29"/>
      <c r="AO90" s="29"/>
      <c r="AP90" s="79" t="n">
        <v>24751258.13</v>
      </c>
      <c r="AQ90" s="29"/>
      <c r="AR90" s="123" t="n">
        <v>2</v>
      </c>
    </row>
    <row r="91" customFormat="false" ht="8.25" hidden="false" customHeight="true" outlineLevel="0" collapsed="false">
      <c r="A91" s="123" t="n">
        <v>3</v>
      </c>
      <c r="B91" s="124"/>
      <c r="C91" s="123" t="s">
        <v>140</v>
      </c>
      <c r="D91" s="124"/>
      <c r="E91" s="124"/>
      <c r="F91" s="29"/>
      <c r="G91" s="79" t="n">
        <v>0</v>
      </c>
      <c r="H91" s="29"/>
      <c r="I91" s="79" t="n">
        <v>0</v>
      </c>
      <c r="J91" s="29"/>
      <c r="K91" s="79" t="n">
        <v>0</v>
      </c>
      <c r="L91" s="29"/>
      <c r="M91" s="79" t="n">
        <v>0</v>
      </c>
      <c r="N91" s="29"/>
      <c r="O91" s="79" t="n">
        <v>0</v>
      </c>
      <c r="P91" s="29"/>
      <c r="Q91" s="79" t="n">
        <v>458621</v>
      </c>
      <c r="R91" s="29"/>
      <c r="S91" s="79" t="n">
        <v>0</v>
      </c>
      <c r="T91" s="29"/>
      <c r="U91" s="79" t="n">
        <v>0</v>
      </c>
      <c r="V91" s="29"/>
      <c r="W91" s="79" t="n">
        <f aca="false">SUM(G91:U91)</f>
        <v>458621</v>
      </c>
      <c r="X91" s="35"/>
      <c r="Y91" s="107"/>
      <c r="Z91" s="79" t="n">
        <v>377846</v>
      </c>
      <c r="AA91" s="29"/>
      <c r="AB91" s="79" t="n">
        <v>0</v>
      </c>
      <c r="AC91" s="29"/>
      <c r="AD91" s="79" t="n">
        <v>80775</v>
      </c>
      <c r="AE91" s="29"/>
      <c r="AF91" s="79" t="n">
        <v>0</v>
      </c>
      <c r="AG91" s="29"/>
      <c r="AH91" s="79" t="n">
        <v>0</v>
      </c>
      <c r="AI91" s="29"/>
      <c r="AJ91" s="79" t="n">
        <v>0</v>
      </c>
      <c r="AK91" s="29"/>
      <c r="AL91" s="79" t="n">
        <f aca="false">SUM(Z91:AJ91)</f>
        <v>458621</v>
      </c>
      <c r="AM91" s="29"/>
      <c r="AN91" s="29"/>
      <c r="AO91" s="29"/>
      <c r="AP91" s="79" t="n">
        <v>2653848.52</v>
      </c>
      <c r="AQ91" s="29"/>
      <c r="AR91" s="123" t="n">
        <v>3</v>
      </c>
    </row>
    <row r="92" customFormat="false" ht="8.25" hidden="false" customHeight="true" outlineLevel="0" collapsed="false">
      <c r="A92" s="123" t="n">
        <v>4</v>
      </c>
      <c r="B92" s="124"/>
      <c r="C92" s="123" t="s">
        <v>141</v>
      </c>
      <c r="D92" s="124"/>
      <c r="E92" s="124"/>
      <c r="F92" s="29"/>
      <c r="G92" s="79" t="n">
        <v>0</v>
      </c>
      <c r="H92" s="29"/>
      <c r="I92" s="79" t="n">
        <v>0</v>
      </c>
      <c r="J92" s="29"/>
      <c r="K92" s="79" t="n">
        <v>0</v>
      </c>
      <c r="L92" s="29"/>
      <c r="M92" s="79" t="n">
        <v>3459</v>
      </c>
      <c r="N92" s="29"/>
      <c r="O92" s="79" t="n">
        <v>0</v>
      </c>
      <c r="P92" s="29"/>
      <c r="Q92" s="79" t="n">
        <v>0</v>
      </c>
      <c r="R92" s="29"/>
      <c r="S92" s="79" t="n">
        <v>0</v>
      </c>
      <c r="T92" s="29"/>
      <c r="U92" s="79" t="n">
        <v>0</v>
      </c>
      <c r="V92" s="29"/>
      <c r="W92" s="79" t="n">
        <f aca="false">SUM(G92:U92)</f>
        <v>3459</v>
      </c>
      <c r="X92" s="35"/>
      <c r="Y92" s="107"/>
      <c r="Z92" s="79" t="n">
        <v>152581</v>
      </c>
      <c r="AA92" s="29"/>
      <c r="AB92" s="79" t="n">
        <v>0</v>
      </c>
      <c r="AC92" s="29"/>
      <c r="AD92" s="79" t="n">
        <v>535927</v>
      </c>
      <c r="AE92" s="29"/>
      <c r="AF92" s="79" t="n">
        <v>0</v>
      </c>
      <c r="AG92" s="29"/>
      <c r="AH92" s="79" t="n">
        <v>0</v>
      </c>
      <c r="AI92" s="29"/>
      <c r="AJ92" s="79" t="n">
        <v>0</v>
      </c>
      <c r="AK92" s="29"/>
      <c r="AL92" s="79" t="n">
        <f aca="false">SUM(Z92:AJ92)</f>
        <v>688508</v>
      </c>
      <c r="AM92" s="29"/>
      <c r="AN92" s="29"/>
      <c r="AO92" s="29"/>
      <c r="AP92" s="79" t="n">
        <v>488159.07</v>
      </c>
      <c r="AQ92" s="29"/>
      <c r="AR92" s="123" t="n">
        <v>4</v>
      </c>
    </row>
    <row r="93" customFormat="false" ht="8.25" hidden="false" customHeight="true" outlineLevel="0" collapsed="false">
      <c r="A93" s="123" t="n">
        <v>5</v>
      </c>
      <c r="B93" s="124"/>
      <c r="C93" s="123" t="s">
        <v>142</v>
      </c>
      <c r="D93" s="124"/>
      <c r="E93" s="124"/>
      <c r="F93" s="29"/>
      <c r="G93" s="79" t="n">
        <v>0</v>
      </c>
      <c r="H93" s="29"/>
      <c r="I93" s="79" t="n">
        <v>40643</v>
      </c>
      <c r="J93" s="29"/>
      <c r="K93" s="79" t="n">
        <v>27775492</v>
      </c>
      <c r="L93" s="29"/>
      <c r="M93" s="79" t="n">
        <v>119751</v>
      </c>
      <c r="N93" s="29"/>
      <c r="O93" s="79" t="n">
        <v>0</v>
      </c>
      <c r="P93" s="29"/>
      <c r="Q93" s="79" t="n">
        <v>485313</v>
      </c>
      <c r="R93" s="29"/>
      <c r="S93" s="79" t="n">
        <v>0</v>
      </c>
      <c r="T93" s="29"/>
      <c r="U93" s="79" t="n">
        <v>20663</v>
      </c>
      <c r="V93" s="29"/>
      <c r="W93" s="79" t="n">
        <f aca="false">SUM(G93:U93)</f>
        <v>28441862</v>
      </c>
      <c r="X93" s="35"/>
      <c r="Y93" s="107"/>
      <c r="Z93" s="79" t="n">
        <v>10520327</v>
      </c>
      <c r="AA93" s="29"/>
      <c r="AB93" s="79" t="n">
        <v>0</v>
      </c>
      <c r="AC93" s="29"/>
      <c r="AD93" s="79" t="n">
        <v>2565640</v>
      </c>
      <c r="AE93" s="29"/>
      <c r="AF93" s="79" t="n">
        <v>0</v>
      </c>
      <c r="AG93" s="29"/>
      <c r="AH93" s="79" t="n">
        <v>0</v>
      </c>
      <c r="AI93" s="29"/>
      <c r="AJ93" s="79" t="n">
        <v>0</v>
      </c>
      <c r="AK93" s="29"/>
      <c r="AL93" s="79" t="n">
        <f aca="false">SUM(Z93:AJ93)</f>
        <v>13085967</v>
      </c>
      <c r="AM93" s="29"/>
      <c r="AN93" s="29"/>
      <c r="AO93" s="29"/>
      <c r="AP93" s="79" t="n">
        <v>9431876.57</v>
      </c>
      <c r="AQ93" s="29"/>
      <c r="AR93" s="123" t="n">
        <v>5</v>
      </c>
    </row>
    <row r="94" customFormat="false" ht="8.25" hidden="false" customHeight="true" outlineLevel="0" collapsed="false">
      <c r="A94" s="126"/>
      <c r="B94" s="124"/>
      <c r="C94" s="123"/>
      <c r="D94" s="124"/>
      <c r="E94" s="124"/>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126"/>
    </row>
    <row r="95" customFormat="false" ht="8.25" hidden="false" customHeight="true" outlineLevel="0" collapsed="false">
      <c r="A95" s="123" t="n">
        <v>6</v>
      </c>
      <c r="B95" s="124"/>
      <c r="C95" s="123" t="s">
        <v>143</v>
      </c>
      <c r="D95" s="124"/>
      <c r="E95" s="124"/>
      <c r="F95" s="29"/>
      <c r="G95" s="79" t="n">
        <v>0</v>
      </c>
      <c r="H95" s="29"/>
      <c r="I95" s="79" t="n">
        <v>0</v>
      </c>
      <c r="J95" s="29"/>
      <c r="K95" s="79" t="n">
        <v>0</v>
      </c>
      <c r="L95" s="29"/>
      <c r="M95" s="79" t="n">
        <v>0</v>
      </c>
      <c r="N95" s="29"/>
      <c r="O95" s="79" t="n">
        <v>0</v>
      </c>
      <c r="P95" s="29"/>
      <c r="Q95" s="79" t="n">
        <v>0</v>
      </c>
      <c r="R95" s="29"/>
      <c r="S95" s="79" t="n">
        <v>0</v>
      </c>
      <c r="T95" s="29"/>
      <c r="U95" s="79" t="n">
        <v>0</v>
      </c>
      <c r="V95" s="29"/>
      <c r="W95" s="79" t="n">
        <f aca="false">SUM(G95:U95)</f>
        <v>0</v>
      </c>
      <c r="X95" s="35"/>
      <c r="Y95" s="107"/>
      <c r="Z95" s="79" t="n">
        <v>385793</v>
      </c>
      <c r="AA95" s="29"/>
      <c r="AB95" s="79" t="n">
        <v>0</v>
      </c>
      <c r="AC95" s="29"/>
      <c r="AD95" s="79" t="n">
        <v>138110</v>
      </c>
      <c r="AE95" s="29"/>
      <c r="AF95" s="79" t="n">
        <v>0</v>
      </c>
      <c r="AG95" s="29"/>
      <c r="AH95" s="79" t="n">
        <v>0</v>
      </c>
      <c r="AI95" s="29"/>
      <c r="AJ95" s="79" t="n">
        <v>0</v>
      </c>
      <c r="AK95" s="29"/>
      <c r="AL95" s="79" t="n">
        <f aca="false">SUM(Z95:AJ95)</f>
        <v>523903</v>
      </c>
      <c r="AM95" s="29"/>
      <c r="AN95" s="29"/>
      <c r="AO95" s="29"/>
      <c r="AP95" s="79" t="n">
        <v>41427.66</v>
      </c>
      <c r="AQ95" s="29"/>
      <c r="AR95" s="123" t="n">
        <v>6</v>
      </c>
    </row>
    <row r="96" customFormat="false" ht="8.25" hidden="false" customHeight="true" outlineLevel="0" collapsed="false">
      <c r="A96" s="123" t="n">
        <v>7</v>
      </c>
      <c r="B96" s="124"/>
      <c r="C96" s="123" t="s">
        <v>144</v>
      </c>
      <c r="D96" s="124"/>
      <c r="E96" s="124"/>
      <c r="F96" s="29"/>
      <c r="G96" s="79" t="n">
        <v>6892364</v>
      </c>
      <c r="H96" s="29"/>
      <c r="I96" s="79" t="n">
        <v>1516553</v>
      </c>
      <c r="J96" s="29"/>
      <c r="K96" s="79" t="n">
        <v>195293857</v>
      </c>
      <c r="L96" s="29"/>
      <c r="M96" s="79" t="n">
        <v>953456</v>
      </c>
      <c r="N96" s="29"/>
      <c r="O96" s="79" t="n">
        <v>0</v>
      </c>
      <c r="P96" s="29"/>
      <c r="Q96" s="79" t="n">
        <v>583154</v>
      </c>
      <c r="R96" s="29"/>
      <c r="S96" s="79" t="n">
        <v>0</v>
      </c>
      <c r="T96" s="29"/>
      <c r="U96" s="79" t="n">
        <v>57836822</v>
      </c>
      <c r="V96" s="29"/>
      <c r="W96" s="79" t="n">
        <f aca="false">SUM(G96:U96)</f>
        <v>263076206</v>
      </c>
      <c r="X96" s="35"/>
      <c r="Y96" s="107"/>
      <c r="Z96" s="79" t="n">
        <v>49970393</v>
      </c>
      <c r="AA96" s="29"/>
      <c r="AB96" s="79" t="n">
        <v>11609119</v>
      </c>
      <c r="AC96" s="29"/>
      <c r="AD96" s="79" t="n">
        <v>116899521</v>
      </c>
      <c r="AE96" s="29"/>
      <c r="AF96" s="79" t="n">
        <v>0</v>
      </c>
      <c r="AG96" s="29"/>
      <c r="AH96" s="79" t="n">
        <v>84597173</v>
      </c>
      <c r="AI96" s="29"/>
      <c r="AJ96" s="79" t="n">
        <v>0</v>
      </c>
      <c r="AK96" s="29"/>
      <c r="AL96" s="79" t="n">
        <f aca="false">SUM(Z96:AJ96)</f>
        <v>263076206</v>
      </c>
      <c r="AM96" s="29"/>
      <c r="AN96" s="29"/>
      <c r="AO96" s="29"/>
      <c r="AP96" s="79" t="n">
        <v>4895360</v>
      </c>
      <c r="AQ96" s="29"/>
      <c r="AR96" s="123" t="n">
        <v>7</v>
      </c>
    </row>
    <row r="97" customFormat="false" ht="8.25" hidden="false" customHeight="true" outlineLevel="0" collapsed="false">
      <c r="A97" s="123" t="n">
        <v>8</v>
      </c>
      <c r="B97" s="124"/>
      <c r="C97" s="123" t="s">
        <v>145</v>
      </c>
      <c r="D97" s="124"/>
      <c r="E97" s="124"/>
      <c r="F97" s="29"/>
      <c r="G97" s="79" t="n">
        <v>931939</v>
      </c>
      <c r="H97" s="29"/>
      <c r="I97" s="79" t="n">
        <v>59709</v>
      </c>
      <c r="J97" s="29"/>
      <c r="K97" s="79" t="n">
        <v>14285000</v>
      </c>
      <c r="L97" s="29"/>
      <c r="M97" s="79" t="n">
        <v>124125</v>
      </c>
      <c r="N97" s="29"/>
      <c r="O97" s="79" t="n">
        <v>285000</v>
      </c>
      <c r="P97" s="29"/>
      <c r="Q97" s="79" t="n">
        <v>5598508</v>
      </c>
      <c r="R97" s="29"/>
      <c r="S97" s="79" t="n">
        <v>0</v>
      </c>
      <c r="T97" s="29"/>
      <c r="U97" s="79" t="n">
        <v>3398817</v>
      </c>
      <c r="V97" s="29"/>
      <c r="W97" s="79" t="n">
        <f aca="false">SUM(G97:U97)</f>
        <v>24683098</v>
      </c>
      <c r="X97" s="35"/>
      <c r="Y97" s="107"/>
      <c r="Z97" s="79" t="n">
        <v>30734105</v>
      </c>
      <c r="AA97" s="29"/>
      <c r="AB97" s="79" t="n">
        <v>916311</v>
      </c>
      <c r="AC97" s="29"/>
      <c r="AD97" s="79" t="n">
        <v>996606</v>
      </c>
      <c r="AE97" s="29"/>
      <c r="AF97" s="79" t="n">
        <v>0</v>
      </c>
      <c r="AG97" s="29"/>
      <c r="AH97" s="79" t="n">
        <v>1363714</v>
      </c>
      <c r="AI97" s="29"/>
      <c r="AJ97" s="79" t="n">
        <v>0</v>
      </c>
      <c r="AK97" s="29"/>
      <c r="AL97" s="79" t="n">
        <f aca="false">SUM(Z97:AJ97)</f>
        <v>34010736</v>
      </c>
      <c r="AM97" s="29"/>
      <c r="AN97" s="29"/>
      <c r="AO97" s="29"/>
      <c r="AP97" s="79" t="n">
        <v>4200128.65</v>
      </c>
      <c r="AQ97" s="29"/>
      <c r="AR97" s="123" t="n">
        <v>8</v>
      </c>
    </row>
    <row r="98" customFormat="false" ht="8.25" hidden="false" customHeight="true" outlineLevel="0" collapsed="false">
      <c r="A98" s="123" t="n">
        <v>9</v>
      </c>
      <c r="B98" s="124"/>
      <c r="C98" s="123" t="s">
        <v>146</v>
      </c>
      <c r="D98" s="124"/>
      <c r="E98" s="124"/>
      <c r="F98" s="29"/>
      <c r="G98" s="79" t="n">
        <v>0</v>
      </c>
      <c r="H98" s="29"/>
      <c r="I98" s="79" t="n">
        <v>298707</v>
      </c>
      <c r="J98" s="29"/>
      <c r="K98" s="79" t="n">
        <v>0</v>
      </c>
      <c r="L98" s="29"/>
      <c r="M98" s="79" t="n">
        <v>0</v>
      </c>
      <c r="N98" s="29"/>
      <c r="O98" s="79" t="n">
        <v>0</v>
      </c>
      <c r="P98" s="29"/>
      <c r="Q98" s="79" t="n">
        <v>0</v>
      </c>
      <c r="R98" s="29"/>
      <c r="S98" s="79" t="n">
        <v>0</v>
      </c>
      <c r="T98" s="29"/>
      <c r="U98" s="79" t="n">
        <v>0</v>
      </c>
      <c r="V98" s="29"/>
      <c r="W98" s="79" t="n">
        <f aca="false">SUM(G98:U98)</f>
        <v>298707</v>
      </c>
      <c r="X98" s="35"/>
      <c r="Y98" s="107"/>
      <c r="Z98" s="79" t="n">
        <v>0</v>
      </c>
      <c r="AA98" s="29"/>
      <c r="AB98" s="79" t="n">
        <v>0</v>
      </c>
      <c r="AC98" s="29"/>
      <c r="AD98" s="79" t="n">
        <v>0</v>
      </c>
      <c r="AE98" s="29"/>
      <c r="AF98" s="79" t="n">
        <v>0</v>
      </c>
      <c r="AG98" s="29"/>
      <c r="AH98" s="79" t="n">
        <v>298707</v>
      </c>
      <c r="AI98" s="29"/>
      <c r="AJ98" s="79" t="n">
        <v>0</v>
      </c>
      <c r="AK98" s="29"/>
      <c r="AL98" s="79" t="n">
        <f aca="false">SUM(Z98:AJ98)</f>
        <v>298707</v>
      </c>
      <c r="AM98" s="29"/>
      <c r="AN98" s="29"/>
      <c r="AO98" s="29"/>
      <c r="AP98" s="79" t="n">
        <v>920773.61</v>
      </c>
      <c r="AQ98" s="29"/>
      <c r="AR98" s="123" t="n">
        <v>9</v>
      </c>
    </row>
    <row r="99" customFormat="false" ht="8.25" hidden="false" customHeight="true" outlineLevel="0" collapsed="false">
      <c r="A99" s="123" t="n">
        <v>10</v>
      </c>
      <c r="B99" s="124"/>
      <c r="C99" s="123" t="s">
        <v>147</v>
      </c>
      <c r="D99" s="124"/>
      <c r="E99" s="124"/>
      <c r="F99" s="29"/>
      <c r="G99" s="79" t="n">
        <v>0</v>
      </c>
      <c r="H99" s="29"/>
      <c r="I99" s="79" t="n">
        <v>0</v>
      </c>
      <c r="J99" s="29"/>
      <c r="K99" s="79" t="n">
        <v>40085678</v>
      </c>
      <c r="L99" s="29"/>
      <c r="M99" s="79" t="n">
        <v>0</v>
      </c>
      <c r="N99" s="29"/>
      <c r="O99" s="79" t="n">
        <v>0</v>
      </c>
      <c r="P99" s="29"/>
      <c r="Q99" s="79" t="n">
        <v>0</v>
      </c>
      <c r="R99" s="29"/>
      <c r="S99" s="79" t="n">
        <v>0</v>
      </c>
      <c r="T99" s="29"/>
      <c r="U99" s="79" t="n">
        <v>0</v>
      </c>
      <c r="V99" s="29"/>
      <c r="W99" s="79" t="n">
        <f aca="false">SUM(G99:U99)</f>
        <v>40085678</v>
      </c>
      <c r="X99" s="35"/>
      <c r="Y99" s="107"/>
      <c r="Z99" s="79" t="n">
        <v>13661412</v>
      </c>
      <c r="AA99" s="29"/>
      <c r="AB99" s="79" t="n">
        <v>0</v>
      </c>
      <c r="AC99" s="29"/>
      <c r="AD99" s="79" t="n">
        <v>0</v>
      </c>
      <c r="AE99" s="29"/>
      <c r="AF99" s="79" t="n">
        <v>0</v>
      </c>
      <c r="AG99" s="29"/>
      <c r="AH99" s="79" t="n">
        <v>0</v>
      </c>
      <c r="AI99" s="29"/>
      <c r="AJ99" s="79" t="n">
        <v>0</v>
      </c>
      <c r="AK99" s="29"/>
      <c r="AL99" s="79" t="n">
        <f aca="false">SUM(Z99:AJ99)</f>
        <v>13661412</v>
      </c>
      <c r="AM99" s="29"/>
      <c r="AN99" s="29"/>
      <c r="AO99" s="29"/>
      <c r="AP99" s="79" t="n">
        <v>4060932.29</v>
      </c>
      <c r="AQ99" s="29"/>
      <c r="AR99" s="123" t="n">
        <v>10</v>
      </c>
    </row>
    <row r="100" customFormat="false" ht="8.25" hidden="false" customHeight="true" outlineLevel="0" collapsed="false">
      <c r="A100" s="126"/>
      <c r="B100" s="124"/>
      <c r="C100" s="123"/>
      <c r="D100" s="124"/>
      <c r="E100" s="124"/>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126"/>
    </row>
    <row r="101" customFormat="false" ht="8.25" hidden="false" customHeight="true" outlineLevel="0" collapsed="false">
      <c r="A101" s="123" t="n">
        <v>11</v>
      </c>
      <c r="B101" s="124"/>
      <c r="C101" s="123" t="s">
        <v>148</v>
      </c>
      <c r="D101" s="124"/>
      <c r="E101" s="124"/>
      <c r="F101" s="29"/>
      <c r="G101" s="79" t="n">
        <v>0</v>
      </c>
      <c r="H101" s="29"/>
      <c r="I101" s="79" t="n">
        <v>0</v>
      </c>
      <c r="J101" s="29"/>
      <c r="K101" s="79" t="n">
        <v>0</v>
      </c>
      <c r="L101" s="29"/>
      <c r="M101" s="79" t="n">
        <v>0</v>
      </c>
      <c r="N101" s="29"/>
      <c r="O101" s="79" t="n">
        <v>0</v>
      </c>
      <c r="P101" s="29"/>
      <c r="Q101" s="79" t="n">
        <v>13002</v>
      </c>
      <c r="R101" s="29"/>
      <c r="S101" s="79" t="n">
        <v>0</v>
      </c>
      <c r="T101" s="29"/>
      <c r="U101" s="79" t="n">
        <v>0</v>
      </c>
      <c r="V101" s="29"/>
      <c r="W101" s="79" t="n">
        <f aca="false">SUM(G101:U101)</f>
        <v>13002</v>
      </c>
      <c r="X101" s="35"/>
      <c r="Y101" s="107"/>
      <c r="Z101" s="79" t="n">
        <v>0</v>
      </c>
      <c r="AA101" s="29"/>
      <c r="AB101" s="79" t="n">
        <v>0</v>
      </c>
      <c r="AC101" s="29"/>
      <c r="AD101" s="79" t="n">
        <v>13002</v>
      </c>
      <c r="AE101" s="29"/>
      <c r="AF101" s="79" t="n">
        <v>0</v>
      </c>
      <c r="AG101" s="29"/>
      <c r="AH101" s="79" t="n">
        <v>0</v>
      </c>
      <c r="AI101" s="29"/>
      <c r="AJ101" s="79" t="n">
        <v>0</v>
      </c>
      <c r="AK101" s="29"/>
      <c r="AL101" s="79" t="n">
        <f aca="false">SUM(Z101:AJ101)</f>
        <v>13002</v>
      </c>
      <c r="AM101" s="29"/>
      <c r="AN101" s="29"/>
      <c r="AO101" s="29"/>
      <c r="AP101" s="79" t="n">
        <v>1563027.4</v>
      </c>
      <c r="AQ101" s="29"/>
      <c r="AR101" s="123" t="n">
        <v>11</v>
      </c>
    </row>
    <row r="102" customFormat="false" ht="8.25" hidden="false" customHeight="true" outlineLevel="0" collapsed="false">
      <c r="A102" s="123" t="n">
        <v>12</v>
      </c>
      <c r="B102" s="124"/>
      <c r="C102" s="123" t="s">
        <v>149</v>
      </c>
      <c r="D102" s="124"/>
      <c r="E102" s="124"/>
      <c r="F102" s="29"/>
      <c r="G102" s="79" t="n">
        <v>0</v>
      </c>
      <c r="H102" s="29"/>
      <c r="I102" s="79" t="n">
        <v>0</v>
      </c>
      <c r="J102" s="29"/>
      <c r="K102" s="79" t="n">
        <v>0</v>
      </c>
      <c r="L102" s="29"/>
      <c r="M102" s="79" t="n">
        <v>0</v>
      </c>
      <c r="N102" s="29"/>
      <c r="O102" s="79" t="n">
        <v>0</v>
      </c>
      <c r="P102" s="29"/>
      <c r="Q102" s="79" t="n">
        <v>1035549</v>
      </c>
      <c r="R102" s="29"/>
      <c r="S102" s="79" t="n">
        <v>0</v>
      </c>
      <c r="T102" s="29"/>
      <c r="U102" s="79" t="n">
        <v>0</v>
      </c>
      <c r="V102" s="29"/>
      <c r="W102" s="79" t="n">
        <f aca="false">SUM(G102:U102)</f>
        <v>1035549</v>
      </c>
      <c r="X102" s="35"/>
      <c r="Y102" s="107"/>
      <c r="Z102" s="79" t="n">
        <v>0</v>
      </c>
      <c r="AA102" s="29"/>
      <c r="AB102" s="79" t="n">
        <v>0</v>
      </c>
      <c r="AC102" s="29"/>
      <c r="AD102" s="79" t="n">
        <v>1035549</v>
      </c>
      <c r="AE102" s="29"/>
      <c r="AF102" s="79" t="n">
        <v>0</v>
      </c>
      <c r="AG102" s="29"/>
      <c r="AH102" s="79" t="n">
        <v>0</v>
      </c>
      <c r="AI102" s="29"/>
      <c r="AJ102" s="79" t="n">
        <v>0</v>
      </c>
      <c r="AK102" s="29"/>
      <c r="AL102" s="79" t="n">
        <f aca="false">SUM(Z102:AJ102)</f>
        <v>1035549</v>
      </c>
      <c r="AM102" s="29"/>
      <c r="AN102" s="29"/>
      <c r="AO102" s="29"/>
      <c r="AP102" s="79" t="n">
        <v>3118539.85</v>
      </c>
      <c r="AQ102" s="29"/>
      <c r="AR102" s="123" t="n">
        <v>12</v>
      </c>
    </row>
    <row r="103" customFormat="false" ht="8.25" hidden="false" customHeight="true" outlineLevel="0" collapsed="false">
      <c r="A103" s="123" t="n">
        <v>13</v>
      </c>
      <c r="B103" s="124"/>
      <c r="C103" s="123" t="s">
        <v>150</v>
      </c>
      <c r="D103" s="124"/>
      <c r="E103" s="124"/>
      <c r="F103" s="29"/>
      <c r="G103" s="79" t="n">
        <v>344900</v>
      </c>
      <c r="H103" s="29"/>
      <c r="I103" s="79" t="n">
        <v>266059</v>
      </c>
      <c r="J103" s="29"/>
      <c r="K103" s="79" t="n">
        <v>0</v>
      </c>
      <c r="L103" s="29"/>
      <c r="M103" s="79" t="n">
        <v>1493</v>
      </c>
      <c r="N103" s="29"/>
      <c r="O103" s="79" t="n">
        <v>0</v>
      </c>
      <c r="P103" s="29"/>
      <c r="Q103" s="79" t="n">
        <v>0</v>
      </c>
      <c r="R103" s="29"/>
      <c r="S103" s="79" t="n">
        <v>0</v>
      </c>
      <c r="T103" s="29"/>
      <c r="U103" s="79" t="n">
        <v>0</v>
      </c>
      <c r="V103" s="29"/>
      <c r="W103" s="79" t="n">
        <f aca="false">SUM(G103:U103)</f>
        <v>612452</v>
      </c>
      <c r="X103" s="35"/>
      <c r="Y103" s="107"/>
      <c r="Z103" s="79" t="n">
        <v>0</v>
      </c>
      <c r="AA103" s="29"/>
      <c r="AB103" s="79" t="n">
        <v>0</v>
      </c>
      <c r="AC103" s="29"/>
      <c r="AD103" s="79" t="n">
        <v>789183</v>
      </c>
      <c r="AE103" s="29"/>
      <c r="AF103" s="79" t="n">
        <v>0</v>
      </c>
      <c r="AG103" s="29"/>
      <c r="AH103" s="79" t="n">
        <v>0</v>
      </c>
      <c r="AI103" s="29"/>
      <c r="AJ103" s="79" t="n">
        <v>0</v>
      </c>
      <c r="AK103" s="29"/>
      <c r="AL103" s="79" t="n">
        <f aca="false">SUM(Z103:AJ103)</f>
        <v>789183</v>
      </c>
      <c r="AM103" s="29"/>
      <c r="AN103" s="29"/>
      <c r="AO103" s="29"/>
      <c r="AP103" s="79" t="n">
        <v>1598041.91</v>
      </c>
      <c r="AQ103" s="29"/>
      <c r="AR103" s="123" t="n">
        <v>13</v>
      </c>
    </row>
    <row r="104" customFormat="false" ht="8.25" hidden="false" customHeight="true" outlineLevel="0" collapsed="false">
      <c r="A104" s="123" t="n">
        <v>14</v>
      </c>
      <c r="B104" s="124"/>
      <c r="C104" s="123" t="s">
        <v>151</v>
      </c>
      <c r="D104" s="124"/>
      <c r="E104" s="124"/>
      <c r="F104" s="29"/>
      <c r="G104" s="79" t="n">
        <v>0</v>
      </c>
      <c r="H104" s="29"/>
      <c r="I104" s="79" t="n">
        <v>1099261</v>
      </c>
      <c r="J104" s="29"/>
      <c r="K104" s="79" t="n">
        <v>0</v>
      </c>
      <c r="L104" s="29"/>
      <c r="M104" s="79" t="n">
        <v>0</v>
      </c>
      <c r="N104" s="29"/>
      <c r="O104" s="79" t="n">
        <v>0</v>
      </c>
      <c r="P104" s="29"/>
      <c r="Q104" s="79" t="n">
        <v>34512</v>
      </c>
      <c r="R104" s="29"/>
      <c r="S104" s="79" t="n">
        <v>0</v>
      </c>
      <c r="T104" s="29"/>
      <c r="U104" s="79" t="n">
        <v>0</v>
      </c>
      <c r="V104" s="29"/>
      <c r="W104" s="79" t="n">
        <f aca="false">SUM(G104:U104)</f>
        <v>1133773</v>
      </c>
      <c r="X104" s="35"/>
      <c r="Y104" s="107"/>
      <c r="Z104" s="79" t="n">
        <v>34512</v>
      </c>
      <c r="AA104" s="29"/>
      <c r="AB104" s="79" t="n">
        <v>4072398</v>
      </c>
      <c r="AC104" s="29"/>
      <c r="AD104" s="79" t="n">
        <v>422463</v>
      </c>
      <c r="AE104" s="29"/>
      <c r="AF104" s="79" t="n">
        <v>0</v>
      </c>
      <c r="AG104" s="29"/>
      <c r="AH104" s="79" t="n">
        <v>0</v>
      </c>
      <c r="AI104" s="29"/>
      <c r="AJ104" s="79" t="n">
        <v>2343256</v>
      </c>
      <c r="AK104" s="29"/>
      <c r="AL104" s="79" t="n">
        <f aca="false">SUM(Z104:AJ104)</f>
        <v>6872629</v>
      </c>
      <c r="AM104" s="29"/>
      <c r="AN104" s="29"/>
      <c r="AO104" s="29"/>
      <c r="AP104" s="79" t="n">
        <v>7843324.69</v>
      </c>
      <c r="AQ104" s="29"/>
      <c r="AR104" s="123" t="n">
        <v>14</v>
      </c>
    </row>
    <row r="105" customFormat="false" ht="8.25" hidden="false" customHeight="true" outlineLevel="0" collapsed="false">
      <c r="A105" s="123" t="n">
        <v>15</v>
      </c>
      <c r="B105" s="124"/>
      <c r="C105" s="123" t="s">
        <v>152</v>
      </c>
      <c r="D105" s="124"/>
      <c r="E105" s="124"/>
      <c r="F105" s="29"/>
      <c r="G105" s="79" t="n">
        <v>0</v>
      </c>
      <c r="H105" s="29"/>
      <c r="I105" s="79" t="n">
        <v>0</v>
      </c>
      <c r="J105" s="29"/>
      <c r="K105" s="79" t="n">
        <v>0</v>
      </c>
      <c r="L105" s="29"/>
      <c r="M105" s="79" t="n">
        <v>748</v>
      </c>
      <c r="N105" s="29"/>
      <c r="O105" s="79" t="n">
        <v>0</v>
      </c>
      <c r="P105" s="29"/>
      <c r="Q105" s="79" t="n">
        <v>0</v>
      </c>
      <c r="R105" s="29"/>
      <c r="S105" s="79" t="n">
        <v>0</v>
      </c>
      <c r="T105" s="29"/>
      <c r="U105" s="79" t="n">
        <v>0</v>
      </c>
      <c r="V105" s="29"/>
      <c r="W105" s="79" t="n">
        <f aca="false">SUM(G105:U105)</f>
        <v>748</v>
      </c>
      <c r="X105" s="35"/>
      <c r="Y105" s="107"/>
      <c r="Z105" s="79" t="n">
        <v>0</v>
      </c>
      <c r="AA105" s="29"/>
      <c r="AB105" s="79" t="n">
        <v>243459</v>
      </c>
      <c r="AC105" s="29"/>
      <c r="AD105" s="79" t="n">
        <v>0</v>
      </c>
      <c r="AE105" s="29"/>
      <c r="AF105" s="79" t="n">
        <v>0</v>
      </c>
      <c r="AG105" s="29"/>
      <c r="AH105" s="79" t="n">
        <v>0</v>
      </c>
      <c r="AI105" s="29"/>
      <c r="AJ105" s="79" t="n">
        <v>0</v>
      </c>
      <c r="AK105" s="29"/>
      <c r="AL105" s="79" t="n">
        <f aca="false">SUM(Z105:AJ105)</f>
        <v>243459</v>
      </c>
      <c r="AM105" s="29"/>
      <c r="AN105" s="29"/>
      <c r="AO105" s="29"/>
      <c r="AP105" s="79" t="n">
        <v>5603858.85</v>
      </c>
      <c r="AQ105" s="29"/>
      <c r="AR105" s="123" t="n">
        <v>15</v>
      </c>
    </row>
    <row r="106" customFormat="false" ht="8.25" hidden="false" customHeight="true" outlineLevel="0" collapsed="false">
      <c r="A106" s="126"/>
      <c r="B106" s="124"/>
      <c r="C106" s="123"/>
      <c r="D106" s="124"/>
      <c r="E106" s="124"/>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126"/>
    </row>
    <row r="107" customFormat="false" ht="8.25" hidden="false" customHeight="true" outlineLevel="0" collapsed="false">
      <c r="A107" s="123" t="n">
        <v>16</v>
      </c>
      <c r="B107" s="124"/>
      <c r="C107" s="123" t="s">
        <v>153</v>
      </c>
      <c r="D107" s="124"/>
      <c r="E107" s="124"/>
      <c r="F107" s="29"/>
      <c r="G107" s="79" t="n">
        <v>1451825</v>
      </c>
      <c r="H107" s="29"/>
      <c r="I107" s="79" t="n">
        <v>0</v>
      </c>
      <c r="J107" s="29"/>
      <c r="K107" s="79" t="n">
        <v>0</v>
      </c>
      <c r="L107" s="29"/>
      <c r="M107" s="79" t="n">
        <v>23492</v>
      </c>
      <c r="N107" s="29"/>
      <c r="O107" s="79" t="n">
        <v>0</v>
      </c>
      <c r="P107" s="29"/>
      <c r="Q107" s="79" t="n">
        <v>1744698</v>
      </c>
      <c r="R107" s="29"/>
      <c r="S107" s="79" t="n">
        <v>80325</v>
      </c>
      <c r="T107" s="29"/>
      <c r="U107" s="79" t="n">
        <v>3872162</v>
      </c>
      <c r="V107" s="29"/>
      <c r="W107" s="79" t="n">
        <f aca="false">SUM(G107:U107)</f>
        <v>7172502</v>
      </c>
      <c r="X107" s="35"/>
      <c r="Y107" s="107"/>
      <c r="Z107" s="79" t="n">
        <v>284976</v>
      </c>
      <c r="AA107" s="29"/>
      <c r="AB107" s="79" t="n">
        <v>2457320</v>
      </c>
      <c r="AC107" s="29"/>
      <c r="AD107" s="79" t="n">
        <v>2207914</v>
      </c>
      <c r="AE107" s="29"/>
      <c r="AF107" s="79" t="n">
        <v>0</v>
      </c>
      <c r="AG107" s="29"/>
      <c r="AH107" s="79" t="n">
        <v>45077</v>
      </c>
      <c r="AI107" s="29"/>
      <c r="AJ107" s="79" t="n">
        <v>0</v>
      </c>
      <c r="AK107" s="29"/>
      <c r="AL107" s="79" t="n">
        <f aca="false">SUM(Z107:AJ107)</f>
        <v>4995287</v>
      </c>
      <c r="AM107" s="29"/>
      <c r="AN107" s="29"/>
      <c r="AO107" s="29"/>
      <c r="AP107" s="79" t="n">
        <v>2414065.07</v>
      </c>
      <c r="AQ107" s="29"/>
      <c r="AR107" s="123" t="n">
        <v>16</v>
      </c>
    </row>
    <row r="108" customFormat="false" ht="8.25" hidden="false" customHeight="true" outlineLevel="0" collapsed="false">
      <c r="A108" s="123" t="n">
        <v>17</v>
      </c>
      <c r="B108" s="124"/>
      <c r="C108" s="123" t="s">
        <v>154</v>
      </c>
      <c r="D108" s="124"/>
      <c r="E108" s="124"/>
      <c r="F108" s="29"/>
      <c r="G108" s="79" t="n">
        <v>215241</v>
      </c>
      <c r="H108" s="29"/>
      <c r="I108" s="79" t="n">
        <v>0</v>
      </c>
      <c r="J108" s="29"/>
      <c r="K108" s="79" t="n">
        <v>3142769</v>
      </c>
      <c r="L108" s="29"/>
      <c r="M108" s="79" t="n">
        <v>39153</v>
      </c>
      <c r="N108" s="29"/>
      <c r="O108" s="79" t="n">
        <v>0</v>
      </c>
      <c r="P108" s="29"/>
      <c r="Q108" s="79" t="n">
        <v>274613</v>
      </c>
      <c r="R108" s="29"/>
      <c r="S108" s="79" t="n">
        <v>171064</v>
      </c>
      <c r="T108" s="29"/>
      <c r="U108" s="79" t="n">
        <v>0</v>
      </c>
      <c r="V108" s="29"/>
      <c r="W108" s="79" t="n">
        <f aca="false">SUM(G108:U108)</f>
        <v>3842840</v>
      </c>
      <c r="X108" s="35"/>
      <c r="Y108" s="107"/>
      <c r="Z108" s="79" t="n">
        <v>9874585</v>
      </c>
      <c r="AA108" s="29"/>
      <c r="AB108" s="79" t="n">
        <v>0</v>
      </c>
      <c r="AC108" s="29"/>
      <c r="AD108" s="79" t="n">
        <v>1720972</v>
      </c>
      <c r="AE108" s="29"/>
      <c r="AF108" s="79" t="n">
        <v>0</v>
      </c>
      <c r="AG108" s="29"/>
      <c r="AH108" s="79" t="n">
        <v>0</v>
      </c>
      <c r="AI108" s="29"/>
      <c r="AJ108" s="79" t="n">
        <v>0</v>
      </c>
      <c r="AK108" s="29"/>
      <c r="AL108" s="79" t="n">
        <f aca="false">SUM(Z108:AJ108)</f>
        <v>11595557</v>
      </c>
      <c r="AM108" s="29"/>
      <c r="AN108" s="29"/>
      <c r="AO108" s="29"/>
      <c r="AP108" s="79" t="n">
        <v>438745.52</v>
      </c>
      <c r="AQ108" s="29"/>
      <c r="AR108" s="123" t="n">
        <v>17</v>
      </c>
    </row>
    <row r="109" customFormat="false" ht="8.25" hidden="false" customHeight="true" outlineLevel="0" collapsed="false">
      <c r="A109" s="123" t="n">
        <v>18</v>
      </c>
      <c r="B109" s="124"/>
      <c r="C109" s="123" t="s">
        <v>155</v>
      </c>
      <c r="D109" s="124"/>
      <c r="E109" s="124"/>
      <c r="F109" s="29"/>
      <c r="G109" s="79" t="n">
        <v>0</v>
      </c>
      <c r="H109" s="29"/>
      <c r="I109" s="79" t="n">
        <v>0</v>
      </c>
      <c r="J109" s="29"/>
      <c r="K109" s="79" t="n">
        <v>0</v>
      </c>
      <c r="L109" s="29"/>
      <c r="M109" s="79" t="n">
        <v>0</v>
      </c>
      <c r="N109" s="29"/>
      <c r="O109" s="79" t="n">
        <v>0</v>
      </c>
      <c r="P109" s="29"/>
      <c r="Q109" s="79" t="n">
        <v>0</v>
      </c>
      <c r="R109" s="29"/>
      <c r="S109" s="79" t="n">
        <v>0</v>
      </c>
      <c r="T109" s="29"/>
      <c r="U109" s="79" t="n">
        <v>0</v>
      </c>
      <c r="V109" s="29"/>
      <c r="W109" s="79" t="n">
        <f aca="false">SUM(G109:U109)</f>
        <v>0</v>
      </c>
      <c r="X109" s="35"/>
      <c r="Y109" s="107"/>
      <c r="Z109" s="79" t="n">
        <v>0</v>
      </c>
      <c r="AA109" s="29"/>
      <c r="AB109" s="79" t="n">
        <v>0</v>
      </c>
      <c r="AC109" s="29"/>
      <c r="AD109" s="79" t="n">
        <v>0</v>
      </c>
      <c r="AE109" s="29"/>
      <c r="AF109" s="79" t="n">
        <v>0</v>
      </c>
      <c r="AG109" s="29"/>
      <c r="AH109" s="79" t="n">
        <v>0</v>
      </c>
      <c r="AI109" s="29"/>
      <c r="AJ109" s="79" t="n">
        <v>0</v>
      </c>
      <c r="AK109" s="29"/>
      <c r="AL109" s="79" t="n">
        <f aca="false">SUM(Z109:AJ109)</f>
        <v>0</v>
      </c>
      <c r="AM109" s="29"/>
      <c r="AN109" s="29"/>
      <c r="AO109" s="29"/>
      <c r="AP109" s="79" t="n">
        <v>875189.34</v>
      </c>
      <c r="AQ109" s="29"/>
      <c r="AR109" s="123" t="n">
        <v>18</v>
      </c>
    </row>
    <row r="110" customFormat="false" ht="8.25" hidden="false" customHeight="true" outlineLevel="0" collapsed="false">
      <c r="A110" s="123" t="n">
        <v>19</v>
      </c>
      <c r="B110" s="124"/>
      <c r="C110" s="123" t="s">
        <v>156</v>
      </c>
      <c r="D110" s="124"/>
      <c r="E110" s="124"/>
      <c r="F110" s="29"/>
      <c r="G110" s="79" t="n">
        <v>0</v>
      </c>
      <c r="H110" s="29"/>
      <c r="I110" s="79" t="n">
        <v>0</v>
      </c>
      <c r="J110" s="29"/>
      <c r="K110" s="79" t="n">
        <v>0</v>
      </c>
      <c r="L110" s="29"/>
      <c r="M110" s="79" t="n">
        <v>0</v>
      </c>
      <c r="N110" s="29"/>
      <c r="O110" s="79" t="n">
        <v>0</v>
      </c>
      <c r="P110" s="29"/>
      <c r="Q110" s="79" t="n">
        <v>0</v>
      </c>
      <c r="R110" s="29"/>
      <c r="S110" s="79" t="n">
        <v>0</v>
      </c>
      <c r="T110" s="29"/>
      <c r="U110" s="79" t="n">
        <v>0</v>
      </c>
      <c r="V110" s="29"/>
      <c r="W110" s="79" t="n">
        <f aca="false">SUM(G110:U110)</f>
        <v>0</v>
      </c>
      <c r="X110" s="35"/>
      <c r="Y110" s="107"/>
      <c r="Z110" s="79" t="n">
        <v>274243</v>
      </c>
      <c r="AA110" s="29"/>
      <c r="AB110" s="79" t="n">
        <v>0</v>
      </c>
      <c r="AC110" s="29"/>
      <c r="AD110" s="79" t="n">
        <v>357598</v>
      </c>
      <c r="AE110" s="29"/>
      <c r="AF110" s="79" t="n">
        <v>0</v>
      </c>
      <c r="AG110" s="29"/>
      <c r="AH110" s="79" t="n">
        <v>0</v>
      </c>
      <c r="AI110" s="29"/>
      <c r="AJ110" s="79" t="n">
        <v>272000</v>
      </c>
      <c r="AK110" s="29"/>
      <c r="AL110" s="79" t="n">
        <f aca="false">SUM(Z110:AJ110)</f>
        <v>903841</v>
      </c>
      <c r="AM110" s="29"/>
      <c r="AN110" s="29"/>
      <c r="AO110" s="29"/>
      <c r="AP110" s="79" t="n">
        <v>780325.86</v>
      </c>
      <c r="AQ110" s="29"/>
      <c r="AR110" s="123" t="n">
        <v>19</v>
      </c>
    </row>
    <row r="111" customFormat="false" ht="8.25" hidden="false" customHeight="true" outlineLevel="0" collapsed="false">
      <c r="A111" s="123" t="n">
        <v>20</v>
      </c>
      <c r="B111" s="124"/>
      <c r="C111" s="123" t="s">
        <v>157</v>
      </c>
      <c r="D111" s="124"/>
      <c r="E111" s="124"/>
      <c r="F111" s="29"/>
      <c r="G111" s="79" t="n">
        <v>0</v>
      </c>
      <c r="H111" s="29"/>
      <c r="I111" s="79" t="n">
        <v>0</v>
      </c>
      <c r="J111" s="29"/>
      <c r="K111" s="79" t="n">
        <v>0</v>
      </c>
      <c r="L111" s="29"/>
      <c r="M111" s="79" t="n">
        <v>65129</v>
      </c>
      <c r="N111" s="29"/>
      <c r="O111" s="79" t="n">
        <v>0</v>
      </c>
      <c r="P111" s="29"/>
      <c r="Q111" s="79" t="n">
        <v>0</v>
      </c>
      <c r="R111" s="29"/>
      <c r="S111" s="79" t="n">
        <v>0</v>
      </c>
      <c r="T111" s="29"/>
      <c r="U111" s="79" t="n">
        <v>0</v>
      </c>
      <c r="V111" s="29"/>
      <c r="W111" s="79" t="n">
        <f aca="false">SUM(G111:U111)</f>
        <v>65129</v>
      </c>
      <c r="X111" s="35"/>
      <c r="Y111" s="107"/>
      <c r="Z111" s="79" t="n">
        <v>0</v>
      </c>
      <c r="AA111" s="29"/>
      <c r="AB111" s="79" t="n">
        <v>0</v>
      </c>
      <c r="AC111" s="29"/>
      <c r="AD111" s="79" t="n">
        <v>4052433</v>
      </c>
      <c r="AE111" s="29"/>
      <c r="AF111" s="79" t="n">
        <v>0</v>
      </c>
      <c r="AG111" s="29"/>
      <c r="AH111" s="79" t="n">
        <v>0</v>
      </c>
      <c r="AI111" s="29"/>
      <c r="AJ111" s="79" t="n">
        <v>0</v>
      </c>
      <c r="AK111" s="29"/>
      <c r="AL111" s="79" t="n">
        <f aca="false">SUM(Z111:AJ111)</f>
        <v>4052433</v>
      </c>
      <c r="AM111" s="29"/>
      <c r="AN111" s="29"/>
      <c r="AO111" s="29"/>
      <c r="AP111" s="79" t="n">
        <v>3977717.52</v>
      </c>
      <c r="AQ111" s="29"/>
      <c r="AR111" s="123" t="n">
        <v>20</v>
      </c>
    </row>
    <row r="112" customFormat="false" ht="8.25" hidden="false" customHeight="true" outlineLevel="0" collapsed="false">
      <c r="A112" s="126"/>
      <c r="B112" s="124"/>
      <c r="C112" s="123"/>
      <c r="D112" s="124"/>
      <c r="E112" s="124"/>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126"/>
    </row>
    <row r="113" customFormat="false" ht="8.25" hidden="false" customHeight="true" outlineLevel="0" collapsed="false">
      <c r="A113" s="123" t="n">
        <v>21</v>
      </c>
      <c r="B113" s="124"/>
      <c r="C113" s="123" t="s">
        <v>158</v>
      </c>
      <c r="D113" s="124"/>
      <c r="E113" s="124"/>
      <c r="F113" s="29"/>
      <c r="G113" s="79" t="n">
        <v>8083932</v>
      </c>
      <c r="H113" s="29"/>
      <c r="I113" s="79" t="n">
        <v>5013270</v>
      </c>
      <c r="J113" s="29"/>
      <c r="K113" s="79" t="n">
        <v>98677888</v>
      </c>
      <c r="L113" s="29"/>
      <c r="M113" s="79" t="n">
        <v>739391</v>
      </c>
      <c r="N113" s="29"/>
      <c r="O113" s="79" t="n">
        <v>0</v>
      </c>
      <c r="P113" s="29"/>
      <c r="Q113" s="79" t="n">
        <v>32712333</v>
      </c>
      <c r="R113" s="29"/>
      <c r="S113" s="79" t="n">
        <v>0</v>
      </c>
      <c r="T113" s="29"/>
      <c r="U113" s="79" t="n">
        <v>11114255</v>
      </c>
      <c r="V113" s="29"/>
      <c r="W113" s="79" t="n">
        <f aca="false">SUM(G113:U113)</f>
        <v>156341069</v>
      </c>
      <c r="X113" s="35"/>
      <c r="Y113" s="107"/>
      <c r="Z113" s="79" t="n">
        <v>32140382</v>
      </c>
      <c r="AA113" s="29"/>
      <c r="AB113" s="79" t="n">
        <v>28340858</v>
      </c>
      <c r="AC113" s="29"/>
      <c r="AD113" s="79" t="n">
        <v>35893857</v>
      </c>
      <c r="AE113" s="29"/>
      <c r="AF113" s="79" t="n">
        <v>0</v>
      </c>
      <c r="AG113" s="29"/>
      <c r="AH113" s="79" t="n">
        <v>5791646</v>
      </c>
      <c r="AI113" s="29"/>
      <c r="AJ113" s="79" t="n">
        <v>0</v>
      </c>
      <c r="AK113" s="29"/>
      <c r="AL113" s="79" t="n">
        <f aca="false">SUM(Z113:AJ113)</f>
        <v>102166743</v>
      </c>
      <c r="AM113" s="29"/>
      <c r="AN113" s="29"/>
      <c r="AO113" s="29"/>
      <c r="AP113" s="79" t="n">
        <v>17437509.73</v>
      </c>
      <c r="AQ113" s="29"/>
      <c r="AR113" s="123" t="n">
        <v>21</v>
      </c>
    </row>
    <row r="114" customFormat="false" ht="8.25" hidden="false" customHeight="true" outlineLevel="0" collapsed="false">
      <c r="A114" s="123" t="n">
        <v>22</v>
      </c>
      <c r="B114" s="124"/>
      <c r="C114" s="123" t="s">
        <v>159</v>
      </c>
      <c r="D114" s="124"/>
      <c r="E114" s="124"/>
      <c r="F114" s="29"/>
      <c r="G114" s="79" t="n">
        <v>201787</v>
      </c>
      <c r="H114" s="29"/>
      <c r="I114" s="79" t="n">
        <v>224938</v>
      </c>
      <c r="J114" s="29"/>
      <c r="K114" s="79" t="n">
        <v>0</v>
      </c>
      <c r="L114" s="29"/>
      <c r="M114" s="79" t="n">
        <v>225</v>
      </c>
      <c r="N114" s="29"/>
      <c r="O114" s="79" t="n">
        <v>0</v>
      </c>
      <c r="P114" s="29"/>
      <c r="Q114" s="79" t="n">
        <v>4614592</v>
      </c>
      <c r="R114" s="29"/>
      <c r="S114" s="79" t="n">
        <v>0</v>
      </c>
      <c r="T114" s="29"/>
      <c r="U114" s="79" t="n">
        <v>65213</v>
      </c>
      <c r="V114" s="29"/>
      <c r="W114" s="79" t="n">
        <f aca="false">SUM(G114:U114)</f>
        <v>5106755</v>
      </c>
      <c r="X114" s="35"/>
      <c r="Y114" s="107"/>
      <c r="Z114" s="79" t="n">
        <v>3752242</v>
      </c>
      <c r="AA114" s="29"/>
      <c r="AB114" s="79" t="n">
        <v>0</v>
      </c>
      <c r="AC114" s="29"/>
      <c r="AD114" s="79" t="n">
        <v>562111</v>
      </c>
      <c r="AE114" s="29"/>
      <c r="AF114" s="79" t="n">
        <v>0</v>
      </c>
      <c r="AG114" s="29"/>
      <c r="AH114" s="79" t="n">
        <v>0</v>
      </c>
      <c r="AI114" s="29"/>
      <c r="AJ114" s="79" t="n">
        <v>0</v>
      </c>
      <c r="AK114" s="29"/>
      <c r="AL114" s="79" t="n">
        <f aca="false">SUM(Z114:AJ114)</f>
        <v>4314353</v>
      </c>
      <c r="AM114" s="29"/>
      <c r="AN114" s="29"/>
      <c r="AO114" s="29"/>
      <c r="AP114" s="79" t="n">
        <v>168726.18</v>
      </c>
      <c r="AQ114" s="29"/>
      <c r="AR114" s="123" t="n">
        <v>22</v>
      </c>
    </row>
    <row r="115" customFormat="false" ht="8.25" hidden="false" customHeight="true" outlineLevel="0" collapsed="false">
      <c r="A115" s="123" t="n">
        <v>23</v>
      </c>
      <c r="B115" s="124"/>
      <c r="C115" s="123" t="s">
        <v>160</v>
      </c>
      <c r="D115" s="124"/>
      <c r="E115" s="124"/>
      <c r="F115" s="29"/>
      <c r="G115" s="79" t="n">
        <v>0</v>
      </c>
      <c r="H115" s="29"/>
      <c r="I115" s="79" t="n">
        <v>0</v>
      </c>
      <c r="J115" s="29"/>
      <c r="K115" s="79" t="n">
        <v>0</v>
      </c>
      <c r="L115" s="29"/>
      <c r="M115" s="79" t="n">
        <v>0</v>
      </c>
      <c r="N115" s="29"/>
      <c r="O115" s="79" t="n">
        <v>0</v>
      </c>
      <c r="P115" s="29"/>
      <c r="Q115" s="79" t="n">
        <v>99678</v>
      </c>
      <c r="R115" s="29"/>
      <c r="S115" s="79" t="n">
        <v>0</v>
      </c>
      <c r="T115" s="29"/>
      <c r="U115" s="79" t="n">
        <v>0</v>
      </c>
      <c r="V115" s="29"/>
      <c r="W115" s="79" t="n">
        <f aca="false">SUM(G115:U115)</f>
        <v>99678</v>
      </c>
      <c r="X115" s="35"/>
      <c r="Y115" s="107"/>
      <c r="Z115" s="79" t="n">
        <v>0</v>
      </c>
      <c r="AA115" s="29"/>
      <c r="AB115" s="79" t="n">
        <v>0</v>
      </c>
      <c r="AC115" s="29"/>
      <c r="AD115" s="79" t="n">
        <v>99678</v>
      </c>
      <c r="AE115" s="29"/>
      <c r="AF115" s="79" t="n">
        <v>0</v>
      </c>
      <c r="AG115" s="29"/>
      <c r="AH115" s="79" t="n">
        <v>0</v>
      </c>
      <c r="AI115" s="29"/>
      <c r="AJ115" s="79" t="n">
        <v>0</v>
      </c>
      <c r="AK115" s="29"/>
      <c r="AL115" s="79" t="n">
        <f aca="false">SUM(Z115:AJ115)</f>
        <v>99678</v>
      </c>
      <c r="AM115" s="29"/>
      <c r="AN115" s="29"/>
      <c r="AO115" s="29"/>
      <c r="AP115" s="79" t="n">
        <v>80559.99</v>
      </c>
      <c r="AQ115" s="29"/>
      <c r="AR115" s="123" t="n">
        <v>23</v>
      </c>
    </row>
    <row r="116" customFormat="false" ht="8.25" hidden="false" customHeight="true" outlineLevel="0" collapsed="false">
      <c r="A116" s="123" t="n">
        <v>24</v>
      </c>
      <c r="B116" s="124"/>
      <c r="C116" s="123" t="s">
        <v>161</v>
      </c>
      <c r="D116" s="124"/>
      <c r="E116" s="124"/>
      <c r="F116" s="29"/>
      <c r="G116" s="79" t="n">
        <v>166231</v>
      </c>
      <c r="H116" s="29"/>
      <c r="I116" s="79" t="n">
        <v>107847</v>
      </c>
      <c r="J116" s="29"/>
      <c r="K116" s="79" t="n">
        <v>0</v>
      </c>
      <c r="L116" s="29"/>
      <c r="M116" s="79" t="n">
        <v>21839</v>
      </c>
      <c r="N116" s="29"/>
      <c r="O116" s="79" t="n">
        <v>0</v>
      </c>
      <c r="P116" s="29"/>
      <c r="Q116" s="79" t="n">
        <v>6582875</v>
      </c>
      <c r="R116" s="29"/>
      <c r="S116" s="79" t="n">
        <v>0</v>
      </c>
      <c r="T116" s="29"/>
      <c r="U116" s="79" t="n">
        <v>243558</v>
      </c>
      <c r="V116" s="29"/>
      <c r="W116" s="79" t="n">
        <f aca="false">SUM(G116:U116)</f>
        <v>7122350</v>
      </c>
      <c r="X116" s="35"/>
      <c r="Y116" s="107"/>
      <c r="Z116" s="79" t="n">
        <v>2905605</v>
      </c>
      <c r="AA116" s="29"/>
      <c r="AB116" s="79" t="n">
        <v>0</v>
      </c>
      <c r="AC116" s="29"/>
      <c r="AD116" s="79" t="n">
        <v>3045395</v>
      </c>
      <c r="AE116" s="29"/>
      <c r="AF116" s="79" t="n">
        <v>0</v>
      </c>
      <c r="AG116" s="29"/>
      <c r="AH116" s="79" t="n">
        <v>0</v>
      </c>
      <c r="AI116" s="29"/>
      <c r="AJ116" s="79" t="n">
        <v>0</v>
      </c>
      <c r="AK116" s="29"/>
      <c r="AL116" s="79" t="n">
        <f aca="false">SUM(Z116:AJ116)</f>
        <v>5951000</v>
      </c>
      <c r="AM116" s="29"/>
      <c r="AN116" s="29"/>
      <c r="AO116" s="29"/>
      <c r="AP116" s="79" t="n">
        <v>27780520.03</v>
      </c>
      <c r="AQ116" s="29"/>
      <c r="AR116" s="123" t="n">
        <v>24</v>
      </c>
    </row>
    <row r="117" customFormat="false" ht="8.25" hidden="false" customHeight="true" outlineLevel="0" collapsed="false">
      <c r="A117" s="123" t="n">
        <v>25</v>
      </c>
      <c r="B117" s="124"/>
      <c r="C117" s="123" t="s">
        <v>162</v>
      </c>
      <c r="D117" s="124"/>
      <c r="E117" s="124"/>
      <c r="F117" s="29"/>
      <c r="G117" s="79" t="n">
        <v>0</v>
      </c>
      <c r="H117" s="29"/>
      <c r="I117" s="79" t="n">
        <v>0</v>
      </c>
      <c r="J117" s="29"/>
      <c r="K117" s="79" t="n">
        <v>0</v>
      </c>
      <c r="L117" s="29"/>
      <c r="M117" s="79" t="n">
        <v>16</v>
      </c>
      <c r="N117" s="29"/>
      <c r="O117" s="79" t="n">
        <v>0</v>
      </c>
      <c r="P117" s="29"/>
      <c r="Q117" s="79" t="n">
        <v>0</v>
      </c>
      <c r="R117" s="29"/>
      <c r="S117" s="79" t="n">
        <v>0</v>
      </c>
      <c r="T117" s="29"/>
      <c r="U117" s="79" t="n">
        <v>0</v>
      </c>
      <c r="V117" s="29"/>
      <c r="W117" s="79" t="n">
        <f aca="false">SUM(G117:U117)</f>
        <v>16</v>
      </c>
      <c r="X117" s="35"/>
      <c r="Y117" s="107"/>
      <c r="Z117" s="79" t="n">
        <v>48827</v>
      </c>
      <c r="AA117" s="29"/>
      <c r="AB117" s="79" t="n">
        <v>0</v>
      </c>
      <c r="AC117" s="29"/>
      <c r="AD117" s="79" t="n">
        <v>66294</v>
      </c>
      <c r="AE117" s="29"/>
      <c r="AF117" s="79" t="n">
        <v>0</v>
      </c>
      <c r="AG117" s="29"/>
      <c r="AH117" s="79" t="n">
        <v>0</v>
      </c>
      <c r="AI117" s="29"/>
      <c r="AJ117" s="79" t="n">
        <v>0</v>
      </c>
      <c r="AK117" s="29"/>
      <c r="AL117" s="79" t="n">
        <f aca="false">SUM(Z117:AJ117)</f>
        <v>115121</v>
      </c>
      <c r="AM117" s="29"/>
      <c r="AN117" s="29"/>
      <c r="AO117" s="29"/>
      <c r="AP117" s="79" t="n">
        <v>1013119.48</v>
      </c>
      <c r="AQ117" s="29"/>
      <c r="AR117" s="123" t="n">
        <v>25</v>
      </c>
    </row>
    <row r="118" customFormat="false" ht="8.25" hidden="false" customHeight="true" outlineLevel="0" collapsed="false">
      <c r="A118" s="126"/>
      <c r="B118" s="124"/>
      <c r="C118" s="123"/>
      <c r="D118" s="124"/>
      <c r="E118" s="124"/>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126"/>
    </row>
    <row r="119" customFormat="false" ht="8.25" hidden="false" customHeight="true" outlineLevel="0" collapsed="false">
      <c r="A119" s="123" t="n">
        <v>26</v>
      </c>
      <c r="B119" s="124"/>
      <c r="C119" s="123" t="s">
        <v>163</v>
      </c>
      <c r="D119" s="124"/>
      <c r="E119" s="124"/>
      <c r="F119" s="29"/>
      <c r="G119" s="79" t="n">
        <v>0</v>
      </c>
      <c r="H119" s="29"/>
      <c r="I119" s="79" t="n">
        <v>34934220</v>
      </c>
      <c r="J119" s="29"/>
      <c r="K119" s="79" t="n">
        <v>667394</v>
      </c>
      <c r="L119" s="29"/>
      <c r="M119" s="79" t="n">
        <v>1427</v>
      </c>
      <c r="N119" s="29"/>
      <c r="O119" s="79" t="n">
        <v>0</v>
      </c>
      <c r="P119" s="29"/>
      <c r="Q119" s="79" t="n">
        <v>690807</v>
      </c>
      <c r="R119" s="29"/>
      <c r="S119" s="79" t="n">
        <v>0</v>
      </c>
      <c r="T119" s="29"/>
      <c r="U119" s="79" t="n">
        <v>0</v>
      </c>
      <c r="V119" s="29"/>
      <c r="W119" s="79" t="n">
        <f aca="false">SUM(G119:U119)</f>
        <v>36293848</v>
      </c>
      <c r="X119" s="35"/>
      <c r="Y119" s="107"/>
      <c r="Z119" s="79" t="n">
        <v>762150</v>
      </c>
      <c r="AA119" s="29"/>
      <c r="AB119" s="79" t="n">
        <v>0</v>
      </c>
      <c r="AC119" s="29"/>
      <c r="AD119" s="79" t="n">
        <v>690807</v>
      </c>
      <c r="AE119" s="29"/>
      <c r="AF119" s="79" t="n">
        <v>0</v>
      </c>
      <c r="AG119" s="29"/>
      <c r="AH119" s="79" t="n">
        <v>34173497</v>
      </c>
      <c r="AI119" s="29"/>
      <c r="AJ119" s="79" t="n">
        <v>0</v>
      </c>
      <c r="AK119" s="29"/>
      <c r="AL119" s="79" t="n">
        <f aca="false">SUM(Z119:AJ119)</f>
        <v>35626454</v>
      </c>
      <c r="AM119" s="29"/>
      <c r="AN119" s="29"/>
      <c r="AO119" s="29"/>
      <c r="AP119" s="79" t="n">
        <v>1271693</v>
      </c>
      <c r="AQ119" s="29"/>
      <c r="AR119" s="123" t="n">
        <v>26</v>
      </c>
    </row>
    <row r="120" customFormat="false" ht="8.25" hidden="false" customHeight="true" outlineLevel="0" collapsed="false">
      <c r="A120" s="123" t="n">
        <v>27</v>
      </c>
      <c r="B120" s="124"/>
      <c r="C120" s="123" t="s">
        <v>164</v>
      </c>
      <c r="D120" s="124"/>
      <c r="E120" s="124"/>
      <c r="F120" s="29"/>
      <c r="G120" s="79" t="n">
        <v>0</v>
      </c>
      <c r="H120" s="29"/>
      <c r="I120" s="79" t="n">
        <v>0</v>
      </c>
      <c r="J120" s="29"/>
      <c r="K120" s="79" t="n">
        <v>21615000</v>
      </c>
      <c r="L120" s="29"/>
      <c r="M120" s="79" t="n">
        <v>152011</v>
      </c>
      <c r="N120" s="29"/>
      <c r="O120" s="79" t="n">
        <v>0</v>
      </c>
      <c r="P120" s="29"/>
      <c r="Q120" s="79" t="n">
        <v>3636655</v>
      </c>
      <c r="R120" s="29"/>
      <c r="S120" s="79" t="n">
        <v>0</v>
      </c>
      <c r="T120" s="29"/>
      <c r="U120" s="79" t="n">
        <v>3804610</v>
      </c>
      <c r="V120" s="29"/>
      <c r="W120" s="79" t="n">
        <f aca="false">SUM(G120:U120)</f>
        <v>29208276</v>
      </c>
      <c r="X120" s="35"/>
      <c r="Y120" s="107"/>
      <c r="Z120" s="79" t="n">
        <v>984609</v>
      </c>
      <c r="AA120" s="29"/>
      <c r="AB120" s="79" t="n">
        <v>0</v>
      </c>
      <c r="AC120" s="29"/>
      <c r="AD120" s="79" t="n">
        <v>6401807</v>
      </c>
      <c r="AE120" s="29"/>
      <c r="AF120" s="79" t="n">
        <v>0</v>
      </c>
      <c r="AG120" s="29"/>
      <c r="AH120" s="79" t="n">
        <v>550000</v>
      </c>
      <c r="AI120" s="29"/>
      <c r="AJ120" s="79" t="n">
        <v>0</v>
      </c>
      <c r="AK120" s="29"/>
      <c r="AL120" s="79" t="n">
        <f aca="false">SUM(Z120:AJ120)</f>
        <v>7936416</v>
      </c>
      <c r="AM120" s="29"/>
      <c r="AN120" s="29"/>
      <c r="AO120" s="29"/>
      <c r="AP120" s="79" t="n">
        <v>2398005.13</v>
      </c>
      <c r="AQ120" s="29"/>
      <c r="AR120" s="123" t="n">
        <v>27</v>
      </c>
    </row>
    <row r="121" customFormat="false" ht="8.25" hidden="false" customHeight="true" outlineLevel="0" collapsed="false">
      <c r="A121" s="123" t="n">
        <v>28</v>
      </c>
      <c r="B121" s="124"/>
      <c r="C121" s="123" t="s">
        <v>165</v>
      </c>
      <c r="D121" s="124"/>
      <c r="E121" s="124"/>
      <c r="F121" s="29"/>
      <c r="G121" s="79" t="n">
        <v>0</v>
      </c>
      <c r="H121" s="29"/>
      <c r="I121" s="79" t="n">
        <v>0</v>
      </c>
      <c r="J121" s="29"/>
      <c r="K121" s="79" t="n">
        <v>0</v>
      </c>
      <c r="L121" s="29"/>
      <c r="M121" s="79" t="n">
        <v>9583</v>
      </c>
      <c r="N121" s="29"/>
      <c r="O121" s="79" t="n">
        <v>61498</v>
      </c>
      <c r="P121" s="29"/>
      <c r="Q121" s="79" t="n">
        <v>0</v>
      </c>
      <c r="R121" s="29"/>
      <c r="S121" s="79" t="n">
        <v>0</v>
      </c>
      <c r="T121" s="29"/>
      <c r="U121" s="79" t="n">
        <v>0</v>
      </c>
      <c r="V121" s="29"/>
      <c r="W121" s="79" t="n">
        <f aca="false">SUM(G121:U121)</f>
        <v>71081</v>
      </c>
      <c r="X121" s="35"/>
      <c r="Y121" s="107"/>
      <c r="Z121" s="79" t="n">
        <v>0</v>
      </c>
      <c r="AA121" s="29"/>
      <c r="AB121" s="79" t="n">
        <v>0</v>
      </c>
      <c r="AC121" s="29"/>
      <c r="AD121" s="79" t="n">
        <v>693396</v>
      </c>
      <c r="AE121" s="29"/>
      <c r="AF121" s="79" t="n">
        <v>0</v>
      </c>
      <c r="AG121" s="29"/>
      <c r="AH121" s="79" t="n">
        <v>0</v>
      </c>
      <c r="AI121" s="29"/>
      <c r="AJ121" s="79" t="n">
        <v>0</v>
      </c>
      <c r="AK121" s="29"/>
      <c r="AL121" s="79" t="n">
        <f aca="false">SUM(Z121:AJ121)</f>
        <v>693396</v>
      </c>
      <c r="AM121" s="29"/>
      <c r="AN121" s="29"/>
      <c r="AO121" s="29"/>
      <c r="AP121" s="79" t="n">
        <v>227429.19</v>
      </c>
      <c r="AQ121" s="29"/>
      <c r="AR121" s="123" t="n">
        <v>28</v>
      </c>
    </row>
    <row r="122" customFormat="false" ht="8.25" hidden="false" customHeight="true" outlineLevel="0" collapsed="false">
      <c r="A122" s="123" t="n">
        <v>29</v>
      </c>
      <c r="B122" s="124"/>
      <c r="C122" s="123" t="s">
        <v>105</v>
      </c>
      <c r="D122" s="124"/>
      <c r="E122" s="124"/>
      <c r="F122" s="29"/>
      <c r="G122" s="79" t="n">
        <v>541599</v>
      </c>
      <c r="H122" s="29"/>
      <c r="I122" s="79" t="n">
        <v>12472703</v>
      </c>
      <c r="J122" s="29"/>
      <c r="K122" s="79" t="n">
        <v>224630442</v>
      </c>
      <c r="L122" s="29"/>
      <c r="M122" s="79" t="n">
        <v>2281789</v>
      </c>
      <c r="N122" s="29"/>
      <c r="O122" s="79" t="n">
        <v>0</v>
      </c>
      <c r="P122" s="29"/>
      <c r="Q122" s="79" t="n">
        <v>90024181</v>
      </c>
      <c r="R122" s="29"/>
      <c r="S122" s="79" t="n">
        <v>47560</v>
      </c>
      <c r="T122" s="29"/>
      <c r="U122" s="79" t="n">
        <v>16212637</v>
      </c>
      <c r="V122" s="29"/>
      <c r="W122" s="79" t="n">
        <f aca="false">SUM(G122:U122)</f>
        <v>346210911</v>
      </c>
      <c r="X122" s="35"/>
      <c r="Y122" s="107"/>
      <c r="Z122" s="79" t="n">
        <v>216947221</v>
      </c>
      <c r="AA122" s="29"/>
      <c r="AB122" s="79" t="n">
        <v>30969389</v>
      </c>
      <c r="AC122" s="29"/>
      <c r="AD122" s="79" t="n">
        <v>135050127</v>
      </c>
      <c r="AE122" s="29"/>
      <c r="AF122" s="79" t="n">
        <v>0</v>
      </c>
      <c r="AG122" s="29"/>
      <c r="AH122" s="79" t="n">
        <v>15846860</v>
      </c>
      <c r="AI122" s="29"/>
      <c r="AJ122" s="79" t="n">
        <v>0</v>
      </c>
      <c r="AK122" s="29"/>
      <c r="AL122" s="79" t="n">
        <f aca="false">SUM(Z122:AJ122)</f>
        <v>398813597</v>
      </c>
      <c r="AM122" s="29"/>
      <c r="AN122" s="29"/>
      <c r="AO122" s="29"/>
      <c r="AP122" s="79" t="n">
        <v>35595477.41</v>
      </c>
      <c r="AQ122" s="29"/>
      <c r="AR122" s="123" t="n">
        <v>29</v>
      </c>
    </row>
    <row r="123" customFormat="false" ht="8.25" hidden="false" customHeight="true" outlineLevel="0" collapsed="false">
      <c r="A123" s="123" t="n">
        <v>30</v>
      </c>
      <c r="B123" s="124"/>
      <c r="C123" s="123" t="s">
        <v>166</v>
      </c>
      <c r="D123" s="124"/>
      <c r="E123" s="124"/>
      <c r="F123" s="29"/>
      <c r="G123" s="79" t="n">
        <v>2727384</v>
      </c>
      <c r="H123" s="29"/>
      <c r="I123" s="79" t="n">
        <v>50605</v>
      </c>
      <c r="J123" s="29"/>
      <c r="K123" s="79" t="n">
        <v>3700000</v>
      </c>
      <c r="L123" s="29"/>
      <c r="M123" s="79" t="n">
        <v>361</v>
      </c>
      <c r="N123" s="29"/>
      <c r="O123" s="79" t="n">
        <v>0</v>
      </c>
      <c r="P123" s="29"/>
      <c r="Q123" s="79" t="n">
        <v>3452287</v>
      </c>
      <c r="R123" s="29"/>
      <c r="S123" s="79" t="n">
        <v>243535</v>
      </c>
      <c r="T123" s="29"/>
      <c r="U123" s="79" t="n">
        <v>0</v>
      </c>
      <c r="V123" s="29"/>
      <c r="W123" s="79" t="n">
        <f aca="false">SUM(G123:U123)</f>
        <v>10174172</v>
      </c>
      <c r="X123" s="35"/>
      <c r="Y123" s="107"/>
      <c r="Z123" s="79" t="n">
        <v>0</v>
      </c>
      <c r="AA123" s="29"/>
      <c r="AB123" s="79" t="n">
        <v>5418629</v>
      </c>
      <c r="AC123" s="29"/>
      <c r="AD123" s="79" t="n">
        <v>3814908</v>
      </c>
      <c r="AE123" s="29"/>
      <c r="AF123" s="79" t="n">
        <v>0</v>
      </c>
      <c r="AG123" s="29"/>
      <c r="AH123" s="79" t="n">
        <v>447465</v>
      </c>
      <c r="AI123" s="29"/>
      <c r="AJ123" s="79" t="n">
        <v>0</v>
      </c>
      <c r="AK123" s="29"/>
      <c r="AL123" s="79" t="n">
        <f aca="false">SUM(Z123:AJ123)</f>
        <v>9681002</v>
      </c>
      <c r="AM123" s="29"/>
      <c r="AN123" s="29"/>
      <c r="AO123" s="29"/>
      <c r="AP123" s="79" t="n">
        <v>4479310.86</v>
      </c>
      <c r="AQ123" s="29"/>
      <c r="AR123" s="123" t="n">
        <v>30</v>
      </c>
    </row>
    <row r="124" customFormat="false" ht="8.25" hidden="false" customHeight="true" outlineLevel="0" collapsed="false">
      <c r="A124" s="126"/>
      <c r="B124" s="124"/>
      <c r="C124" s="123"/>
      <c r="D124" s="124"/>
      <c r="E124" s="124"/>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126"/>
    </row>
    <row r="125" customFormat="false" ht="8.25" hidden="false" customHeight="true" outlineLevel="0" collapsed="false">
      <c r="A125" s="123" t="n">
        <v>31</v>
      </c>
      <c r="B125" s="124"/>
      <c r="C125" s="123" t="s">
        <v>167</v>
      </c>
      <c r="D125" s="124"/>
      <c r="E125" s="124"/>
      <c r="F125" s="29"/>
      <c r="G125" s="79" t="n">
        <v>0</v>
      </c>
      <c r="H125" s="29"/>
      <c r="I125" s="79" t="n">
        <v>0</v>
      </c>
      <c r="J125" s="29"/>
      <c r="K125" s="79" t="n">
        <v>0</v>
      </c>
      <c r="L125" s="29"/>
      <c r="M125" s="79" t="n">
        <v>0</v>
      </c>
      <c r="N125" s="29"/>
      <c r="O125" s="79" t="n">
        <v>0</v>
      </c>
      <c r="P125" s="29"/>
      <c r="Q125" s="79" t="n">
        <v>0</v>
      </c>
      <c r="R125" s="29"/>
      <c r="S125" s="79" t="n">
        <v>0</v>
      </c>
      <c r="T125" s="29"/>
      <c r="U125" s="79" t="n">
        <v>0</v>
      </c>
      <c r="V125" s="29"/>
      <c r="W125" s="79" t="n">
        <f aca="false">SUM(G125:U125)</f>
        <v>0</v>
      </c>
      <c r="X125" s="35"/>
      <c r="Y125" s="107"/>
      <c r="Z125" s="79" t="n">
        <v>0</v>
      </c>
      <c r="AA125" s="29"/>
      <c r="AB125" s="79" t="n">
        <v>0</v>
      </c>
      <c r="AC125" s="29"/>
      <c r="AD125" s="79" t="n">
        <v>0</v>
      </c>
      <c r="AE125" s="29"/>
      <c r="AF125" s="79" t="n">
        <v>0</v>
      </c>
      <c r="AG125" s="29"/>
      <c r="AH125" s="79" t="n">
        <v>0</v>
      </c>
      <c r="AI125" s="29"/>
      <c r="AJ125" s="79" t="n">
        <v>0</v>
      </c>
      <c r="AK125" s="29"/>
      <c r="AL125" s="79" t="n">
        <f aca="false">SUM(Z125:AJ125)</f>
        <v>0</v>
      </c>
      <c r="AM125" s="29"/>
      <c r="AN125" s="29"/>
      <c r="AO125" s="29"/>
      <c r="AP125" s="79" t="n">
        <v>811994.52</v>
      </c>
      <c r="AQ125" s="29"/>
      <c r="AR125" s="123" t="n">
        <v>31</v>
      </c>
    </row>
    <row r="126" customFormat="false" ht="8.25" hidden="false" customHeight="true" outlineLevel="0" collapsed="false">
      <c r="A126" s="123" t="n">
        <v>32</v>
      </c>
      <c r="B126" s="124"/>
      <c r="C126" s="123" t="s">
        <v>168</v>
      </c>
      <c r="D126" s="124"/>
      <c r="E126" s="124"/>
      <c r="F126" s="29"/>
      <c r="G126" s="79" t="n">
        <v>1270881</v>
      </c>
      <c r="H126" s="29"/>
      <c r="I126" s="79" t="n">
        <v>0</v>
      </c>
      <c r="J126" s="29"/>
      <c r="K126" s="79" t="n">
        <v>15876865</v>
      </c>
      <c r="L126" s="29"/>
      <c r="M126" s="79" t="n">
        <v>39163</v>
      </c>
      <c r="N126" s="29"/>
      <c r="O126" s="79" t="n">
        <v>0</v>
      </c>
      <c r="P126" s="29"/>
      <c r="Q126" s="79" t="n">
        <v>0</v>
      </c>
      <c r="R126" s="29"/>
      <c r="S126" s="79" t="n">
        <v>0</v>
      </c>
      <c r="T126" s="29"/>
      <c r="U126" s="79" t="n">
        <v>358968</v>
      </c>
      <c r="V126" s="29"/>
      <c r="W126" s="79" t="n">
        <f aca="false">SUM(G126:U126)</f>
        <v>17545877</v>
      </c>
      <c r="X126" s="35"/>
      <c r="Y126" s="107"/>
      <c r="Z126" s="79" t="n">
        <v>4795327</v>
      </c>
      <c r="AA126" s="29"/>
      <c r="AB126" s="79" t="n">
        <v>0</v>
      </c>
      <c r="AC126" s="29"/>
      <c r="AD126" s="79" t="n">
        <v>4346438</v>
      </c>
      <c r="AE126" s="29"/>
      <c r="AF126" s="79" t="n">
        <v>0</v>
      </c>
      <c r="AG126" s="29"/>
      <c r="AH126" s="79" t="n">
        <v>7502749</v>
      </c>
      <c r="AI126" s="29"/>
      <c r="AJ126" s="79" t="n">
        <v>0</v>
      </c>
      <c r="AK126" s="29"/>
      <c r="AL126" s="79" t="n">
        <f aca="false">SUM(Z126:AJ126)</f>
        <v>16644514</v>
      </c>
      <c r="AM126" s="29"/>
      <c r="AN126" s="29"/>
      <c r="AO126" s="29"/>
      <c r="AP126" s="79" t="n">
        <v>2390375.43</v>
      </c>
      <c r="AQ126" s="29"/>
      <c r="AR126" s="123" t="n">
        <v>32</v>
      </c>
    </row>
    <row r="127" customFormat="false" ht="8.25" hidden="false" customHeight="true" outlineLevel="0" collapsed="false">
      <c r="A127" s="123" t="n">
        <v>33</v>
      </c>
      <c r="B127" s="124"/>
      <c r="C127" s="123" t="s">
        <v>107</v>
      </c>
      <c r="D127" s="124"/>
      <c r="E127" s="124"/>
      <c r="F127" s="29"/>
      <c r="G127" s="79" t="n">
        <v>740635</v>
      </c>
      <c r="H127" s="29"/>
      <c r="I127" s="79" t="n">
        <v>108873</v>
      </c>
      <c r="J127" s="29"/>
      <c r="K127" s="79" t="n">
        <v>16154000</v>
      </c>
      <c r="L127" s="29"/>
      <c r="M127" s="79" t="n">
        <v>98987</v>
      </c>
      <c r="N127" s="29"/>
      <c r="O127" s="79" t="n">
        <v>0</v>
      </c>
      <c r="P127" s="29"/>
      <c r="Q127" s="79" t="n">
        <v>4761123</v>
      </c>
      <c r="R127" s="29"/>
      <c r="S127" s="79" t="n">
        <v>0</v>
      </c>
      <c r="T127" s="29"/>
      <c r="U127" s="79" t="n">
        <v>207935</v>
      </c>
      <c r="V127" s="29"/>
      <c r="W127" s="79" t="n">
        <f aca="false">SUM(G127:U127)</f>
        <v>22071553</v>
      </c>
      <c r="X127" s="35"/>
      <c r="Y127" s="107"/>
      <c r="Z127" s="79" t="n">
        <v>877293</v>
      </c>
      <c r="AA127" s="29"/>
      <c r="AB127" s="79" t="n">
        <v>0</v>
      </c>
      <c r="AC127" s="29"/>
      <c r="AD127" s="79" t="n">
        <v>13993574</v>
      </c>
      <c r="AE127" s="29"/>
      <c r="AF127" s="79" t="n">
        <v>0</v>
      </c>
      <c r="AG127" s="29"/>
      <c r="AH127" s="79" t="n">
        <v>143189</v>
      </c>
      <c r="AI127" s="29"/>
      <c r="AJ127" s="79" t="n">
        <v>0</v>
      </c>
      <c r="AK127" s="29"/>
      <c r="AL127" s="79" t="n">
        <f aca="false">SUM(Z127:AJ127)</f>
        <v>15014056</v>
      </c>
      <c r="AM127" s="29"/>
      <c r="AN127" s="29"/>
      <c r="AO127" s="29"/>
      <c r="AP127" s="79" t="n">
        <v>1655584.63</v>
      </c>
      <c r="AQ127" s="29"/>
      <c r="AR127" s="123" t="n">
        <v>33</v>
      </c>
    </row>
    <row r="128" customFormat="false" ht="8.25" hidden="false" customHeight="true" outlineLevel="0" collapsed="false">
      <c r="A128" s="123" t="n">
        <v>34</v>
      </c>
      <c r="B128" s="124"/>
      <c r="C128" s="123" t="s">
        <v>169</v>
      </c>
      <c r="D128" s="124"/>
      <c r="E128" s="124"/>
      <c r="F128" s="29"/>
      <c r="G128" s="79" t="n">
        <v>2504668</v>
      </c>
      <c r="H128" s="29"/>
      <c r="I128" s="79" t="n">
        <v>0</v>
      </c>
      <c r="J128" s="29"/>
      <c r="K128" s="79" t="n">
        <v>0</v>
      </c>
      <c r="L128" s="29"/>
      <c r="M128" s="79" t="n">
        <v>23118</v>
      </c>
      <c r="N128" s="29"/>
      <c r="O128" s="79" t="n">
        <v>0</v>
      </c>
      <c r="P128" s="29"/>
      <c r="Q128" s="79" t="n">
        <v>0</v>
      </c>
      <c r="R128" s="29"/>
      <c r="S128" s="79" t="n">
        <v>0</v>
      </c>
      <c r="T128" s="29"/>
      <c r="U128" s="79" t="n">
        <v>563</v>
      </c>
      <c r="V128" s="29"/>
      <c r="W128" s="79" t="n">
        <f aca="false">SUM(G128:U128)</f>
        <v>2528349</v>
      </c>
      <c r="X128" s="35"/>
      <c r="Y128" s="107"/>
      <c r="Z128" s="79" t="n">
        <v>5759768</v>
      </c>
      <c r="AA128" s="29"/>
      <c r="AB128" s="79" t="n">
        <v>0</v>
      </c>
      <c r="AC128" s="29"/>
      <c r="AD128" s="79" t="n">
        <v>1919154</v>
      </c>
      <c r="AE128" s="29"/>
      <c r="AF128" s="79" t="n">
        <v>0</v>
      </c>
      <c r="AG128" s="29"/>
      <c r="AH128" s="79" t="n">
        <v>0</v>
      </c>
      <c r="AI128" s="29"/>
      <c r="AJ128" s="79" t="n">
        <v>0</v>
      </c>
      <c r="AK128" s="29"/>
      <c r="AL128" s="79" t="n">
        <f aca="false">SUM(Z128:AJ128)</f>
        <v>7678922</v>
      </c>
      <c r="AM128" s="29"/>
      <c r="AN128" s="29"/>
      <c r="AO128" s="29"/>
      <c r="AP128" s="79" t="n">
        <v>6493928.52</v>
      </c>
      <c r="AQ128" s="29"/>
      <c r="AR128" s="123" t="n">
        <v>34</v>
      </c>
    </row>
    <row r="129" customFormat="false" ht="8.25" hidden="false" customHeight="true" outlineLevel="0" collapsed="false">
      <c r="A129" s="123" t="n">
        <v>35</v>
      </c>
      <c r="B129" s="124"/>
      <c r="C129" s="123" t="s">
        <v>170</v>
      </c>
      <c r="D129" s="124"/>
      <c r="E129" s="124"/>
      <c r="F129" s="29"/>
      <c r="G129" s="79" t="n">
        <v>80262</v>
      </c>
      <c r="H129" s="29"/>
      <c r="I129" s="79" t="n">
        <v>0</v>
      </c>
      <c r="J129" s="29"/>
      <c r="K129" s="79" t="n">
        <v>486810</v>
      </c>
      <c r="L129" s="29"/>
      <c r="M129" s="79" t="n">
        <v>7215</v>
      </c>
      <c r="N129" s="29"/>
      <c r="O129" s="79" t="n">
        <v>0</v>
      </c>
      <c r="P129" s="29"/>
      <c r="Q129" s="79" t="n">
        <v>136405</v>
      </c>
      <c r="R129" s="29"/>
      <c r="S129" s="79" t="n">
        <v>0</v>
      </c>
      <c r="T129" s="29"/>
      <c r="U129" s="79" t="n">
        <v>0</v>
      </c>
      <c r="V129" s="29"/>
      <c r="W129" s="79" t="n">
        <f aca="false">SUM(G129:U129)</f>
        <v>710692</v>
      </c>
      <c r="X129" s="35"/>
      <c r="Y129" s="107"/>
      <c r="Z129" s="79" t="n">
        <v>420937</v>
      </c>
      <c r="AA129" s="29"/>
      <c r="AB129" s="79" t="n">
        <v>0</v>
      </c>
      <c r="AC129" s="29"/>
      <c r="AD129" s="79" t="n">
        <v>2555709</v>
      </c>
      <c r="AE129" s="29"/>
      <c r="AF129" s="79" t="n">
        <v>0</v>
      </c>
      <c r="AG129" s="29"/>
      <c r="AH129" s="79" t="n">
        <v>770948</v>
      </c>
      <c r="AI129" s="29"/>
      <c r="AJ129" s="79" t="n">
        <v>0</v>
      </c>
      <c r="AK129" s="29"/>
      <c r="AL129" s="79" t="n">
        <f aca="false">SUM(Z129:AJ129)</f>
        <v>3747594</v>
      </c>
      <c r="AM129" s="29"/>
      <c r="AN129" s="29"/>
      <c r="AO129" s="29"/>
      <c r="AP129" s="79" t="n">
        <v>1185559.55</v>
      </c>
      <c r="AQ129" s="29"/>
      <c r="AR129" s="123" t="n">
        <v>35</v>
      </c>
    </row>
    <row r="130" customFormat="false" ht="8.25" hidden="false" customHeight="true" outlineLevel="0" collapsed="false">
      <c r="A130" s="124"/>
      <c r="B130" s="124"/>
      <c r="C130" s="123"/>
      <c r="D130" s="124"/>
      <c r="E130" s="124"/>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124"/>
    </row>
    <row r="131" customFormat="false" ht="8.25" hidden="false" customHeight="true" outlineLevel="0" collapsed="false">
      <c r="A131" s="123" t="n">
        <v>36</v>
      </c>
      <c r="B131" s="124"/>
      <c r="C131" s="123" t="s">
        <v>171</v>
      </c>
      <c r="D131" s="124"/>
      <c r="E131" s="124"/>
      <c r="F131" s="29"/>
      <c r="G131" s="79" t="n">
        <v>296553</v>
      </c>
      <c r="H131" s="29"/>
      <c r="I131" s="79" t="n">
        <v>935694</v>
      </c>
      <c r="J131" s="29"/>
      <c r="K131" s="79" t="n">
        <v>0</v>
      </c>
      <c r="L131" s="29"/>
      <c r="M131" s="79" t="n">
        <v>923</v>
      </c>
      <c r="N131" s="29"/>
      <c r="O131" s="79" t="n">
        <v>0</v>
      </c>
      <c r="P131" s="29"/>
      <c r="Q131" s="79" t="n">
        <v>0</v>
      </c>
      <c r="R131" s="29"/>
      <c r="S131" s="79" t="n">
        <v>0</v>
      </c>
      <c r="T131" s="29"/>
      <c r="U131" s="79" t="n">
        <v>65194</v>
      </c>
      <c r="V131" s="29"/>
      <c r="W131" s="79" t="n">
        <f aca="false">SUM(G131:U131)</f>
        <v>1298364</v>
      </c>
      <c r="X131" s="35"/>
      <c r="Y131" s="107"/>
      <c r="Z131" s="79" t="n">
        <v>1104012</v>
      </c>
      <c r="AA131" s="29"/>
      <c r="AB131" s="79" t="n">
        <v>0</v>
      </c>
      <c r="AC131" s="29"/>
      <c r="AD131" s="79" t="n">
        <v>2589468</v>
      </c>
      <c r="AE131" s="29"/>
      <c r="AF131" s="79" t="n">
        <v>0</v>
      </c>
      <c r="AG131" s="29"/>
      <c r="AH131" s="79" t="n">
        <v>0</v>
      </c>
      <c r="AI131" s="29"/>
      <c r="AJ131" s="79" t="n">
        <v>0</v>
      </c>
      <c r="AK131" s="29"/>
      <c r="AL131" s="79" t="n">
        <f aca="false">SUM(Z131:AJ131)</f>
        <v>3693480</v>
      </c>
      <c r="AM131" s="29"/>
      <c r="AN131" s="29"/>
      <c r="AO131" s="29"/>
      <c r="AP131" s="79" t="n">
        <v>191692.04</v>
      </c>
      <c r="AQ131" s="29"/>
      <c r="AR131" s="123" t="n">
        <v>36</v>
      </c>
    </row>
    <row r="132" customFormat="false" ht="8.25" hidden="false" customHeight="true" outlineLevel="0" collapsed="false">
      <c r="A132" s="123" t="n">
        <v>37</v>
      </c>
      <c r="B132" s="124"/>
      <c r="C132" s="123" t="s">
        <v>172</v>
      </c>
      <c r="D132" s="124"/>
      <c r="E132" s="124"/>
      <c r="F132" s="29"/>
      <c r="G132" s="79" t="n">
        <v>125000</v>
      </c>
      <c r="H132" s="29"/>
      <c r="I132" s="79" t="n">
        <v>0</v>
      </c>
      <c r="J132" s="29"/>
      <c r="K132" s="79" t="n">
        <v>0</v>
      </c>
      <c r="L132" s="29"/>
      <c r="M132" s="79" t="n">
        <v>0</v>
      </c>
      <c r="N132" s="29"/>
      <c r="O132" s="79" t="n">
        <v>0</v>
      </c>
      <c r="P132" s="29"/>
      <c r="Q132" s="79" t="n">
        <v>4812000</v>
      </c>
      <c r="R132" s="29"/>
      <c r="S132" s="79" t="n">
        <v>0</v>
      </c>
      <c r="T132" s="29"/>
      <c r="U132" s="79" t="n">
        <v>10609660</v>
      </c>
      <c r="V132" s="29"/>
      <c r="W132" s="79" t="n">
        <f aca="false">SUM(G132:U132)</f>
        <v>15546660</v>
      </c>
      <c r="X132" s="35"/>
      <c r="Y132" s="107"/>
      <c r="Z132" s="79" t="n">
        <v>1404478</v>
      </c>
      <c r="AA132" s="29"/>
      <c r="AB132" s="79" t="n">
        <v>0</v>
      </c>
      <c r="AC132" s="29"/>
      <c r="AD132" s="79" t="n">
        <v>7231710</v>
      </c>
      <c r="AE132" s="29"/>
      <c r="AF132" s="79" t="n">
        <v>0</v>
      </c>
      <c r="AG132" s="29"/>
      <c r="AH132" s="79" t="n">
        <v>0</v>
      </c>
      <c r="AI132" s="29"/>
      <c r="AJ132" s="79" t="n">
        <v>0</v>
      </c>
      <c r="AK132" s="29"/>
      <c r="AL132" s="79" t="n">
        <f aca="false">SUM(Z132:AJ132)</f>
        <v>8636188</v>
      </c>
      <c r="AM132" s="29"/>
      <c r="AN132" s="29"/>
      <c r="AO132" s="29"/>
      <c r="AP132" s="79" t="n">
        <v>712724.62</v>
      </c>
      <c r="AQ132" s="29"/>
      <c r="AR132" s="123" t="n">
        <v>37</v>
      </c>
    </row>
    <row r="133" customFormat="false" ht="8.25" hidden="false" customHeight="true" outlineLevel="0" collapsed="false">
      <c r="A133" s="123" t="n">
        <v>38</v>
      </c>
      <c r="B133" s="124"/>
      <c r="C133" s="123" t="s">
        <v>173</v>
      </c>
      <c r="D133" s="124"/>
      <c r="E133" s="124"/>
      <c r="F133" s="29"/>
      <c r="G133" s="79" t="n">
        <v>0</v>
      </c>
      <c r="H133" s="29"/>
      <c r="I133" s="79" t="n">
        <v>931510</v>
      </c>
      <c r="J133" s="29"/>
      <c r="K133" s="79" t="n">
        <v>332565</v>
      </c>
      <c r="L133" s="29"/>
      <c r="M133" s="79" t="n">
        <v>0</v>
      </c>
      <c r="N133" s="29"/>
      <c r="O133" s="79" t="n">
        <v>0</v>
      </c>
      <c r="P133" s="29"/>
      <c r="Q133" s="79" t="n">
        <v>337174</v>
      </c>
      <c r="R133" s="29"/>
      <c r="S133" s="79" t="n">
        <v>0</v>
      </c>
      <c r="T133" s="29"/>
      <c r="U133" s="79" t="n">
        <v>0</v>
      </c>
      <c r="V133" s="29"/>
      <c r="W133" s="79" t="n">
        <f aca="false">SUM(G133:U133)</f>
        <v>1601249</v>
      </c>
      <c r="X133" s="35"/>
      <c r="Y133" s="107"/>
      <c r="Z133" s="79" t="n">
        <v>332565</v>
      </c>
      <c r="AA133" s="29"/>
      <c r="AB133" s="79" t="n">
        <v>0</v>
      </c>
      <c r="AC133" s="29"/>
      <c r="AD133" s="79" t="n">
        <v>1268684</v>
      </c>
      <c r="AE133" s="29"/>
      <c r="AF133" s="79" t="n">
        <v>0</v>
      </c>
      <c r="AG133" s="29"/>
      <c r="AH133" s="79" t="n">
        <v>0</v>
      </c>
      <c r="AI133" s="29"/>
      <c r="AJ133" s="79" t="n">
        <v>0</v>
      </c>
      <c r="AK133" s="29"/>
      <c r="AL133" s="79" t="n">
        <f aca="false">SUM(Z133:AJ133)</f>
        <v>1601249</v>
      </c>
      <c r="AM133" s="29"/>
      <c r="AN133" s="29"/>
      <c r="AO133" s="29"/>
      <c r="AP133" s="79" t="n">
        <v>3254395.38</v>
      </c>
      <c r="AQ133" s="29"/>
      <c r="AR133" s="123" t="n">
        <v>38</v>
      </c>
    </row>
    <row r="134" customFormat="false" ht="8.25" hidden="false" customHeight="true" outlineLevel="0" collapsed="false">
      <c r="A134" s="123" t="n">
        <v>39</v>
      </c>
      <c r="B134" s="124"/>
      <c r="C134" s="123" t="s">
        <v>174</v>
      </c>
      <c r="D134" s="124"/>
      <c r="E134" s="124"/>
      <c r="F134" s="29"/>
      <c r="G134" s="79" t="n">
        <v>1310390</v>
      </c>
      <c r="H134" s="29"/>
      <c r="I134" s="79" t="n">
        <v>0</v>
      </c>
      <c r="J134" s="29"/>
      <c r="K134" s="79" t="n">
        <v>0</v>
      </c>
      <c r="L134" s="29"/>
      <c r="M134" s="79" t="n">
        <v>0</v>
      </c>
      <c r="N134" s="29"/>
      <c r="O134" s="79" t="n">
        <v>0</v>
      </c>
      <c r="P134" s="29"/>
      <c r="Q134" s="79" t="n">
        <v>749215</v>
      </c>
      <c r="R134" s="29"/>
      <c r="S134" s="79" t="n">
        <v>0</v>
      </c>
      <c r="T134" s="29"/>
      <c r="U134" s="79" t="n">
        <v>0</v>
      </c>
      <c r="V134" s="29"/>
      <c r="W134" s="79" t="n">
        <f aca="false">SUM(G134:U134)</f>
        <v>2059605</v>
      </c>
      <c r="X134" s="35"/>
      <c r="Y134" s="107"/>
      <c r="Z134" s="79" t="n">
        <v>589152</v>
      </c>
      <c r="AA134" s="29"/>
      <c r="AB134" s="79" t="n">
        <v>0</v>
      </c>
      <c r="AC134" s="29"/>
      <c r="AD134" s="79" t="n">
        <v>296232</v>
      </c>
      <c r="AE134" s="29"/>
      <c r="AF134" s="79" t="n">
        <v>0</v>
      </c>
      <c r="AG134" s="29"/>
      <c r="AH134" s="79" t="n">
        <v>0</v>
      </c>
      <c r="AI134" s="29"/>
      <c r="AJ134" s="79" t="n">
        <v>0</v>
      </c>
      <c r="AK134" s="29"/>
      <c r="AL134" s="79" t="n">
        <f aca="false">SUM(Z134:AJ134)</f>
        <v>885384</v>
      </c>
      <c r="AM134" s="29"/>
      <c r="AN134" s="29"/>
      <c r="AO134" s="29"/>
      <c r="AP134" s="79" t="n">
        <v>1100417.69</v>
      </c>
      <c r="AQ134" s="29"/>
      <c r="AR134" s="123" t="n">
        <v>39</v>
      </c>
    </row>
    <row r="135" customFormat="false" ht="8.25" hidden="false" customHeight="true" outlineLevel="0" collapsed="false">
      <c r="A135" s="123" t="n">
        <v>40</v>
      </c>
      <c r="B135" s="124"/>
      <c r="C135" s="123" t="s">
        <v>175</v>
      </c>
      <c r="D135" s="124"/>
      <c r="E135" s="124"/>
      <c r="F135" s="37"/>
      <c r="G135" s="79" t="n">
        <v>3504504</v>
      </c>
      <c r="H135" s="37"/>
      <c r="I135" s="79" t="n">
        <v>28688</v>
      </c>
      <c r="J135" s="37"/>
      <c r="K135" s="79" t="n">
        <v>0</v>
      </c>
      <c r="L135" s="37"/>
      <c r="M135" s="79" t="n">
        <v>0</v>
      </c>
      <c r="N135" s="37"/>
      <c r="O135" s="79" t="n">
        <v>0</v>
      </c>
      <c r="P135" s="37"/>
      <c r="Q135" s="79" t="n">
        <v>0</v>
      </c>
      <c r="R135" s="37"/>
      <c r="S135" s="79" t="n">
        <v>0</v>
      </c>
      <c r="T135" s="37"/>
      <c r="U135" s="79" t="n">
        <v>0</v>
      </c>
      <c r="V135" s="37"/>
      <c r="W135" s="79" t="n">
        <f aca="false">SUM(G135:U135)</f>
        <v>3533192</v>
      </c>
      <c r="X135" s="39"/>
      <c r="Y135" s="107"/>
      <c r="Z135" s="79" t="n">
        <v>0</v>
      </c>
      <c r="AA135" s="37"/>
      <c r="AB135" s="79" t="n">
        <v>0</v>
      </c>
      <c r="AC135" s="37"/>
      <c r="AD135" s="79" t="n">
        <v>3313091</v>
      </c>
      <c r="AE135" s="37"/>
      <c r="AF135" s="79" t="n">
        <v>0</v>
      </c>
      <c r="AG135" s="37"/>
      <c r="AH135" s="79" t="n">
        <v>271688</v>
      </c>
      <c r="AI135" s="37"/>
      <c r="AJ135" s="79" t="n">
        <v>0</v>
      </c>
      <c r="AK135" s="37"/>
      <c r="AL135" s="79" t="n">
        <f aca="false">SUM(Z135:AJ135)</f>
        <v>3584779</v>
      </c>
      <c r="AM135" s="37"/>
      <c r="AN135" s="37"/>
      <c r="AO135" s="37"/>
      <c r="AP135" s="79" t="n">
        <v>3183788.44</v>
      </c>
      <c r="AQ135" s="37"/>
      <c r="AR135" s="133" t="n">
        <v>40</v>
      </c>
    </row>
    <row r="136" customFormat="false" ht="8.25" hidden="false" customHeight="true" outlineLevel="0" collapsed="false">
      <c r="A136" s="126"/>
      <c r="B136" s="124"/>
      <c r="C136" s="123"/>
      <c r="D136" s="124"/>
      <c r="E136" s="124"/>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126"/>
    </row>
    <row r="137" customFormat="false" ht="8.25" hidden="false" customHeight="true" outlineLevel="0" collapsed="false">
      <c r="A137" s="123" t="n">
        <v>41</v>
      </c>
      <c r="B137" s="124"/>
      <c r="C137" s="123" t="s">
        <v>176</v>
      </c>
      <c r="D137" s="124"/>
      <c r="E137" s="124"/>
      <c r="F137" s="29"/>
      <c r="G137" s="79" t="n">
        <v>0</v>
      </c>
      <c r="H137" s="29"/>
      <c r="I137" s="79" t="n">
        <v>0</v>
      </c>
      <c r="J137" s="29"/>
      <c r="K137" s="79" t="n">
        <v>16964919</v>
      </c>
      <c r="L137" s="29"/>
      <c r="M137" s="79" t="n">
        <v>82451</v>
      </c>
      <c r="N137" s="29"/>
      <c r="O137" s="79" t="n">
        <v>0</v>
      </c>
      <c r="P137" s="29"/>
      <c r="Q137" s="79" t="n">
        <v>1053196</v>
      </c>
      <c r="R137" s="29"/>
      <c r="S137" s="79" t="n">
        <v>0</v>
      </c>
      <c r="T137" s="29"/>
      <c r="U137" s="79" t="n">
        <v>17757</v>
      </c>
      <c r="V137" s="29"/>
      <c r="W137" s="79" t="n">
        <f aca="false">SUM(G137:U137)</f>
        <v>18118323</v>
      </c>
      <c r="X137" s="35"/>
      <c r="Y137" s="107"/>
      <c r="Z137" s="79" t="n">
        <v>0</v>
      </c>
      <c r="AA137" s="29"/>
      <c r="AB137" s="79" t="n">
        <v>0</v>
      </c>
      <c r="AC137" s="29"/>
      <c r="AD137" s="79" t="n">
        <v>1032259</v>
      </c>
      <c r="AE137" s="29"/>
      <c r="AF137" s="79" t="n">
        <v>0</v>
      </c>
      <c r="AG137" s="29"/>
      <c r="AH137" s="79" t="n">
        <v>0</v>
      </c>
      <c r="AI137" s="29"/>
      <c r="AJ137" s="79" t="n">
        <v>0</v>
      </c>
      <c r="AK137" s="29"/>
      <c r="AL137" s="79" t="n">
        <f aca="false">SUM(Z137:AJ137)</f>
        <v>1032259</v>
      </c>
      <c r="AM137" s="29"/>
      <c r="AN137" s="29"/>
      <c r="AO137" s="29"/>
      <c r="AP137" s="79" t="n">
        <v>1732019.9</v>
      </c>
      <c r="AQ137" s="29"/>
      <c r="AR137" s="123" t="n">
        <v>41</v>
      </c>
    </row>
    <row r="138" customFormat="false" ht="8.25" hidden="false" customHeight="true" outlineLevel="0" collapsed="false">
      <c r="A138" s="123" t="n">
        <v>42</v>
      </c>
      <c r="B138" s="124"/>
      <c r="C138" s="123" t="s">
        <v>177</v>
      </c>
      <c r="D138" s="124"/>
      <c r="E138" s="124"/>
      <c r="F138" s="29"/>
      <c r="G138" s="79" t="n">
        <v>2142895</v>
      </c>
      <c r="H138" s="29"/>
      <c r="I138" s="79" t="n">
        <v>4864924</v>
      </c>
      <c r="J138" s="29"/>
      <c r="K138" s="79" t="n">
        <v>10006489</v>
      </c>
      <c r="L138" s="29"/>
      <c r="M138" s="79" t="n">
        <v>80431</v>
      </c>
      <c r="N138" s="29"/>
      <c r="O138" s="79" t="n">
        <v>0</v>
      </c>
      <c r="P138" s="29"/>
      <c r="Q138" s="79" t="n">
        <v>14278069</v>
      </c>
      <c r="R138" s="29"/>
      <c r="S138" s="79" t="n">
        <v>0</v>
      </c>
      <c r="T138" s="29"/>
      <c r="U138" s="79" t="n">
        <v>930604</v>
      </c>
      <c r="V138" s="29"/>
      <c r="W138" s="79" t="n">
        <f aca="false">SUM(G138:U138)</f>
        <v>32303412</v>
      </c>
      <c r="X138" s="35"/>
      <c r="Y138" s="107"/>
      <c r="Z138" s="79" t="n">
        <v>4084</v>
      </c>
      <c r="AA138" s="29"/>
      <c r="AB138" s="79" t="n">
        <v>3680236</v>
      </c>
      <c r="AC138" s="29"/>
      <c r="AD138" s="79" t="n">
        <v>7125322</v>
      </c>
      <c r="AE138" s="29"/>
      <c r="AF138" s="79" t="n">
        <v>0</v>
      </c>
      <c r="AG138" s="29"/>
      <c r="AH138" s="79" t="n">
        <v>16099987</v>
      </c>
      <c r="AI138" s="29"/>
      <c r="AJ138" s="79" t="n">
        <v>0</v>
      </c>
      <c r="AK138" s="29"/>
      <c r="AL138" s="79" t="n">
        <f aca="false">SUM(Z138:AJ138)</f>
        <v>26909629</v>
      </c>
      <c r="AM138" s="29"/>
      <c r="AN138" s="29"/>
      <c r="AO138" s="29"/>
      <c r="AP138" s="79" t="n">
        <v>3983420.5</v>
      </c>
      <c r="AQ138" s="29"/>
      <c r="AR138" s="123" t="n">
        <v>42</v>
      </c>
    </row>
    <row r="139" customFormat="false" ht="8.25" hidden="false" customHeight="true" outlineLevel="0" collapsed="false">
      <c r="A139" s="123" t="n">
        <v>43</v>
      </c>
      <c r="B139" s="124"/>
      <c r="C139" s="123" t="s">
        <v>178</v>
      </c>
      <c r="D139" s="124"/>
      <c r="E139" s="124"/>
      <c r="F139" s="29"/>
      <c r="G139" s="79" t="n">
        <v>3643694</v>
      </c>
      <c r="H139" s="29"/>
      <c r="I139" s="79" t="n">
        <v>2187205</v>
      </c>
      <c r="J139" s="29"/>
      <c r="K139" s="79" t="n">
        <v>102255000</v>
      </c>
      <c r="L139" s="29"/>
      <c r="M139" s="79" t="n">
        <v>324932</v>
      </c>
      <c r="N139" s="29"/>
      <c r="O139" s="79" t="n">
        <v>0</v>
      </c>
      <c r="P139" s="29"/>
      <c r="Q139" s="79" t="n">
        <v>28858931</v>
      </c>
      <c r="R139" s="29"/>
      <c r="S139" s="79" t="n">
        <v>0</v>
      </c>
      <c r="T139" s="29"/>
      <c r="U139" s="79" t="n">
        <v>32852671</v>
      </c>
      <c r="V139" s="29"/>
      <c r="W139" s="79" t="n">
        <f aca="false">SUM(G139:U139)</f>
        <v>170122433</v>
      </c>
      <c r="X139" s="35"/>
      <c r="Y139" s="107"/>
      <c r="Z139" s="79" t="n">
        <v>17756338</v>
      </c>
      <c r="AA139" s="29"/>
      <c r="AB139" s="79" t="n">
        <v>13155933</v>
      </c>
      <c r="AC139" s="29"/>
      <c r="AD139" s="79" t="n">
        <v>32321941</v>
      </c>
      <c r="AE139" s="29"/>
      <c r="AF139" s="79" t="n">
        <v>0</v>
      </c>
      <c r="AG139" s="29"/>
      <c r="AH139" s="79" t="n">
        <v>0</v>
      </c>
      <c r="AI139" s="29"/>
      <c r="AJ139" s="79" t="n">
        <v>0</v>
      </c>
      <c r="AK139" s="29"/>
      <c r="AL139" s="79" t="n">
        <f aca="false">SUM(Z139:AJ139)</f>
        <v>63234212</v>
      </c>
      <c r="AM139" s="29"/>
      <c r="AN139" s="29"/>
      <c r="AO139" s="29"/>
      <c r="AP139" s="79" t="n">
        <v>6295853.02</v>
      </c>
      <c r="AQ139" s="29"/>
      <c r="AR139" s="123" t="n">
        <v>43</v>
      </c>
    </row>
    <row r="140" customFormat="false" ht="8.25" hidden="false" customHeight="true" outlineLevel="0" collapsed="false">
      <c r="A140" s="123" t="n">
        <v>44</v>
      </c>
      <c r="B140" s="124"/>
      <c r="C140" s="123" t="s">
        <v>179</v>
      </c>
      <c r="D140" s="124"/>
      <c r="E140" s="124"/>
      <c r="F140" s="29"/>
      <c r="G140" s="79" t="n">
        <v>0</v>
      </c>
      <c r="H140" s="29"/>
      <c r="I140" s="79" t="n">
        <v>204702</v>
      </c>
      <c r="J140" s="29"/>
      <c r="K140" s="79" t="n">
        <v>0</v>
      </c>
      <c r="L140" s="29"/>
      <c r="M140" s="79" t="n">
        <v>0</v>
      </c>
      <c r="N140" s="29"/>
      <c r="O140" s="79" t="n">
        <v>0</v>
      </c>
      <c r="P140" s="29"/>
      <c r="Q140" s="79" t="n">
        <v>0</v>
      </c>
      <c r="R140" s="29"/>
      <c r="S140" s="79" t="n">
        <v>0</v>
      </c>
      <c r="T140" s="29"/>
      <c r="U140" s="79" t="n">
        <v>186334</v>
      </c>
      <c r="V140" s="29"/>
      <c r="W140" s="79" t="n">
        <f aca="false">SUM(G140:U140)</f>
        <v>391036</v>
      </c>
      <c r="X140" s="35"/>
      <c r="Y140" s="107"/>
      <c r="Z140" s="79" t="n">
        <v>14324050</v>
      </c>
      <c r="AA140" s="29"/>
      <c r="AB140" s="79" t="n">
        <v>0</v>
      </c>
      <c r="AC140" s="29"/>
      <c r="AD140" s="79" t="n">
        <v>1234297</v>
      </c>
      <c r="AE140" s="29"/>
      <c r="AF140" s="79" t="n">
        <v>0</v>
      </c>
      <c r="AG140" s="29"/>
      <c r="AH140" s="79" t="n">
        <v>0</v>
      </c>
      <c r="AI140" s="29"/>
      <c r="AJ140" s="79" t="n">
        <v>0</v>
      </c>
      <c r="AK140" s="29"/>
      <c r="AL140" s="79" t="n">
        <f aca="false">SUM(Z140:AJ140)</f>
        <v>15558347</v>
      </c>
      <c r="AM140" s="29"/>
      <c r="AN140" s="29"/>
      <c r="AO140" s="29"/>
      <c r="AP140" s="79" t="n">
        <v>2260754.77</v>
      </c>
      <c r="AQ140" s="29"/>
      <c r="AR140" s="123" t="n">
        <v>44</v>
      </c>
    </row>
    <row r="141" customFormat="false" ht="8.25" hidden="false" customHeight="true" outlineLevel="0" collapsed="false">
      <c r="A141" s="123" t="n">
        <v>45</v>
      </c>
      <c r="B141" s="124"/>
      <c r="C141" s="123" t="s">
        <v>180</v>
      </c>
      <c r="D141" s="124"/>
      <c r="E141" s="124"/>
      <c r="F141" s="29"/>
      <c r="G141" s="79" t="n">
        <v>0</v>
      </c>
      <c r="H141" s="29"/>
      <c r="I141" s="79" t="n">
        <v>0</v>
      </c>
      <c r="J141" s="29"/>
      <c r="K141" s="79" t="n">
        <v>0</v>
      </c>
      <c r="L141" s="29"/>
      <c r="M141" s="79" t="n">
        <v>0</v>
      </c>
      <c r="N141" s="29"/>
      <c r="O141" s="79" t="n">
        <v>0</v>
      </c>
      <c r="P141" s="29"/>
      <c r="Q141" s="79" t="n">
        <v>254178</v>
      </c>
      <c r="R141" s="29"/>
      <c r="S141" s="79" t="n">
        <v>0</v>
      </c>
      <c r="T141" s="29"/>
      <c r="U141" s="79" t="n">
        <v>0</v>
      </c>
      <c r="V141" s="29"/>
      <c r="W141" s="79" t="n">
        <f aca="false">SUM(G141:U141)</f>
        <v>254178</v>
      </c>
      <c r="X141" s="35"/>
      <c r="Y141" s="107"/>
      <c r="Z141" s="79" t="n">
        <v>0</v>
      </c>
      <c r="AA141" s="29"/>
      <c r="AB141" s="79" t="n">
        <v>0</v>
      </c>
      <c r="AC141" s="29"/>
      <c r="AD141" s="79" t="n">
        <v>92552</v>
      </c>
      <c r="AE141" s="29"/>
      <c r="AF141" s="79" t="n">
        <v>0</v>
      </c>
      <c r="AG141" s="29"/>
      <c r="AH141" s="79" t="n">
        <v>355228</v>
      </c>
      <c r="AI141" s="29"/>
      <c r="AJ141" s="79" t="n">
        <v>0</v>
      </c>
      <c r="AK141" s="29"/>
      <c r="AL141" s="79" t="n">
        <f aca="false">SUM(Z141:AJ141)</f>
        <v>447780</v>
      </c>
      <c r="AM141" s="29"/>
      <c r="AN141" s="29"/>
      <c r="AO141" s="29"/>
      <c r="AP141" s="79" t="n">
        <v>184380.68</v>
      </c>
      <c r="AQ141" s="29"/>
      <c r="AR141" s="123" t="n">
        <v>45</v>
      </c>
    </row>
    <row r="142" customFormat="false" ht="8.25" hidden="false" customHeight="true" outlineLevel="0" collapsed="false">
      <c r="A142" s="126"/>
      <c r="B142" s="124"/>
      <c r="C142" s="123"/>
      <c r="D142" s="124"/>
      <c r="E142" s="124"/>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126"/>
    </row>
    <row r="143" customFormat="false" ht="8.25" hidden="false" customHeight="true" outlineLevel="0" collapsed="false">
      <c r="A143" s="123" t="n">
        <v>46</v>
      </c>
      <c r="B143" s="124"/>
      <c r="C143" s="123" t="s">
        <v>181</v>
      </c>
      <c r="D143" s="124"/>
      <c r="E143" s="124"/>
      <c r="F143" s="29"/>
      <c r="G143" s="79" t="n">
        <v>454410</v>
      </c>
      <c r="H143" s="29"/>
      <c r="I143" s="79" t="n">
        <v>71490</v>
      </c>
      <c r="J143" s="29"/>
      <c r="K143" s="79" t="n">
        <v>15900000</v>
      </c>
      <c r="L143" s="29"/>
      <c r="M143" s="79" t="n">
        <v>86322</v>
      </c>
      <c r="N143" s="29"/>
      <c r="O143" s="79" t="n">
        <v>0</v>
      </c>
      <c r="P143" s="29"/>
      <c r="Q143" s="79" t="n">
        <v>663476</v>
      </c>
      <c r="R143" s="29"/>
      <c r="S143" s="79" t="n">
        <v>0</v>
      </c>
      <c r="T143" s="29"/>
      <c r="U143" s="79" t="n">
        <v>2620948</v>
      </c>
      <c r="V143" s="29"/>
      <c r="W143" s="79" t="n">
        <f aca="false">SUM(G143:U143)</f>
        <v>19796646</v>
      </c>
      <c r="X143" s="35"/>
      <c r="Y143" s="107"/>
      <c r="Z143" s="79" t="n">
        <v>2317085</v>
      </c>
      <c r="AA143" s="29"/>
      <c r="AB143" s="79" t="n">
        <v>1399654</v>
      </c>
      <c r="AC143" s="29"/>
      <c r="AD143" s="79" t="n">
        <v>1984395</v>
      </c>
      <c r="AE143" s="29"/>
      <c r="AF143" s="79" t="n">
        <v>0</v>
      </c>
      <c r="AG143" s="29"/>
      <c r="AH143" s="79" t="n">
        <v>0</v>
      </c>
      <c r="AI143" s="29"/>
      <c r="AJ143" s="79" t="n">
        <v>0</v>
      </c>
      <c r="AK143" s="29"/>
      <c r="AL143" s="79" t="n">
        <f aca="false">SUM(Z143:AJ143)</f>
        <v>5701134</v>
      </c>
      <c r="AM143" s="29"/>
      <c r="AN143" s="29"/>
      <c r="AO143" s="29"/>
      <c r="AP143" s="79" t="n">
        <v>3899274.32</v>
      </c>
      <c r="AQ143" s="29"/>
      <c r="AR143" s="123" t="n">
        <v>46</v>
      </c>
    </row>
    <row r="144" customFormat="false" ht="8.25" hidden="false" customHeight="true" outlineLevel="0" collapsed="false">
      <c r="A144" s="123" t="n">
        <v>47</v>
      </c>
      <c r="B144" s="124"/>
      <c r="C144" s="123" t="s">
        <v>182</v>
      </c>
      <c r="D144" s="124"/>
      <c r="E144" s="124"/>
      <c r="F144" s="29"/>
      <c r="G144" s="79" t="n">
        <v>89974</v>
      </c>
      <c r="H144" s="29"/>
      <c r="I144" s="79" t="n">
        <v>11446</v>
      </c>
      <c r="J144" s="29"/>
      <c r="K144" s="79" t="n">
        <v>672932</v>
      </c>
      <c r="L144" s="29"/>
      <c r="M144" s="79" t="n">
        <v>30658</v>
      </c>
      <c r="N144" s="29"/>
      <c r="O144" s="79" t="n">
        <v>0</v>
      </c>
      <c r="P144" s="29"/>
      <c r="Q144" s="79" t="n">
        <v>25503442</v>
      </c>
      <c r="R144" s="29"/>
      <c r="S144" s="79" t="n">
        <v>121909</v>
      </c>
      <c r="T144" s="29"/>
      <c r="U144" s="79" t="n">
        <v>993166</v>
      </c>
      <c r="V144" s="29"/>
      <c r="W144" s="79" t="n">
        <f aca="false">SUM(G144:U144)</f>
        <v>27423527</v>
      </c>
      <c r="X144" s="35"/>
      <c r="Y144" s="107"/>
      <c r="Z144" s="79" t="n">
        <v>24638485</v>
      </c>
      <c r="AA144" s="29"/>
      <c r="AB144" s="79" t="n">
        <v>0</v>
      </c>
      <c r="AC144" s="29"/>
      <c r="AD144" s="79" t="n">
        <v>15591917</v>
      </c>
      <c r="AE144" s="29"/>
      <c r="AF144" s="79" t="n">
        <v>0</v>
      </c>
      <c r="AG144" s="29"/>
      <c r="AH144" s="79" t="n">
        <v>0</v>
      </c>
      <c r="AI144" s="29"/>
      <c r="AJ144" s="79" t="n">
        <v>0</v>
      </c>
      <c r="AK144" s="29"/>
      <c r="AL144" s="79" t="n">
        <f aca="false">SUM(Z144:AJ144)</f>
        <v>40230402</v>
      </c>
      <c r="AM144" s="29"/>
      <c r="AN144" s="29"/>
      <c r="AO144" s="29"/>
      <c r="AP144" s="79" t="n">
        <v>483803.67</v>
      </c>
      <c r="AQ144" s="29"/>
      <c r="AR144" s="123" t="n">
        <v>47</v>
      </c>
    </row>
    <row r="145" customFormat="false" ht="8.25" hidden="false" customHeight="true" outlineLevel="0" collapsed="false">
      <c r="A145" s="123" t="n">
        <v>48</v>
      </c>
      <c r="B145" s="124"/>
      <c r="C145" s="123" t="s">
        <v>183</v>
      </c>
      <c r="D145" s="124"/>
      <c r="E145" s="124"/>
      <c r="F145" s="29"/>
      <c r="G145" s="79" t="n">
        <v>0</v>
      </c>
      <c r="H145" s="29"/>
      <c r="I145" s="79" t="n">
        <v>0</v>
      </c>
      <c r="J145" s="29"/>
      <c r="K145" s="79" t="n">
        <v>0</v>
      </c>
      <c r="L145" s="29"/>
      <c r="M145" s="79" t="n">
        <v>8338</v>
      </c>
      <c r="N145" s="29"/>
      <c r="O145" s="79" t="n">
        <v>129590</v>
      </c>
      <c r="P145" s="29"/>
      <c r="Q145" s="79" t="n">
        <v>0</v>
      </c>
      <c r="R145" s="29"/>
      <c r="S145" s="79" t="n">
        <v>0</v>
      </c>
      <c r="T145" s="29"/>
      <c r="U145" s="79" t="n">
        <v>0</v>
      </c>
      <c r="V145" s="29"/>
      <c r="W145" s="79" t="n">
        <f aca="false">SUM(G145:U145)</f>
        <v>137928</v>
      </c>
      <c r="X145" s="35"/>
      <c r="Y145" s="107"/>
      <c r="Z145" s="79" t="n">
        <v>709163</v>
      </c>
      <c r="AA145" s="29"/>
      <c r="AB145" s="79" t="n">
        <v>0</v>
      </c>
      <c r="AC145" s="29"/>
      <c r="AD145" s="79" t="n">
        <v>547559</v>
      </c>
      <c r="AE145" s="29"/>
      <c r="AF145" s="79" t="n">
        <v>0</v>
      </c>
      <c r="AG145" s="29"/>
      <c r="AH145" s="79" t="n">
        <v>0</v>
      </c>
      <c r="AI145" s="29"/>
      <c r="AJ145" s="79" t="n">
        <v>0</v>
      </c>
      <c r="AK145" s="29"/>
      <c r="AL145" s="79" t="n">
        <f aca="false">SUM(Z145:AJ145)</f>
        <v>1256722</v>
      </c>
      <c r="AM145" s="29"/>
      <c r="AN145" s="29"/>
      <c r="AO145" s="29"/>
      <c r="AP145" s="79" t="n">
        <v>1755026.66</v>
      </c>
      <c r="AQ145" s="29"/>
      <c r="AR145" s="123" t="n">
        <v>48</v>
      </c>
    </row>
    <row r="146" customFormat="false" ht="8.25" hidden="false" customHeight="true" outlineLevel="0" collapsed="false">
      <c r="A146" s="123" t="n">
        <v>49</v>
      </c>
      <c r="B146" s="124"/>
      <c r="C146" s="123" t="s">
        <v>184</v>
      </c>
      <c r="D146" s="124"/>
      <c r="E146" s="124"/>
      <c r="F146" s="29"/>
      <c r="G146" s="79" t="n">
        <v>0</v>
      </c>
      <c r="H146" s="29"/>
      <c r="I146" s="79" t="n">
        <v>585167</v>
      </c>
      <c r="J146" s="29"/>
      <c r="K146" s="79" t="n">
        <v>3896000</v>
      </c>
      <c r="L146" s="29"/>
      <c r="M146" s="79" t="n">
        <v>64836</v>
      </c>
      <c r="N146" s="29"/>
      <c r="O146" s="79" t="n">
        <v>0</v>
      </c>
      <c r="P146" s="29"/>
      <c r="Q146" s="79" t="n">
        <v>152671</v>
      </c>
      <c r="R146" s="29"/>
      <c r="S146" s="79" t="n">
        <v>0</v>
      </c>
      <c r="T146" s="29"/>
      <c r="U146" s="79" t="n">
        <v>136819</v>
      </c>
      <c r="V146" s="29"/>
      <c r="W146" s="79" t="n">
        <f aca="false">SUM(G146:U146)</f>
        <v>4835493</v>
      </c>
      <c r="X146" s="35"/>
      <c r="Y146" s="107"/>
      <c r="Z146" s="79" t="n">
        <v>4709771</v>
      </c>
      <c r="AA146" s="29"/>
      <c r="AB146" s="79" t="n">
        <v>0</v>
      </c>
      <c r="AC146" s="29"/>
      <c r="AD146" s="79" t="n">
        <v>3214205</v>
      </c>
      <c r="AE146" s="29"/>
      <c r="AF146" s="79" t="n">
        <v>0</v>
      </c>
      <c r="AG146" s="29"/>
      <c r="AH146" s="79" t="n">
        <v>5159915</v>
      </c>
      <c r="AI146" s="29"/>
      <c r="AJ146" s="79" t="n">
        <v>0</v>
      </c>
      <c r="AK146" s="29"/>
      <c r="AL146" s="79" t="n">
        <f aca="false">SUM(Z146:AJ146)</f>
        <v>13083891</v>
      </c>
      <c r="AM146" s="29"/>
      <c r="AN146" s="29"/>
      <c r="AO146" s="29"/>
      <c r="AP146" s="79" t="n">
        <v>686205.41</v>
      </c>
      <c r="AQ146" s="29"/>
      <c r="AR146" s="123" t="n">
        <v>49</v>
      </c>
    </row>
    <row r="147" customFormat="false" ht="8.25" hidden="false" customHeight="true" outlineLevel="0" collapsed="false">
      <c r="A147" s="123" t="n">
        <v>50</v>
      </c>
      <c r="B147" s="124"/>
      <c r="C147" s="123" t="s">
        <v>185</v>
      </c>
      <c r="D147" s="124"/>
      <c r="E147" s="124"/>
      <c r="F147" s="37"/>
      <c r="G147" s="79" t="n">
        <v>40800</v>
      </c>
      <c r="H147" s="37"/>
      <c r="I147" s="79" t="n">
        <v>0</v>
      </c>
      <c r="J147" s="37"/>
      <c r="K147" s="79" t="n">
        <v>0</v>
      </c>
      <c r="L147" s="37"/>
      <c r="M147" s="79" t="n">
        <v>0</v>
      </c>
      <c r="N147" s="37"/>
      <c r="O147" s="79" t="n">
        <v>0</v>
      </c>
      <c r="P147" s="37"/>
      <c r="Q147" s="79" t="n">
        <v>0</v>
      </c>
      <c r="R147" s="37"/>
      <c r="S147" s="79" t="n">
        <v>0</v>
      </c>
      <c r="T147" s="37"/>
      <c r="U147" s="79" t="n">
        <v>1006655</v>
      </c>
      <c r="V147" s="37"/>
      <c r="W147" s="79" t="n">
        <f aca="false">SUM(G147:U147)</f>
        <v>1047455</v>
      </c>
      <c r="X147" s="39"/>
      <c r="Y147" s="107"/>
      <c r="Z147" s="79" t="n">
        <v>722901</v>
      </c>
      <c r="AA147" s="37"/>
      <c r="AB147" s="79" t="n">
        <v>0</v>
      </c>
      <c r="AC147" s="37"/>
      <c r="AD147" s="79" t="n">
        <v>25527</v>
      </c>
      <c r="AE147" s="37"/>
      <c r="AF147" s="79" t="n">
        <v>0</v>
      </c>
      <c r="AG147" s="37"/>
      <c r="AH147" s="79" t="n">
        <v>0</v>
      </c>
      <c r="AI147" s="37"/>
      <c r="AJ147" s="79" t="n">
        <v>0</v>
      </c>
      <c r="AK147" s="37"/>
      <c r="AL147" s="79" t="n">
        <f aca="false">SUM(Z147:AJ147)</f>
        <v>748428</v>
      </c>
      <c r="AM147" s="37"/>
      <c r="AN147" s="37"/>
      <c r="AO147" s="37"/>
      <c r="AP147" s="79" t="n">
        <v>867813.37</v>
      </c>
      <c r="AQ147" s="29"/>
      <c r="AR147" s="123" t="n">
        <v>50</v>
      </c>
    </row>
    <row r="148" customFormat="false" ht="8.25" hidden="false" customHeight="true" outlineLevel="0" collapsed="false">
      <c r="A148" s="29"/>
      <c r="B148" s="29"/>
      <c r="C148" s="17"/>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row>
    <row r="149" customFormat="false" ht="8.25" hidden="false" customHeight="true" outlineLevel="0" collapsed="false">
      <c r="A149" s="29"/>
      <c r="B149" s="29"/>
      <c r="C149" s="17"/>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row>
    <row r="150" customFormat="false" ht="12.8" hidden="false" customHeight="false" outlineLevel="0" collapsed="false">
      <c r="A150" s="29"/>
      <c r="B150" s="29"/>
      <c r="C150" s="17"/>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row>
    <row r="151" s="20" customFormat="true" ht="10.5" hidden="false" customHeight="true" outlineLevel="0" collapsed="false">
      <c r="A151" s="23" t="s">
        <v>474</v>
      </c>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U151" s="18" t="s">
        <v>475</v>
      </c>
    </row>
    <row r="152" s="20" customFormat="true" ht="10.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21"/>
      <c r="V152" s="15"/>
      <c r="W152" s="18" t="s">
        <v>52</v>
      </c>
      <c r="X152" s="15"/>
      <c r="Y152" s="15"/>
      <c r="Z152" s="23" t="s">
        <v>53</v>
      </c>
      <c r="AA152" s="15"/>
      <c r="AB152" s="15"/>
      <c r="AC152" s="15"/>
      <c r="AD152" s="15"/>
      <c r="AE152" s="15"/>
      <c r="AF152" s="15"/>
      <c r="AG152" s="15"/>
      <c r="AH152" s="15"/>
      <c r="AI152" s="15"/>
      <c r="AJ152" s="15"/>
      <c r="AK152" s="15"/>
      <c r="AL152" s="15"/>
      <c r="AM152" s="15"/>
      <c r="AN152" s="15"/>
      <c r="AO152" s="15"/>
      <c r="AP152" s="121"/>
      <c r="AQ152" s="15"/>
      <c r="AR152" s="18" t="s">
        <v>447</v>
      </c>
    </row>
    <row r="153" s="20" customFormat="true" ht="10.5" hidden="false" customHeight="true" outlineLevel="0" collapsed="false">
      <c r="A153" s="21"/>
      <c r="B153" s="15"/>
      <c r="C153" s="15"/>
      <c r="D153" s="15"/>
      <c r="E153" s="15"/>
      <c r="F153" s="15"/>
      <c r="G153" s="15"/>
      <c r="H153" s="15"/>
      <c r="I153" s="15"/>
      <c r="J153" s="15"/>
      <c r="K153" s="15"/>
      <c r="L153" s="15"/>
      <c r="M153" s="15"/>
      <c r="N153" s="15"/>
      <c r="O153" s="15"/>
      <c r="P153" s="15"/>
      <c r="Q153" s="15"/>
      <c r="R153" s="15"/>
      <c r="S153" s="15"/>
      <c r="T153" s="15"/>
      <c r="U153" s="121"/>
      <c r="V153" s="15"/>
      <c r="W153" s="18" t="s">
        <v>448</v>
      </c>
      <c r="X153" s="15"/>
      <c r="Y153" s="15"/>
      <c r="Z153" s="23" t="s">
        <v>449</v>
      </c>
      <c r="AA153" s="15"/>
      <c r="AB153" s="15"/>
      <c r="AC153" s="15"/>
      <c r="AD153" s="15"/>
      <c r="AE153" s="15"/>
      <c r="AF153" s="15"/>
      <c r="AG153" s="15"/>
      <c r="AH153" s="15"/>
      <c r="AI153" s="15"/>
      <c r="AJ153" s="15"/>
      <c r="AK153" s="15"/>
      <c r="AL153" s="15"/>
      <c r="AM153" s="15"/>
      <c r="AN153" s="15"/>
      <c r="AO153" s="15"/>
      <c r="AP153" s="121"/>
      <c r="AQ153" s="15"/>
      <c r="AR153" s="18" t="s">
        <v>186</v>
      </c>
    </row>
    <row r="154" s="20" customFormat="true" ht="10.5" hidden="false" customHeight="true" outlineLevel="0" collapsed="false">
      <c r="A154" s="22"/>
      <c r="B154" s="15"/>
      <c r="C154" s="15"/>
      <c r="D154" s="15"/>
      <c r="E154" s="15"/>
      <c r="F154" s="15"/>
      <c r="G154" s="15"/>
      <c r="H154" s="15"/>
      <c r="I154" s="15"/>
      <c r="J154" s="15"/>
      <c r="K154" s="15"/>
      <c r="L154" s="15"/>
      <c r="M154" s="15"/>
      <c r="N154" s="15"/>
      <c r="O154" s="15"/>
      <c r="P154" s="15"/>
      <c r="Q154" s="15"/>
      <c r="R154" s="15"/>
      <c r="S154" s="15"/>
      <c r="T154" s="15"/>
      <c r="U154" s="121"/>
      <c r="V154" s="15"/>
      <c r="W154" s="18" t="s">
        <v>58</v>
      </c>
      <c r="X154" s="15"/>
      <c r="Y154" s="15"/>
      <c r="Z154" s="23" t="s">
        <v>59</v>
      </c>
      <c r="AA154" s="15"/>
      <c r="AB154" s="15"/>
      <c r="AC154" s="15"/>
      <c r="AD154" s="15"/>
      <c r="AE154" s="15"/>
      <c r="AF154" s="15"/>
      <c r="AG154" s="15"/>
      <c r="AH154" s="15"/>
      <c r="AI154" s="15"/>
      <c r="AJ154" s="15"/>
      <c r="AK154" s="15"/>
      <c r="AL154" s="15"/>
      <c r="AM154" s="15"/>
      <c r="AN154" s="15"/>
      <c r="AO154" s="15"/>
      <c r="AP154" s="15"/>
      <c r="AQ154" s="15"/>
      <c r="AR154" s="15"/>
    </row>
    <row r="155" customFormat="false" ht="9" hidden="false" customHeight="true" outlineLevel="0" collapsed="false">
      <c r="A155" s="29"/>
      <c r="B155" s="29"/>
      <c r="C155" s="17"/>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row>
    <row r="156" customFormat="false" ht="9" hidden="false" customHeight="true" outlineLevel="0" collapsed="false">
      <c r="A156" s="29"/>
      <c r="B156" s="29"/>
      <c r="C156" s="17"/>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row>
    <row r="157" customFormat="false" ht="9" hidden="false" customHeight="true" outlineLevel="0" collapsed="false">
      <c r="A157" s="29"/>
      <c r="B157" s="29"/>
      <c r="C157" s="17"/>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row>
    <row r="158" customFormat="false" ht="9" hidden="false" customHeight="true" outlineLevel="0" collapsed="false">
      <c r="A158" s="17"/>
      <c r="B158" s="17"/>
      <c r="C158" s="17"/>
      <c r="D158" s="17"/>
      <c r="E158" s="17"/>
      <c r="F158" s="17"/>
      <c r="G158" s="24" t="s">
        <v>450</v>
      </c>
      <c r="H158" s="24"/>
      <c r="I158" s="24"/>
      <c r="J158" s="24"/>
      <c r="K158" s="24"/>
      <c r="L158" s="24"/>
      <c r="M158" s="24"/>
      <c r="N158" s="24"/>
      <c r="O158" s="24"/>
      <c r="P158" s="24"/>
      <c r="Q158" s="24"/>
      <c r="R158" s="24"/>
      <c r="S158" s="24"/>
      <c r="T158" s="24"/>
      <c r="U158" s="24"/>
      <c r="V158" s="24"/>
      <c r="W158" s="24"/>
      <c r="X158" s="26"/>
      <c r="Y158" s="17"/>
      <c r="Z158" s="24" t="s">
        <v>451</v>
      </c>
      <c r="AA158" s="24"/>
      <c r="AB158" s="24"/>
      <c r="AC158" s="24"/>
      <c r="AD158" s="24"/>
      <c r="AE158" s="24"/>
      <c r="AF158" s="24"/>
      <c r="AG158" s="24"/>
      <c r="AH158" s="24"/>
      <c r="AI158" s="24"/>
      <c r="AJ158" s="24"/>
      <c r="AK158" s="24"/>
      <c r="AL158" s="24"/>
      <c r="AM158" s="24"/>
      <c r="AN158" s="17"/>
      <c r="AO158" s="17"/>
      <c r="AP158" s="24" t="s">
        <v>473</v>
      </c>
      <c r="AQ158" s="17"/>
      <c r="AR158" s="17"/>
    </row>
    <row r="159" customFormat="false" ht="9" hidden="false" customHeight="tru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27" t="s">
        <v>452</v>
      </c>
      <c r="AQ159" s="17"/>
      <c r="AR159" s="17"/>
    </row>
    <row r="160" customFormat="false" ht="9" hidden="false" customHeight="true" outlineLevel="0" collapsed="false">
      <c r="A160" s="17"/>
      <c r="B160" s="17"/>
      <c r="C160" s="17"/>
      <c r="D160" s="17"/>
      <c r="E160" s="17"/>
      <c r="F160" s="17"/>
      <c r="G160" s="17"/>
      <c r="H160" s="17"/>
      <c r="I160" s="17"/>
      <c r="J160" s="17"/>
      <c r="K160" s="17"/>
      <c r="L160" s="17"/>
      <c r="M160" s="17"/>
      <c r="N160" s="17"/>
      <c r="O160" s="17"/>
      <c r="P160" s="17"/>
      <c r="Q160" s="27" t="s">
        <v>453</v>
      </c>
      <c r="R160" s="17"/>
      <c r="S160" s="27" t="s">
        <v>310</v>
      </c>
      <c r="T160" s="17"/>
      <c r="U160" s="17"/>
      <c r="V160" s="17"/>
      <c r="W160" s="17"/>
      <c r="X160" s="17"/>
      <c r="Y160" s="17"/>
      <c r="Z160" s="17"/>
      <c r="AA160" s="17"/>
      <c r="AB160" s="17"/>
      <c r="AC160" s="17"/>
      <c r="AD160" s="17"/>
      <c r="AE160" s="17"/>
      <c r="AF160" s="17"/>
      <c r="AG160" s="17"/>
      <c r="AH160" s="17"/>
      <c r="AI160" s="17"/>
      <c r="AJ160" s="27" t="s">
        <v>310</v>
      </c>
      <c r="AK160" s="17"/>
      <c r="AL160" s="17"/>
      <c r="AM160" s="17"/>
      <c r="AN160" s="17"/>
      <c r="AO160" s="17"/>
      <c r="AP160" s="24" t="s">
        <v>309</v>
      </c>
      <c r="AQ160" s="17"/>
      <c r="AR160" s="17"/>
    </row>
    <row r="161" customFormat="false" ht="9" hidden="false" customHeight="true" outlineLevel="0" collapsed="false">
      <c r="A161" s="17"/>
      <c r="B161" s="17"/>
      <c r="C161" s="17"/>
      <c r="D161" s="17"/>
      <c r="E161" s="17"/>
      <c r="F161" s="17"/>
      <c r="G161" s="17"/>
      <c r="H161" s="17"/>
      <c r="I161" s="17"/>
      <c r="J161" s="17"/>
      <c r="K161" s="17"/>
      <c r="L161" s="17"/>
      <c r="M161" s="17"/>
      <c r="N161" s="17"/>
      <c r="O161" s="17"/>
      <c r="P161" s="17"/>
      <c r="Q161" s="27" t="s">
        <v>454</v>
      </c>
      <c r="R161" s="17"/>
      <c r="S161" s="27" t="s">
        <v>455</v>
      </c>
      <c r="T161" s="17"/>
      <c r="U161" s="27" t="s">
        <v>338</v>
      </c>
      <c r="V161" s="17"/>
      <c r="W161" s="27" t="s">
        <v>75</v>
      </c>
      <c r="X161" s="17"/>
      <c r="Y161" s="17"/>
      <c r="Z161" s="17"/>
      <c r="AA161" s="17"/>
      <c r="AB161" s="27" t="s">
        <v>456</v>
      </c>
      <c r="AC161" s="17"/>
      <c r="AD161" s="27" t="s">
        <v>457</v>
      </c>
      <c r="AE161" s="17"/>
      <c r="AF161" s="17"/>
      <c r="AG161" s="17"/>
      <c r="AH161" s="27" t="s">
        <v>458</v>
      </c>
      <c r="AI161" s="17"/>
      <c r="AJ161" s="27" t="s">
        <v>459</v>
      </c>
      <c r="AK161" s="17"/>
      <c r="AL161" s="27" t="s">
        <v>75</v>
      </c>
      <c r="AM161" s="17"/>
      <c r="AN161" s="17"/>
      <c r="AO161" s="17"/>
      <c r="AP161" s="26"/>
      <c r="AQ161" s="17"/>
      <c r="AR161" s="17"/>
    </row>
    <row r="162" customFormat="false" ht="9" hidden="false" customHeight="true" outlineLevel="0" collapsed="false">
      <c r="A162" s="24" t="s">
        <v>81</v>
      </c>
      <c r="B162" s="17"/>
      <c r="C162" s="24" t="s">
        <v>83</v>
      </c>
      <c r="D162" s="17"/>
      <c r="E162" s="17"/>
      <c r="F162" s="17"/>
      <c r="G162" s="24" t="s">
        <v>460</v>
      </c>
      <c r="H162" s="17"/>
      <c r="I162" s="24" t="s">
        <v>461</v>
      </c>
      <c r="J162" s="17"/>
      <c r="K162" s="24" t="s">
        <v>462</v>
      </c>
      <c r="L162" s="17"/>
      <c r="M162" s="24" t="s">
        <v>463</v>
      </c>
      <c r="N162" s="17"/>
      <c r="O162" s="24" t="s">
        <v>464</v>
      </c>
      <c r="P162" s="17"/>
      <c r="Q162" s="24" t="s">
        <v>79</v>
      </c>
      <c r="R162" s="17"/>
      <c r="S162" s="24" t="s">
        <v>465</v>
      </c>
      <c r="T162" s="17"/>
      <c r="U162" s="24" t="s">
        <v>466</v>
      </c>
      <c r="V162" s="17"/>
      <c r="W162" s="24" t="s">
        <v>466</v>
      </c>
      <c r="X162" s="26"/>
      <c r="Y162" s="17"/>
      <c r="Z162" s="24" t="s">
        <v>388</v>
      </c>
      <c r="AA162" s="17"/>
      <c r="AB162" s="24" t="s">
        <v>467</v>
      </c>
      <c r="AC162" s="17"/>
      <c r="AD162" s="24" t="s">
        <v>79</v>
      </c>
      <c r="AE162" s="17"/>
      <c r="AF162" s="24" t="s">
        <v>468</v>
      </c>
      <c r="AG162" s="17"/>
      <c r="AH162" s="24" t="s">
        <v>88</v>
      </c>
      <c r="AI162" s="17"/>
      <c r="AJ162" s="24" t="s">
        <v>465</v>
      </c>
      <c r="AK162" s="17"/>
      <c r="AL162" s="24" t="s">
        <v>469</v>
      </c>
      <c r="AM162" s="17"/>
      <c r="AN162" s="17"/>
      <c r="AO162" s="17"/>
      <c r="AP162" s="24" t="s">
        <v>470</v>
      </c>
      <c r="AQ162" s="17"/>
      <c r="AR162" s="24" t="s">
        <v>81</v>
      </c>
    </row>
    <row r="163" customFormat="false" ht="8.2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row>
    <row r="164" customFormat="false" ht="8.25" hidden="false" customHeight="true" outlineLevel="0" collapsed="false">
      <c r="A164" s="123"/>
      <c r="B164" s="123" t="s">
        <v>137</v>
      </c>
      <c r="C164" s="123"/>
      <c r="D164" s="123"/>
      <c r="E164" s="1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row>
    <row r="165" customFormat="false" ht="8.25" hidden="false" customHeight="true" outlineLevel="0" collapsed="false">
      <c r="A165" s="123" t="n">
        <v>51</v>
      </c>
      <c r="B165" s="124"/>
      <c r="C165" s="123" t="s">
        <v>187</v>
      </c>
      <c r="D165" s="124"/>
      <c r="E165" s="124"/>
      <c r="F165" s="29"/>
      <c r="G165" s="72" t="n">
        <v>0</v>
      </c>
      <c r="H165" s="29"/>
      <c r="I165" s="72" t="n">
        <v>401601</v>
      </c>
      <c r="J165" s="29"/>
      <c r="K165" s="72" t="n">
        <v>0</v>
      </c>
      <c r="L165" s="29"/>
      <c r="M165" s="72" t="n">
        <v>18432</v>
      </c>
      <c r="N165" s="29"/>
      <c r="O165" s="72" t="n">
        <v>0</v>
      </c>
      <c r="P165" s="29"/>
      <c r="Q165" s="72" t="n">
        <v>0</v>
      </c>
      <c r="R165" s="29"/>
      <c r="S165" s="72" t="n">
        <v>0</v>
      </c>
      <c r="T165" s="29"/>
      <c r="U165" s="72" t="n">
        <v>0</v>
      </c>
      <c r="V165" s="29"/>
      <c r="W165" s="72" t="n">
        <f aca="false">SUM(G165:U165)</f>
        <v>420033</v>
      </c>
      <c r="X165" s="35"/>
      <c r="Y165" s="29"/>
      <c r="Z165" s="72" t="n">
        <v>252483</v>
      </c>
      <c r="AA165" s="29"/>
      <c r="AB165" s="72" t="n">
        <v>0</v>
      </c>
      <c r="AC165" s="29"/>
      <c r="AD165" s="72" t="n">
        <v>1827814</v>
      </c>
      <c r="AE165" s="29"/>
      <c r="AF165" s="72" t="n">
        <v>0</v>
      </c>
      <c r="AG165" s="29"/>
      <c r="AH165" s="72" t="n">
        <v>0</v>
      </c>
      <c r="AI165" s="29"/>
      <c r="AJ165" s="72" t="n">
        <v>0</v>
      </c>
      <c r="AK165" s="29"/>
      <c r="AL165" s="72" t="n">
        <f aca="false">SUM(Z165:AJ165)</f>
        <v>2080297</v>
      </c>
      <c r="AM165" s="29"/>
      <c r="AN165" s="29"/>
      <c r="AO165" s="29"/>
      <c r="AP165" s="72" t="n">
        <v>89400.43</v>
      </c>
      <c r="AQ165" s="29"/>
      <c r="AR165" s="123" t="n">
        <v>51</v>
      </c>
    </row>
    <row r="166" customFormat="false" ht="8.25" hidden="false" customHeight="true" outlineLevel="0" collapsed="false">
      <c r="A166" s="123" t="n">
        <v>52</v>
      </c>
      <c r="B166" s="124"/>
      <c r="C166" s="123" t="s">
        <v>188</v>
      </c>
      <c r="D166" s="124"/>
      <c r="E166" s="124"/>
      <c r="F166" s="29"/>
      <c r="G166" s="79" t="n">
        <v>0</v>
      </c>
      <c r="H166" s="29"/>
      <c r="I166" s="79" t="n">
        <v>238883</v>
      </c>
      <c r="J166" s="29"/>
      <c r="K166" s="79" t="n">
        <v>0</v>
      </c>
      <c r="L166" s="29"/>
      <c r="M166" s="79" t="n">
        <v>0</v>
      </c>
      <c r="N166" s="29"/>
      <c r="O166" s="79" t="n">
        <v>0</v>
      </c>
      <c r="P166" s="29"/>
      <c r="Q166" s="79" t="n">
        <v>0</v>
      </c>
      <c r="R166" s="29"/>
      <c r="S166" s="79" t="n">
        <v>0</v>
      </c>
      <c r="T166" s="29"/>
      <c r="U166" s="79" t="n">
        <v>0</v>
      </c>
      <c r="V166" s="29"/>
      <c r="W166" s="79" t="n">
        <f aca="false">SUM(G166:U166)</f>
        <v>238883</v>
      </c>
      <c r="X166" s="35"/>
      <c r="Y166" s="107"/>
      <c r="Z166" s="79" t="n">
        <v>0</v>
      </c>
      <c r="AA166" s="29"/>
      <c r="AB166" s="79" t="n">
        <v>0</v>
      </c>
      <c r="AC166" s="29"/>
      <c r="AD166" s="79" t="n">
        <v>92354</v>
      </c>
      <c r="AE166" s="29"/>
      <c r="AF166" s="79" t="n">
        <v>0</v>
      </c>
      <c r="AG166" s="29"/>
      <c r="AH166" s="79" t="n">
        <v>64111</v>
      </c>
      <c r="AI166" s="29"/>
      <c r="AJ166" s="79" t="n">
        <v>82418</v>
      </c>
      <c r="AK166" s="29"/>
      <c r="AL166" s="79" t="n">
        <f aca="false">SUM(Z166:AJ166)</f>
        <v>238883</v>
      </c>
      <c r="AM166" s="29"/>
      <c r="AN166" s="29"/>
      <c r="AO166" s="29"/>
      <c r="AP166" s="79" t="n">
        <v>2107017.17</v>
      </c>
      <c r="AQ166" s="29"/>
      <c r="AR166" s="123" t="n">
        <v>52</v>
      </c>
    </row>
    <row r="167" customFormat="false" ht="8.25" hidden="false" customHeight="true" outlineLevel="0" collapsed="false">
      <c r="A167" s="123" t="n">
        <v>53</v>
      </c>
      <c r="B167" s="124"/>
      <c r="C167" s="123" t="s">
        <v>189</v>
      </c>
      <c r="D167" s="124"/>
      <c r="E167" s="124"/>
      <c r="F167" s="29"/>
      <c r="G167" s="79" t="n">
        <v>9499521</v>
      </c>
      <c r="H167" s="29"/>
      <c r="I167" s="79" t="n">
        <v>11731963</v>
      </c>
      <c r="J167" s="29"/>
      <c r="K167" s="79" t="n">
        <v>222008184</v>
      </c>
      <c r="L167" s="29"/>
      <c r="M167" s="79" t="n">
        <v>16467</v>
      </c>
      <c r="N167" s="29"/>
      <c r="O167" s="79" t="n">
        <v>0</v>
      </c>
      <c r="P167" s="29"/>
      <c r="Q167" s="79" t="n">
        <v>183161073</v>
      </c>
      <c r="R167" s="29"/>
      <c r="S167" s="79" t="n">
        <v>0</v>
      </c>
      <c r="T167" s="29"/>
      <c r="U167" s="79" t="n">
        <v>17604945</v>
      </c>
      <c r="V167" s="29"/>
      <c r="W167" s="79" t="n">
        <f aca="false">SUM(G167:U167)</f>
        <v>444022153</v>
      </c>
      <c r="X167" s="35"/>
      <c r="Y167" s="107"/>
      <c r="Z167" s="79" t="n">
        <v>131102354</v>
      </c>
      <c r="AA167" s="29"/>
      <c r="AB167" s="79" t="n">
        <v>37458849</v>
      </c>
      <c r="AC167" s="29"/>
      <c r="AD167" s="79" t="n">
        <v>144602083</v>
      </c>
      <c r="AE167" s="29"/>
      <c r="AF167" s="79" t="n">
        <v>0</v>
      </c>
      <c r="AG167" s="29"/>
      <c r="AH167" s="79" t="n">
        <v>20066690</v>
      </c>
      <c r="AI167" s="29"/>
      <c r="AJ167" s="79" t="n">
        <v>-938000</v>
      </c>
      <c r="AK167" s="29"/>
      <c r="AL167" s="79" t="n">
        <f aca="false">SUM(Z167:AJ167)</f>
        <v>332291976</v>
      </c>
      <c r="AM167" s="29"/>
      <c r="AN167" s="29"/>
      <c r="AO167" s="29"/>
      <c r="AP167" s="79" t="n">
        <v>86925913.53</v>
      </c>
      <c r="AQ167" s="29"/>
      <c r="AR167" s="123" t="n">
        <v>53</v>
      </c>
    </row>
    <row r="168" customFormat="false" ht="8.25" hidden="false" customHeight="true" outlineLevel="0" collapsed="false">
      <c r="A168" s="123" t="n">
        <v>54</v>
      </c>
      <c r="B168" s="124"/>
      <c r="C168" s="123" t="s">
        <v>190</v>
      </c>
      <c r="D168" s="124"/>
      <c r="E168" s="124"/>
      <c r="F168" s="29"/>
      <c r="G168" s="79" t="n">
        <v>2896931</v>
      </c>
      <c r="H168" s="29"/>
      <c r="I168" s="79" t="n">
        <v>78703</v>
      </c>
      <c r="J168" s="29"/>
      <c r="K168" s="79" t="n">
        <v>0</v>
      </c>
      <c r="L168" s="29"/>
      <c r="M168" s="79" t="n">
        <v>328579</v>
      </c>
      <c r="N168" s="29"/>
      <c r="O168" s="79" t="n">
        <v>0</v>
      </c>
      <c r="P168" s="29"/>
      <c r="Q168" s="79" t="n">
        <v>9511220</v>
      </c>
      <c r="R168" s="29"/>
      <c r="S168" s="79" t="n">
        <v>0</v>
      </c>
      <c r="T168" s="29"/>
      <c r="U168" s="79" t="n">
        <v>241119</v>
      </c>
      <c r="V168" s="29"/>
      <c r="W168" s="79" t="n">
        <f aca="false">SUM(G168:U168)</f>
        <v>13056552</v>
      </c>
      <c r="X168" s="35"/>
      <c r="Y168" s="107"/>
      <c r="Z168" s="79" t="n">
        <v>1321476</v>
      </c>
      <c r="AA168" s="29"/>
      <c r="AB168" s="79" t="n">
        <v>0</v>
      </c>
      <c r="AC168" s="29"/>
      <c r="AD168" s="79" t="n">
        <v>12297834</v>
      </c>
      <c r="AE168" s="29"/>
      <c r="AF168" s="79" t="n">
        <v>0</v>
      </c>
      <c r="AG168" s="29"/>
      <c r="AH168" s="79" t="n">
        <v>7950000</v>
      </c>
      <c r="AI168" s="29"/>
      <c r="AJ168" s="79" t="n">
        <v>0</v>
      </c>
      <c r="AK168" s="29"/>
      <c r="AL168" s="79" t="n">
        <f aca="false">SUM(Z168:AJ168)</f>
        <v>21569310</v>
      </c>
      <c r="AM168" s="29"/>
      <c r="AN168" s="29"/>
      <c r="AO168" s="29"/>
      <c r="AP168" s="79" t="n">
        <v>731764.03</v>
      </c>
      <c r="AQ168" s="29"/>
      <c r="AR168" s="123" t="n">
        <v>54</v>
      </c>
    </row>
    <row r="169" customFormat="false" ht="8.25" hidden="false" customHeight="true" outlineLevel="0" collapsed="false">
      <c r="A169" s="123" t="n">
        <v>55</v>
      </c>
      <c r="B169" s="124"/>
      <c r="C169" s="123" t="s">
        <v>191</v>
      </c>
      <c r="D169" s="124"/>
      <c r="E169" s="124"/>
      <c r="F169" s="29"/>
      <c r="G169" s="79" t="n">
        <v>0</v>
      </c>
      <c r="H169" s="29"/>
      <c r="I169" s="79" t="n">
        <v>0</v>
      </c>
      <c r="J169" s="29"/>
      <c r="K169" s="79" t="n">
        <v>0</v>
      </c>
      <c r="L169" s="29"/>
      <c r="M169" s="79" t="n">
        <v>0</v>
      </c>
      <c r="N169" s="29"/>
      <c r="O169" s="79" t="n">
        <v>0</v>
      </c>
      <c r="P169" s="29"/>
      <c r="Q169" s="79" t="n">
        <v>0</v>
      </c>
      <c r="R169" s="29"/>
      <c r="S169" s="79" t="n">
        <v>0</v>
      </c>
      <c r="T169" s="29"/>
      <c r="U169" s="79" t="n">
        <v>0</v>
      </c>
      <c r="V169" s="29"/>
      <c r="W169" s="79" t="n">
        <f aca="false">SUM(G169:U169)</f>
        <v>0</v>
      </c>
      <c r="X169" s="35"/>
      <c r="Y169" s="107"/>
      <c r="Z169" s="79" t="n">
        <v>0</v>
      </c>
      <c r="AA169" s="29"/>
      <c r="AB169" s="79" t="n">
        <v>0</v>
      </c>
      <c r="AC169" s="29"/>
      <c r="AD169" s="79" t="n">
        <v>149287</v>
      </c>
      <c r="AE169" s="29"/>
      <c r="AF169" s="79" t="n">
        <v>0</v>
      </c>
      <c r="AG169" s="29"/>
      <c r="AH169" s="79" t="n">
        <v>0</v>
      </c>
      <c r="AI169" s="29"/>
      <c r="AJ169" s="79" t="n">
        <v>0</v>
      </c>
      <c r="AK169" s="29"/>
      <c r="AL169" s="79" t="n">
        <f aca="false">SUM(Z169:AJ169)</f>
        <v>149287</v>
      </c>
      <c r="AM169" s="29"/>
      <c r="AN169" s="29"/>
      <c r="AO169" s="29"/>
      <c r="AP169" s="79" t="n">
        <v>2506780.52</v>
      </c>
      <c r="AQ169" s="29"/>
      <c r="AR169" s="123" t="n">
        <v>55</v>
      </c>
    </row>
    <row r="170" customFormat="false" ht="8.25" hidden="false" customHeight="true" outlineLevel="0" collapsed="false">
      <c r="A170" s="126"/>
      <c r="B170" s="124"/>
      <c r="C170" s="123"/>
      <c r="D170" s="124"/>
      <c r="E170" s="124"/>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126"/>
    </row>
    <row r="171" customFormat="false" ht="8.25" hidden="false" customHeight="true" outlineLevel="0" collapsed="false">
      <c r="A171" s="123" t="n">
        <v>56</v>
      </c>
      <c r="B171" s="124"/>
      <c r="C171" s="123" t="s">
        <v>192</v>
      </c>
      <c r="D171" s="124"/>
      <c r="E171" s="124"/>
      <c r="F171" s="29"/>
      <c r="G171" s="79" t="n">
        <v>0</v>
      </c>
      <c r="H171" s="29"/>
      <c r="I171" s="79" t="n">
        <v>0</v>
      </c>
      <c r="J171" s="29"/>
      <c r="K171" s="79" t="n">
        <v>0</v>
      </c>
      <c r="L171" s="29"/>
      <c r="M171" s="79" t="n">
        <v>10</v>
      </c>
      <c r="N171" s="29"/>
      <c r="O171" s="79" t="n">
        <v>0</v>
      </c>
      <c r="P171" s="29"/>
      <c r="Q171" s="79" t="n">
        <v>38000</v>
      </c>
      <c r="R171" s="29"/>
      <c r="S171" s="79" t="n">
        <v>0</v>
      </c>
      <c r="T171" s="29"/>
      <c r="U171" s="79" t="n">
        <v>0</v>
      </c>
      <c r="V171" s="29"/>
      <c r="W171" s="79" t="n">
        <f aca="false">SUM(G171:U171)</f>
        <v>38010</v>
      </c>
      <c r="X171" s="35"/>
      <c r="Y171" s="107"/>
      <c r="Z171" s="79" t="n">
        <v>38000</v>
      </c>
      <c r="AA171" s="29"/>
      <c r="AB171" s="79" t="n">
        <v>0</v>
      </c>
      <c r="AC171" s="29"/>
      <c r="AD171" s="79" t="n">
        <v>0</v>
      </c>
      <c r="AE171" s="29"/>
      <c r="AF171" s="79" t="n">
        <v>0</v>
      </c>
      <c r="AG171" s="29"/>
      <c r="AH171" s="79" t="n">
        <v>0</v>
      </c>
      <c r="AI171" s="29"/>
      <c r="AJ171" s="79" t="n">
        <v>0</v>
      </c>
      <c r="AK171" s="29"/>
      <c r="AL171" s="79" t="n">
        <f aca="false">SUM(Z171:AJ171)</f>
        <v>38000</v>
      </c>
      <c r="AM171" s="29"/>
      <c r="AN171" s="29"/>
      <c r="AO171" s="29"/>
      <c r="AP171" s="79" t="n">
        <v>2828538.64</v>
      </c>
      <c r="AQ171" s="29"/>
      <c r="AR171" s="123" t="n">
        <v>56</v>
      </c>
    </row>
    <row r="172" customFormat="false" ht="8.25" hidden="false" customHeight="true" outlineLevel="0" collapsed="false">
      <c r="A172" s="123" t="n">
        <v>57</v>
      </c>
      <c r="B172" s="124"/>
      <c r="C172" s="123" t="s">
        <v>193</v>
      </c>
      <c r="D172" s="124"/>
      <c r="E172" s="124"/>
      <c r="F172" s="29"/>
      <c r="G172" s="79" t="n">
        <v>0</v>
      </c>
      <c r="H172" s="29"/>
      <c r="I172" s="79" t="n">
        <v>10759</v>
      </c>
      <c r="J172" s="29"/>
      <c r="K172" s="79" t="n">
        <v>0</v>
      </c>
      <c r="L172" s="29"/>
      <c r="M172" s="79" t="n">
        <v>0</v>
      </c>
      <c r="N172" s="29"/>
      <c r="O172" s="79" t="n">
        <v>0</v>
      </c>
      <c r="P172" s="29"/>
      <c r="Q172" s="79" t="n">
        <v>0</v>
      </c>
      <c r="R172" s="29"/>
      <c r="S172" s="79" t="n">
        <v>0</v>
      </c>
      <c r="T172" s="29"/>
      <c r="U172" s="79" t="n">
        <v>0</v>
      </c>
      <c r="V172" s="29"/>
      <c r="W172" s="79" t="n">
        <f aca="false">SUM(G172:U172)</f>
        <v>10759</v>
      </c>
      <c r="X172" s="35"/>
      <c r="Y172" s="107"/>
      <c r="Z172" s="79" t="n">
        <v>0</v>
      </c>
      <c r="AA172" s="29"/>
      <c r="AB172" s="79" t="n">
        <v>0</v>
      </c>
      <c r="AC172" s="29"/>
      <c r="AD172" s="79" t="n">
        <v>780551</v>
      </c>
      <c r="AE172" s="29"/>
      <c r="AF172" s="79" t="n">
        <v>0</v>
      </c>
      <c r="AG172" s="29"/>
      <c r="AH172" s="79" t="n">
        <v>0</v>
      </c>
      <c r="AI172" s="29"/>
      <c r="AJ172" s="79" t="n">
        <v>0</v>
      </c>
      <c r="AK172" s="29"/>
      <c r="AL172" s="79" t="n">
        <f aca="false">SUM(Z172:AJ172)</f>
        <v>780551</v>
      </c>
      <c r="AM172" s="29"/>
      <c r="AN172" s="29"/>
      <c r="AO172" s="29"/>
      <c r="AP172" s="79" t="n">
        <v>424798.13</v>
      </c>
      <c r="AQ172" s="29"/>
      <c r="AR172" s="123" t="n">
        <v>57</v>
      </c>
    </row>
    <row r="173" customFormat="false" ht="8.25" hidden="false" customHeight="true" outlineLevel="0" collapsed="false">
      <c r="A173" s="123" t="n">
        <v>58</v>
      </c>
      <c r="B173" s="124"/>
      <c r="C173" s="123" t="s">
        <v>194</v>
      </c>
      <c r="D173" s="124"/>
      <c r="E173" s="124"/>
      <c r="F173" s="29"/>
      <c r="G173" s="79" t="n">
        <v>1617302</v>
      </c>
      <c r="H173" s="29"/>
      <c r="I173" s="79" t="n">
        <v>227421</v>
      </c>
      <c r="J173" s="29"/>
      <c r="K173" s="79" t="n">
        <v>0</v>
      </c>
      <c r="L173" s="29"/>
      <c r="M173" s="79" t="n">
        <v>2205</v>
      </c>
      <c r="N173" s="29"/>
      <c r="O173" s="79" t="n">
        <v>0</v>
      </c>
      <c r="P173" s="29"/>
      <c r="Q173" s="79" t="n">
        <v>0</v>
      </c>
      <c r="R173" s="29"/>
      <c r="S173" s="79" t="n">
        <v>0</v>
      </c>
      <c r="T173" s="29"/>
      <c r="U173" s="79" t="n">
        <v>108209</v>
      </c>
      <c r="V173" s="29"/>
      <c r="W173" s="79" t="n">
        <f aca="false">SUM(G173:U173)</f>
        <v>1955137</v>
      </c>
      <c r="X173" s="35"/>
      <c r="Y173" s="107"/>
      <c r="Z173" s="79" t="n">
        <v>221182</v>
      </c>
      <c r="AA173" s="29"/>
      <c r="AB173" s="79" t="n">
        <v>0</v>
      </c>
      <c r="AC173" s="29"/>
      <c r="AD173" s="79" t="n">
        <v>5832795</v>
      </c>
      <c r="AE173" s="29"/>
      <c r="AF173" s="79" t="n">
        <v>0</v>
      </c>
      <c r="AG173" s="29"/>
      <c r="AH173" s="79" t="n">
        <v>0</v>
      </c>
      <c r="AI173" s="29"/>
      <c r="AJ173" s="79" t="n">
        <v>0</v>
      </c>
      <c r="AK173" s="29"/>
      <c r="AL173" s="79" t="n">
        <f aca="false">SUM(Z173:AJ173)</f>
        <v>6053977</v>
      </c>
      <c r="AM173" s="29"/>
      <c r="AN173" s="29"/>
      <c r="AO173" s="29"/>
      <c r="AP173" s="79" t="n">
        <v>575727.75</v>
      </c>
      <c r="AQ173" s="29"/>
      <c r="AR173" s="123" t="n">
        <v>58</v>
      </c>
    </row>
    <row r="174" customFormat="false" ht="8.25" hidden="false" customHeight="true" outlineLevel="0" collapsed="false">
      <c r="A174" s="123" t="n">
        <v>59</v>
      </c>
      <c r="B174" s="124"/>
      <c r="C174" s="123" t="s">
        <v>195</v>
      </c>
      <c r="D174" s="124"/>
      <c r="E174" s="124"/>
      <c r="F174" s="29"/>
      <c r="G174" s="79" t="n">
        <v>102000</v>
      </c>
      <c r="H174" s="29"/>
      <c r="I174" s="79" t="n">
        <v>0</v>
      </c>
      <c r="J174" s="29"/>
      <c r="K174" s="79" t="n">
        <v>0</v>
      </c>
      <c r="L174" s="29"/>
      <c r="M174" s="79" t="n">
        <v>3718</v>
      </c>
      <c r="N174" s="29"/>
      <c r="O174" s="79" t="n">
        <v>0</v>
      </c>
      <c r="P174" s="29"/>
      <c r="Q174" s="79" t="n">
        <v>0</v>
      </c>
      <c r="R174" s="29"/>
      <c r="S174" s="79" t="n">
        <v>0</v>
      </c>
      <c r="T174" s="29"/>
      <c r="U174" s="79" t="n">
        <v>0</v>
      </c>
      <c r="V174" s="29"/>
      <c r="W174" s="79" t="n">
        <f aca="false">SUM(G174:U174)</f>
        <v>105718</v>
      </c>
      <c r="X174" s="35"/>
      <c r="Y174" s="107"/>
      <c r="Z174" s="79" t="n">
        <v>0</v>
      </c>
      <c r="AA174" s="29"/>
      <c r="AB174" s="79" t="n">
        <v>0</v>
      </c>
      <c r="AC174" s="29"/>
      <c r="AD174" s="79" t="n">
        <v>1613214</v>
      </c>
      <c r="AE174" s="29"/>
      <c r="AF174" s="79" t="n">
        <v>0</v>
      </c>
      <c r="AG174" s="29"/>
      <c r="AH174" s="79" t="n">
        <v>0</v>
      </c>
      <c r="AI174" s="29"/>
      <c r="AJ174" s="79" t="n">
        <v>0</v>
      </c>
      <c r="AK174" s="29"/>
      <c r="AL174" s="79" t="n">
        <f aca="false">SUM(Z174:AJ174)</f>
        <v>1613214</v>
      </c>
      <c r="AM174" s="29"/>
      <c r="AN174" s="29"/>
      <c r="AO174" s="29"/>
      <c r="AP174" s="79" t="n">
        <v>18507.78</v>
      </c>
      <c r="AQ174" s="29"/>
      <c r="AR174" s="123" t="n">
        <v>59</v>
      </c>
    </row>
    <row r="175" customFormat="false" ht="8.25" hidden="false" customHeight="true" outlineLevel="0" collapsed="false">
      <c r="A175" s="123" t="n">
        <v>60</v>
      </c>
      <c r="B175" s="124"/>
      <c r="C175" s="123" t="s">
        <v>196</v>
      </c>
      <c r="D175" s="124"/>
      <c r="E175" s="124"/>
      <c r="F175" s="29"/>
      <c r="G175" s="79" t="n">
        <v>0</v>
      </c>
      <c r="H175" s="29"/>
      <c r="I175" s="79" t="n">
        <v>0</v>
      </c>
      <c r="J175" s="29"/>
      <c r="K175" s="79" t="n">
        <v>133476</v>
      </c>
      <c r="L175" s="29"/>
      <c r="M175" s="79" t="n">
        <v>10142</v>
      </c>
      <c r="N175" s="29"/>
      <c r="O175" s="79" t="n">
        <v>49141</v>
      </c>
      <c r="P175" s="29"/>
      <c r="Q175" s="79" t="n">
        <v>8894296</v>
      </c>
      <c r="R175" s="29"/>
      <c r="S175" s="79" t="n">
        <v>0</v>
      </c>
      <c r="T175" s="29"/>
      <c r="U175" s="79" t="n">
        <v>4712</v>
      </c>
      <c r="V175" s="29"/>
      <c r="W175" s="79" t="n">
        <f aca="false">SUM(G175:U175)</f>
        <v>9091767</v>
      </c>
      <c r="X175" s="35"/>
      <c r="Y175" s="107"/>
      <c r="Z175" s="79" t="n">
        <v>476087</v>
      </c>
      <c r="AA175" s="29"/>
      <c r="AB175" s="79" t="n">
        <v>0</v>
      </c>
      <c r="AC175" s="29"/>
      <c r="AD175" s="79" t="n">
        <v>3911603</v>
      </c>
      <c r="AE175" s="29"/>
      <c r="AF175" s="79" t="n">
        <v>0</v>
      </c>
      <c r="AG175" s="29"/>
      <c r="AH175" s="79" t="n">
        <v>2975</v>
      </c>
      <c r="AI175" s="29"/>
      <c r="AJ175" s="79" t="n">
        <v>0</v>
      </c>
      <c r="AK175" s="29"/>
      <c r="AL175" s="79" t="n">
        <f aca="false">SUM(Z175:AJ175)</f>
        <v>4390665</v>
      </c>
      <c r="AM175" s="29"/>
      <c r="AN175" s="29"/>
      <c r="AO175" s="29"/>
      <c r="AP175" s="79" t="n">
        <v>11900222.67</v>
      </c>
      <c r="AQ175" s="29"/>
      <c r="AR175" s="123" t="n">
        <v>60</v>
      </c>
    </row>
    <row r="176" customFormat="false" ht="8.25" hidden="false" customHeight="true" outlineLevel="0" collapsed="false">
      <c r="A176" s="126"/>
      <c r="B176" s="124"/>
      <c r="C176" s="123"/>
      <c r="D176" s="124"/>
      <c r="E176" s="124"/>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126"/>
    </row>
    <row r="177" customFormat="false" ht="8.25" hidden="false" customHeight="true" outlineLevel="0" collapsed="false">
      <c r="A177" s="123" t="n">
        <v>61</v>
      </c>
      <c r="B177" s="124"/>
      <c r="C177" s="123" t="s">
        <v>197</v>
      </c>
      <c r="D177" s="124"/>
      <c r="E177" s="124"/>
      <c r="F177" s="29"/>
      <c r="G177" s="79" t="n">
        <v>0</v>
      </c>
      <c r="H177" s="29"/>
      <c r="I177" s="79" t="n">
        <v>0</v>
      </c>
      <c r="J177" s="29"/>
      <c r="K177" s="79" t="n">
        <v>0</v>
      </c>
      <c r="L177" s="29"/>
      <c r="M177" s="79" t="n">
        <v>4896</v>
      </c>
      <c r="N177" s="29"/>
      <c r="O177" s="79" t="n">
        <v>0</v>
      </c>
      <c r="P177" s="29"/>
      <c r="Q177" s="79" t="n">
        <v>0</v>
      </c>
      <c r="R177" s="29"/>
      <c r="S177" s="79" t="n">
        <v>0</v>
      </c>
      <c r="T177" s="29"/>
      <c r="U177" s="79" t="n">
        <v>0</v>
      </c>
      <c r="V177" s="29"/>
      <c r="W177" s="79" t="n">
        <f aca="false">SUM(G177:U177)</f>
        <v>4896</v>
      </c>
      <c r="X177" s="35"/>
      <c r="Y177" s="107"/>
      <c r="Z177" s="79" t="n">
        <v>0</v>
      </c>
      <c r="AA177" s="29"/>
      <c r="AB177" s="79" t="n">
        <v>0</v>
      </c>
      <c r="AC177" s="29"/>
      <c r="AD177" s="79" t="n">
        <v>3175469</v>
      </c>
      <c r="AE177" s="29"/>
      <c r="AF177" s="79" t="n">
        <v>0</v>
      </c>
      <c r="AG177" s="29"/>
      <c r="AH177" s="79" t="n">
        <v>0</v>
      </c>
      <c r="AI177" s="29"/>
      <c r="AJ177" s="79" t="n">
        <v>0</v>
      </c>
      <c r="AK177" s="29"/>
      <c r="AL177" s="79" t="n">
        <f aca="false">SUM(Z177:AJ177)</f>
        <v>3175469</v>
      </c>
      <c r="AM177" s="29"/>
      <c r="AN177" s="29"/>
      <c r="AO177" s="29"/>
      <c r="AP177" s="79" t="n">
        <v>150388.55</v>
      </c>
      <c r="AQ177" s="29"/>
      <c r="AR177" s="123" t="n">
        <v>61</v>
      </c>
    </row>
    <row r="178" customFormat="false" ht="8.25" hidden="false" customHeight="true" outlineLevel="0" collapsed="false">
      <c r="A178" s="123" t="n">
        <v>62</v>
      </c>
      <c r="B178" s="124"/>
      <c r="C178" s="123" t="s">
        <v>198</v>
      </c>
      <c r="D178" s="124"/>
      <c r="E178" s="124"/>
      <c r="F178" s="29"/>
      <c r="G178" s="79" t="n">
        <v>220031</v>
      </c>
      <c r="H178" s="29"/>
      <c r="I178" s="79" t="n">
        <v>0</v>
      </c>
      <c r="J178" s="29"/>
      <c r="K178" s="79" t="n">
        <v>2246000</v>
      </c>
      <c r="L178" s="29"/>
      <c r="M178" s="79" t="n">
        <v>4387</v>
      </c>
      <c r="N178" s="29"/>
      <c r="O178" s="79" t="n">
        <v>0</v>
      </c>
      <c r="P178" s="29"/>
      <c r="Q178" s="79" t="n">
        <v>0</v>
      </c>
      <c r="R178" s="29"/>
      <c r="S178" s="79" t="n">
        <v>0</v>
      </c>
      <c r="T178" s="29"/>
      <c r="U178" s="79" t="n">
        <v>318944</v>
      </c>
      <c r="V178" s="29"/>
      <c r="W178" s="79" t="n">
        <f aca="false">SUM(G178:U178)</f>
        <v>2789362</v>
      </c>
      <c r="X178" s="35"/>
      <c r="Y178" s="107"/>
      <c r="Z178" s="79" t="n">
        <v>1822499</v>
      </c>
      <c r="AA178" s="29"/>
      <c r="AB178" s="79" t="n">
        <v>0</v>
      </c>
      <c r="AC178" s="29"/>
      <c r="AD178" s="79" t="n">
        <v>4418625</v>
      </c>
      <c r="AE178" s="29"/>
      <c r="AF178" s="79" t="n">
        <v>0</v>
      </c>
      <c r="AG178" s="29"/>
      <c r="AH178" s="79" t="n">
        <v>0</v>
      </c>
      <c r="AI178" s="29"/>
      <c r="AJ178" s="79" t="n">
        <v>0</v>
      </c>
      <c r="AK178" s="29"/>
      <c r="AL178" s="79" t="n">
        <f aca="false">SUM(Z178:AJ178)</f>
        <v>6241124</v>
      </c>
      <c r="AM178" s="29"/>
      <c r="AN178" s="29"/>
      <c r="AO178" s="29"/>
      <c r="AP178" s="79" t="n">
        <v>106251.36</v>
      </c>
      <c r="AQ178" s="29"/>
      <c r="AR178" s="123" t="n">
        <v>62</v>
      </c>
    </row>
    <row r="179" customFormat="false" ht="8.25" hidden="false" customHeight="true" outlineLevel="0" collapsed="false">
      <c r="A179" s="123" t="n">
        <v>63</v>
      </c>
      <c r="B179" s="124"/>
      <c r="C179" s="123" t="s">
        <v>199</v>
      </c>
      <c r="D179" s="124"/>
      <c r="E179" s="124"/>
      <c r="F179" s="29"/>
      <c r="G179" s="79" t="n">
        <v>0</v>
      </c>
      <c r="H179" s="29"/>
      <c r="I179" s="79" t="n">
        <v>22010</v>
      </c>
      <c r="J179" s="29"/>
      <c r="K179" s="79" t="n">
        <v>0</v>
      </c>
      <c r="L179" s="29"/>
      <c r="M179" s="79" t="n">
        <v>0</v>
      </c>
      <c r="N179" s="29"/>
      <c r="O179" s="79" t="n">
        <v>0</v>
      </c>
      <c r="P179" s="29"/>
      <c r="Q179" s="79" t="n">
        <v>1073637</v>
      </c>
      <c r="R179" s="29"/>
      <c r="S179" s="79" t="n">
        <v>0</v>
      </c>
      <c r="T179" s="29"/>
      <c r="U179" s="79" t="n">
        <v>2144</v>
      </c>
      <c r="V179" s="29"/>
      <c r="W179" s="79" t="n">
        <f aca="false">SUM(G179:U179)</f>
        <v>1097791</v>
      </c>
      <c r="X179" s="35"/>
      <c r="Y179" s="107"/>
      <c r="Z179" s="79" t="n">
        <v>98544</v>
      </c>
      <c r="AA179" s="29"/>
      <c r="AB179" s="79" t="n">
        <v>0</v>
      </c>
      <c r="AC179" s="29"/>
      <c r="AD179" s="79" t="n">
        <v>77528</v>
      </c>
      <c r="AE179" s="29"/>
      <c r="AF179" s="79" t="n">
        <v>0</v>
      </c>
      <c r="AG179" s="29"/>
      <c r="AH179" s="79" t="n">
        <v>0</v>
      </c>
      <c r="AI179" s="29"/>
      <c r="AJ179" s="79" t="n">
        <v>0</v>
      </c>
      <c r="AK179" s="29"/>
      <c r="AL179" s="79" t="n">
        <f aca="false">SUM(Z179:AJ179)</f>
        <v>176072</v>
      </c>
      <c r="AM179" s="29"/>
      <c r="AN179" s="29"/>
      <c r="AO179" s="29"/>
      <c r="AP179" s="79" t="n">
        <v>2192400.14</v>
      </c>
      <c r="AQ179" s="29"/>
      <c r="AR179" s="123" t="n">
        <v>63</v>
      </c>
    </row>
    <row r="180" customFormat="false" ht="8.25" hidden="false" customHeight="true" outlineLevel="0" collapsed="false">
      <c r="A180" s="123" t="n">
        <v>64</v>
      </c>
      <c r="B180" s="124"/>
      <c r="C180" s="123" t="s">
        <v>200</v>
      </c>
      <c r="D180" s="124"/>
      <c r="E180" s="124"/>
      <c r="F180" s="29"/>
      <c r="G180" s="79" t="n">
        <v>0</v>
      </c>
      <c r="H180" s="29"/>
      <c r="I180" s="79" t="n">
        <v>0</v>
      </c>
      <c r="J180" s="29"/>
      <c r="K180" s="79" t="n">
        <v>0</v>
      </c>
      <c r="L180" s="29"/>
      <c r="M180" s="79" t="n">
        <v>0</v>
      </c>
      <c r="N180" s="29"/>
      <c r="O180" s="79" t="n">
        <v>0</v>
      </c>
      <c r="P180" s="29"/>
      <c r="Q180" s="79" t="n">
        <v>27774</v>
      </c>
      <c r="R180" s="29"/>
      <c r="S180" s="79" t="n">
        <v>0</v>
      </c>
      <c r="T180" s="29"/>
      <c r="U180" s="79" t="n">
        <v>0</v>
      </c>
      <c r="V180" s="29"/>
      <c r="W180" s="79" t="n">
        <f aca="false">SUM(G180:U180)</f>
        <v>27774</v>
      </c>
      <c r="X180" s="35"/>
      <c r="Y180" s="107"/>
      <c r="Z180" s="79" t="n">
        <v>27774</v>
      </c>
      <c r="AA180" s="29"/>
      <c r="AB180" s="79" t="n">
        <v>0</v>
      </c>
      <c r="AC180" s="29"/>
      <c r="AD180" s="79" t="n">
        <v>0</v>
      </c>
      <c r="AE180" s="29"/>
      <c r="AF180" s="79" t="n">
        <v>0</v>
      </c>
      <c r="AG180" s="29"/>
      <c r="AH180" s="79" t="n">
        <v>0</v>
      </c>
      <c r="AI180" s="29"/>
      <c r="AJ180" s="79" t="n">
        <v>0</v>
      </c>
      <c r="AK180" s="29"/>
      <c r="AL180" s="79" t="n">
        <f aca="false">SUM(Z180:AJ180)</f>
        <v>27774</v>
      </c>
      <c r="AM180" s="29"/>
      <c r="AN180" s="29"/>
      <c r="AO180" s="29"/>
      <c r="AP180" s="79" t="n">
        <v>124610.99</v>
      </c>
      <c r="AQ180" s="29"/>
      <c r="AR180" s="123" t="n">
        <v>64</v>
      </c>
    </row>
    <row r="181" customFormat="false" ht="8.25" hidden="false" customHeight="true" outlineLevel="0" collapsed="false">
      <c r="A181" s="123" t="n">
        <v>65</v>
      </c>
      <c r="B181" s="124"/>
      <c r="C181" s="123" t="s">
        <v>201</v>
      </c>
      <c r="D181" s="124"/>
      <c r="E181" s="124"/>
      <c r="F181" s="29"/>
      <c r="G181" s="79" t="n">
        <v>0</v>
      </c>
      <c r="H181" s="29"/>
      <c r="I181" s="79" t="n">
        <v>0</v>
      </c>
      <c r="J181" s="29"/>
      <c r="K181" s="79" t="n">
        <v>0</v>
      </c>
      <c r="L181" s="29"/>
      <c r="M181" s="79" t="n">
        <v>0</v>
      </c>
      <c r="N181" s="29"/>
      <c r="O181" s="79" t="n">
        <v>308129</v>
      </c>
      <c r="P181" s="29"/>
      <c r="Q181" s="79" t="n">
        <v>0</v>
      </c>
      <c r="R181" s="29"/>
      <c r="S181" s="79" t="n">
        <v>0</v>
      </c>
      <c r="T181" s="29"/>
      <c r="U181" s="79" t="n">
        <v>0</v>
      </c>
      <c r="V181" s="29"/>
      <c r="W181" s="79" t="n">
        <f aca="false">SUM(G181:U181)</f>
        <v>308129</v>
      </c>
      <c r="X181" s="35"/>
      <c r="Y181" s="107"/>
      <c r="Z181" s="79" t="n">
        <v>0</v>
      </c>
      <c r="AA181" s="29"/>
      <c r="AB181" s="79" t="n">
        <v>0</v>
      </c>
      <c r="AC181" s="29"/>
      <c r="AD181" s="79" t="n">
        <v>0</v>
      </c>
      <c r="AE181" s="29"/>
      <c r="AF181" s="79" t="n">
        <v>0</v>
      </c>
      <c r="AG181" s="29"/>
      <c r="AH181" s="79" t="n">
        <v>0</v>
      </c>
      <c r="AI181" s="29"/>
      <c r="AJ181" s="79" t="n">
        <v>0</v>
      </c>
      <c r="AK181" s="29"/>
      <c r="AL181" s="79" t="n">
        <f aca="false">SUM(Z181:AJ181)</f>
        <v>0</v>
      </c>
      <c r="AM181" s="29"/>
      <c r="AN181" s="29"/>
      <c r="AO181" s="29"/>
      <c r="AP181" s="79" t="n">
        <v>5842856.75</v>
      </c>
      <c r="AQ181" s="29"/>
      <c r="AR181" s="123" t="n">
        <v>65</v>
      </c>
    </row>
    <row r="182" customFormat="false" ht="8.25" hidden="false" customHeight="true" outlineLevel="0" collapsed="false">
      <c r="A182" s="126"/>
      <c r="B182" s="124"/>
      <c r="C182" s="123"/>
      <c r="D182" s="124"/>
      <c r="E182" s="124"/>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126"/>
    </row>
    <row r="183" customFormat="false" ht="8.25" hidden="false" customHeight="true" outlineLevel="0" collapsed="false">
      <c r="A183" s="123" t="n">
        <v>66</v>
      </c>
      <c r="B183" s="124"/>
      <c r="C183" s="123" t="s">
        <v>202</v>
      </c>
      <c r="D183" s="124"/>
      <c r="E183" s="124"/>
      <c r="F183" s="29"/>
      <c r="G183" s="79" t="n">
        <v>1958249</v>
      </c>
      <c r="H183" s="29"/>
      <c r="I183" s="79" t="n">
        <v>0</v>
      </c>
      <c r="J183" s="29"/>
      <c r="K183" s="79" t="n">
        <v>27243273</v>
      </c>
      <c r="L183" s="29"/>
      <c r="M183" s="79" t="n">
        <v>142455</v>
      </c>
      <c r="N183" s="29"/>
      <c r="O183" s="79" t="n">
        <v>0</v>
      </c>
      <c r="P183" s="29"/>
      <c r="Q183" s="79" t="n">
        <v>3515753</v>
      </c>
      <c r="R183" s="29"/>
      <c r="S183" s="79" t="n">
        <v>0</v>
      </c>
      <c r="T183" s="29"/>
      <c r="U183" s="79" t="n">
        <v>20000</v>
      </c>
      <c r="V183" s="29"/>
      <c r="W183" s="79" t="n">
        <f aca="false">SUM(G183:U183)</f>
        <v>32879730</v>
      </c>
      <c r="X183" s="35"/>
      <c r="Y183" s="107"/>
      <c r="Z183" s="79" t="n">
        <v>0</v>
      </c>
      <c r="AA183" s="29"/>
      <c r="AB183" s="79" t="n">
        <v>0</v>
      </c>
      <c r="AC183" s="29"/>
      <c r="AD183" s="79" t="n">
        <v>357511</v>
      </c>
      <c r="AE183" s="29"/>
      <c r="AF183" s="79" t="n">
        <v>0</v>
      </c>
      <c r="AG183" s="29"/>
      <c r="AH183" s="79" t="n">
        <v>735020</v>
      </c>
      <c r="AI183" s="29"/>
      <c r="AJ183" s="79" t="n">
        <v>0</v>
      </c>
      <c r="AK183" s="29"/>
      <c r="AL183" s="79" t="n">
        <f aca="false">SUM(Z183:AJ183)</f>
        <v>1092531</v>
      </c>
      <c r="AM183" s="29"/>
      <c r="AN183" s="29"/>
      <c r="AO183" s="29"/>
      <c r="AP183" s="79" t="n">
        <v>1515229.11</v>
      </c>
      <c r="AQ183" s="29"/>
      <c r="AR183" s="123" t="n">
        <v>66</v>
      </c>
    </row>
    <row r="184" customFormat="false" ht="8.25" hidden="false" customHeight="true" outlineLevel="0" collapsed="false">
      <c r="A184" s="123" t="n">
        <v>67</v>
      </c>
      <c r="B184" s="124"/>
      <c r="C184" s="123" t="s">
        <v>203</v>
      </c>
      <c r="D184" s="124"/>
      <c r="E184" s="124"/>
      <c r="F184" s="29"/>
      <c r="G184" s="79" t="n">
        <v>0</v>
      </c>
      <c r="H184" s="29"/>
      <c r="I184" s="79" t="n">
        <v>0</v>
      </c>
      <c r="J184" s="29"/>
      <c r="K184" s="79" t="n">
        <v>3027000</v>
      </c>
      <c r="L184" s="29"/>
      <c r="M184" s="79" t="n">
        <v>33</v>
      </c>
      <c r="N184" s="29"/>
      <c r="O184" s="79" t="n">
        <v>0</v>
      </c>
      <c r="P184" s="29"/>
      <c r="Q184" s="79" t="n">
        <v>399454</v>
      </c>
      <c r="R184" s="29"/>
      <c r="S184" s="79" t="n">
        <v>0</v>
      </c>
      <c r="T184" s="29"/>
      <c r="U184" s="79" t="n">
        <v>0</v>
      </c>
      <c r="V184" s="29"/>
      <c r="W184" s="79" t="n">
        <f aca="false">SUM(G184:U184)</f>
        <v>3426487</v>
      </c>
      <c r="X184" s="35"/>
      <c r="Y184" s="107"/>
      <c r="Z184" s="79" t="n">
        <v>155353</v>
      </c>
      <c r="AA184" s="29"/>
      <c r="AB184" s="79" t="n">
        <v>0</v>
      </c>
      <c r="AC184" s="29"/>
      <c r="AD184" s="79" t="n">
        <v>1576043</v>
      </c>
      <c r="AE184" s="29"/>
      <c r="AF184" s="79" t="n">
        <v>0</v>
      </c>
      <c r="AG184" s="29"/>
      <c r="AH184" s="79" t="n">
        <v>750403</v>
      </c>
      <c r="AI184" s="29"/>
      <c r="AJ184" s="79" t="n">
        <v>0</v>
      </c>
      <c r="AK184" s="29"/>
      <c r="AL184" s="79" t="n">
        <f aca="false">SUM(Z184:AJ184)</f>
        <v>2481799</v>
      </c>
      <c r="AM184" s="29"/>
      <c r="AN184" s="29"/>
      <c r="AO184" s="29"/>
      <c r="AP184" s="79" t="n">
        <v>184788.57</v>
      </c>
      <c r="AQ184" s="29"/>
      <c r="AR184" s="123" t="n">
        <v>67</v>
      </c>
    </row>
    <row r="185" customFormat="false" ht="8.25" hidden="false" customHeight="true" outlineLevel="0" collapsed="false">
      <c r="A185" s="123" t="n">
        <v>68</v>
      </c>
      <c r="B185" s="124"/>
      <c r="C185" s="123" t="s">
        <v>204</v>
      </c>
      <c r="D185" s="124"/>
      <c r="E185" s="124"/>
      <c r="F185" s="29"/>
      <c r="G185" s="79" t="n">
        <v>0</v>
      </c>
      <c r="H185" s="29"/>
      <c r="I185" s="79" t="n">
        <v>0</v>
      </c>
      <c r="J185" s="29"/>
      <c r="K185" s="79" t="n">
        <v>0</v>
      </c>
      <c r="L185" s="29"/>
      <c r="M185" s="79" t="n">
        <v>0</v>
      </c>
      <c r="N185" s="29"/>
      <c r="O185" s="79" t="n">
        <v>0</v>
      </c>
      <c r="P185" s="29"/>
      <c r="Q185" s="79" t="n">
        <v>800553</v>
      </c>
      <c r="R185" s="29"/>
      <c r="S185" s="79" t="n">
        <v>0</v>
      </c>
      <c r="T185" s="29"/>
      <c r="U185" s="79" t="n">
        <v>0</v>
      </c>
      <c r="V185" s="29"/>
      <c r="W185" s="79" t="n">
        <f aca="false">SUM(G185:U185)</f>
        <v>800553</v>
      </c>
      <c r="X185" s="35"/>
      <c r="Y185" s="107"/>
      <c r="Z185" s="79" t="n">
        <v>0</v>
      </c>
      <c r="AA185" s="29"/>
      <c r="AB185" s="79" t="n">
        <v>0</v>
      </c>
      <c r="AC185" s="29"/>
      <c r="AD185" s="79" t="n">
        <v>800553</v>
      </c>
      <c r="AE185" s="29"/>
      <c r="AF185" s="79" t="n">
        <v>0</v>
      </c>
      <c r="AG185" s="29"/>
      <c r="AH185" s="79" t="n">
        <v>0</v>
      </c>
      <c r="AI185" s="29"/>
      <c r="AJ185" s="79" t="n">
        <v>0</v>
      </c>
      <c r="AK185" s="29"/>
      <c r="AL185" s="79" t="n">
        <f aca="false">SUM(Z185:AJ185)</f>
        <v>800553</v>
      </c>
      <c r="AM185" s="29"/>
      <c r="AN185" s="29"/>
      <c r="AO185" s="29"/>
      <c r="AP185" s="79" t="n">
        <v>897755.56</v>
      </c>
      <c r="AQ185" s="29"/>
      <c r="AR185" s="123" t="n">
        <v>68</v>
      </c>
    </row>
    <row r="186" customFormat="false" ht="8.25" hidden="false" customHeight="true" outlineLevel="0" collapsed="false">
      <c r="A186" s="123" t="n">
        <v>69</v>
      </c>
      <c r="B186" s="124"/>
      <c r="C186" s="123" t="s">
        <v>205</v>
      </c>
      <c r="D186" s="124"/>
      <c r="E186" s="124"/>
      <c r="F186" s="29"/>
      <c r="G186" s="79" t="n">
        <v>0</v>
      </c>
      <c r="H186" s="29"/>
      <c r="I186" s="79" t="n">
        <v>0</v>
      </c>
      <c r="J186" s="29"/>
      <c r="K186" s="79" t="n">
        <v>0</v>
      </c>
      <c r="L186" s="29"/>
      <c r="M186" s="79" t="n">
        <v>0</v>
      </c>
      <c r="N186" s="29"/>
      <c r="O186" s="79" t="n">
        <v>0</v>
      </c>
      <c r="P186" s="29"/>
      <c r="Q186" s="79" t="n">
        <v>5917781</v>
      </c>
      <c r="R186" s="29"/>
      <c r="S186" s="79" t="n">
        <v>0</v>
      </c>
      <c r="T186" s="29"/>
      <c r="U186" s="79" t="n">
        <v>0</v>
      </c>
      <c r="V186" s="29"/>
      <c r="W186" s="79" t="n">
        <f aca="false">SUM(G186:U186)</f>
        <v>5917781</v>
      </c>
      <c r="X186" s="35"/>
      <c r="Y186" s="107"/>
      <c r="Z186" s="79" t="n">
        <v>0</v>
      </c>
      <c r="AA186" s="29"/>
      <c r="AB186" s="79" t="n">
        <v>0</v>
      </c>
      <c r="AC186" s="29"/>
      <c r="AD186" s="79" t="n">
        <v>5917781</v>
      </c>
      <c r="AE186" s="29"/>
      <c r="AF186" s="79" t="n">
        <v>0</v>
      </c>
      <c r="AG186" s="29"/>
      <c r="AH186" s="79" t="n">
        <v>0</v>
      </c>
      <c r="AI186" s="29"/>
      <c r="AJ186" s="79" t="n">
        <v>0</v>
      </c>
      <c r="AK186" s="29"/>
      <c r="AL186" s="79" t="n">
        <f aca="false">SUM(Z186:AJ186)</f>
        <v>5917781</v>
      </c>
      <c r="AM186" s="29"/>
      <c r="AN186" s="29"/>
      <c r="AO186" s="29"/>
      <c r="AP186" s="79" t="n">
        <v>6156922.46</v>
      </c>
      <c r="AQ186" s="29"/>
      <c r="AR186" s="123" t="n">
        <v>69</v>
      </c>
    </row>
    <row r="187" customFormat="false" ht="8.25" hidden="false" customHeight="true" outlineLevel="0" collapsed="false">
      <c r="A187" s="123" t="n">
        <v>70</v>
      </c>
      <c r="B187" s="124"/>
      <c r="C187" s="123" t="s">
        <v>206</v>
      </c>
      <c r="D187" s="124"/>
      <c r="E187" s="124"/>
      <c r="F187" s="29"/>
      <c r="G187" s="79" t="n">
        <v>0</v>
      </c>
      <c r="H187" s="29"/>
      <c r="I187" s="79" t="n">
        <v>0</v>
      </c>
      <c r="J187" s="29"/>
      <c r="K187" s="79" t="n">
        <v>700000</v>
      </c>
      <c r="L187" s="29"/>
      <c r="M187" s="79" t="n">
        <v>0</v>
      </c>
      <c r="N187" s="29"/>
      <c r="O187" s="79" t="n">
        <v>69160</v>
      </c>
      <c r="P187" s="29"/>
      <c r="Q187" s="79" t="n">
        <v>0</v>
      </c>
      <c r="R187" s="29"/>
      <c r="S187" s="79" t="n">
        <v>0</v>
      </c>
      <c r="T187" s="29"/>
      <c r="U187" s="79" t="n">
        <v>55454284</v>
      </c>
      <c r="V187" s="29"/>
      <c r="W187" s="79" t="n">
        <f aca="false">SUM(G187:U187)</f>
        <v>56223444</v>
      </c>
      <c r="X187" s="35"/>
      <c r="Y187" s="107"/>
      <c r="Z187" s="79" t="n">
        <v>11823104</v>
      </c>
      <c r="AA187" s="29"/>
      <c r="AB187" s="79" t="n">
        <v>0</v>
      </c>
      <c r="AC187" s="29"/>
      <c r="AD187" s="79" t="n">
        <v>4867959</v>
      </c>
      <c r="AE187" s="29"/>
      <c r="AF187" s="79" t="n">
        <v>0</v>
      </c>
      <c r="AG187" s="29"/>
      <c r="AH187" s="79" t="n">
        <v>0</v>
      </c>
      <c r="AI187" s="29"/>
      <c r="AJ187" s="79" t="n">
        <v>0</v>
      </c>
      <c r="AK187" s="29"/>
      <c r="AL187" s="79" t="n">
        <f aca="false">SUM(Z187:AJ187)</f>
        <v>16691063</v>
      </c>
      <c r="AM187" s="29"/>
      <c r="AN187" s="29"/>
      <c r="AO187" s="29"/>
      <c r="AP187" s="79" t="n">
        <v>3828156.6</v>
      </c>
      <c r="AQ187" s="29"/>
      <c r="AR187" s="123" t="n">
        <v>70</v>
      </c>
    </row>
    <row r="188" customFormat="false" ht="8.25" hidden="false" customHeight="true" outlineLevel="0" collapsed="false">
      <c r="A188" s="126"/>
      <c r="B188" s="124"/>
      <c r="C188" s="123"/>
      <c r="D188" s="124"/>
      <c r="E188" s="124"/>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126"/>
    </row>
    <row r="189" customFormat="false" ht="8.25" hidden="false" customHeight="true" outlineLevel="0" collapsed="false">
      <c r="A189" s="123" t="n">
        <v>71</v>
      </c>
      <c r="B189" s="124"/>
      <c r="C189" s="123" t="s">
        <v>207</v>
      </c>
      <c r="D189" s="124"/>
      <c r="E189" s="124"/>
      <c r="F189" s="29"/>
      <c r="G189" s="79" t="n">
        <v>0</v>
      </c>
      <c r="H189" s="29"/>
      <c r="I189" s="79" t="n">
        <v>0</v>
      </c>
      <c r="J189" s="29"/>
      <c r="K189" s="79" t="n">
        <v>0</v>
      </c>
      <c r="L189" s="29"/>
      <c r="M189" s="79" t="n">
        <v>10627</v>
      </c>
      <c r="N189" s="29"/>
      <c r="O189" s="79" t="n">
        <v>0</v>
      </c>
      <c r="P189" s="29"/>
      <c r="Q189" s="79" t="n">
        <v>142819</v>
      </c>
      <c r="R189" s="29"/>
      <c r="S189" s="79" t="n">
        <v>0</v>
      </c>
      <c r="T189" s="29"/>
      <c r="U189" s="79" t="n">
        <v>258495</v>
      </c>
      <c r="V189" s="29"/>
      <c r="W189" s="79" t="n">
        <f aca="false">SUM(G189:U189)</f>
        <v>411941</v>
      </c>
      <c r="X189" s="35"/>
      <c r="Y189" s="107"/>
      <c r="Z189" s="79" t="n">
        <v>313171</v>
      </c>
      <c r="AA189" s="29"/>
      <c r="AB189" s="79" t="n">
        <v>0</v>
      </c>
      <c r="AC189" s="29"/>
      <c r="AD189" s="79" t="n">
        <v>486154</v>
      </c>
      <c r="AE189" s="29"/>
      <c r="AF189" s="79" t="n">
        <v>0</v>
      </c>
      <c r="AG189" s="29"/>
      <c r="AH189" s="79" t="n">
        <v>0</v>
      </c>
      <c r="AI189" s="29"/>
      <c r="AJ189" s="79" t="n">
        <v>0</v>
      </c>
      <c r="AK189" s="29"/>
      <c r="AL189" s="79" t="n">
        <f aca="false">SUM(Z189:AJ189)</f>
        <v>799325</v>
      </c>
      <c r="AM189" s="29"/>
      <c r="AN189" s="29"/>
      <c r="AO189" s="29"/>
      <c r="AP189" s="79" t="n">
        <v>1164240.47</v>
      </c>
      <c r="AQ189" s="29"/>
      <c r="AR189" s="123" t="n">
        <v>71</v>
      </c>
    </row>
    <row r="190" customFormat="false" ht="8.25" hidden="false" customHeight="true" outlineLevel="0" collapsed="false">
      <c r="A190" s="123" t="n">
        <v>72</v>
      </c>
      <c r="B190" s="124"/>
      <c r="C190" s="123" t="s">
        <v>208</v>
      </c>
      <c r="D190" s="124"/>
      <c r="E190" s="124"/>
      <c r="F190" s="29"/>
      <c r="G190" s="79" t="n">
        <v>0</v>
      </c>
      <c r="H190" s="29"/>
      <c r="I190" s="79" t="n">
        <v>0</v>
      </c>
      <c r="J190" s="29"/>
      <c r="K190" s="79" t="n">
        <v>10000000</v>
      </c>
      <c r="L190" s="29"/>
      <c r="M190" s="79" t="n">
        <v>67048</v>
      </c>
      <c r="N190" s="29"/>
      <c r="O190" s="79" t="n">
        <v>0</v>
      </c>
      <c r="P190" s="29"/>
      <c r="Q190" s="79" t="n">
        <v>786393</v>
      </c>
      <c r="R190" s="29"/>
      <c r="S190" s="79" t="n">
        <v>0</v>
      </c>
      <c r="T190" s="29"/>
      <c r="U190" s="79" t="n">
        <v>432839</v>
      </c>
      <c r="V190" s="29"/>
      <c r="W190" s="79" t="n">
        <f aca="false">SUM(G190:U190)</f>
        <v>11286280</v>
      </c>
      <c r="X190" s="35"/>
      <c r="Y190" s="107"/>
      <c r="Z190" s="79" t="n">
        <v>673295</v>
      </c>
      <c r="AA190" s="29"/>
      <c r="AB190" s="79" t="n">
        <v>0</v>
      </c>
      <c r="AC190" s="29"/>
      <c r="AD190" s="79" t="n">
        <v>4390541</v>
      </c>
      <c r="AE190" s="29"/>
      <c r="AF190" s="79" t="n">
        <v>0</v>
      </c>
      <c r="AG190" s="29"/>
      <c r="AH190" s="79" t="n">
        <v>0</v>
      </c>
      <c r="AI190" s="29"/>
      <c r="AJ190" s="79" t="n">
        <v>0</v>
      </c>
      <c r="AK190" s="29"/>
      <c r="AL190" s="79" t="n">
        <f aca="false">SUM(Z190:AJ190)</f>
        <v>5063836</v>
      </c>
      <c r="AM190" s="29"/>
      <c r="AN190" s="29"/>
      <c r="AO190" s="29"/>
      <c r="AP190" s="79" t="n">
        <v>486053.96</v>
      </c>
      <c r="AQ190" s="29"/>
      <c r="AR190" s="123" t="n">
        <v>72</v>
      </c>
    </row>
    <row r="191" customFormat="false" ht="8.25" hidden="false" customHeight="true" outlineLevel="0" collapsed="false">
      <c r="A191" s="123" t="n">
        <v>73</v>
      </c>
      <c r="B191" s="124"/>
      <c r="C191" s="123" t="s">
        <v>209</v>
      </c>
      <c r="D191" s="124"/>
      <c r="E191" s="124"/>
      <c r="F191" s="29"/>
      <c r="G191" s="79" t="n">
        <v>12510000</v>
      </c>
      <c r="H191" s="29"/>
      <c r="I191" s="79" t="n">
        <v>18422000</v>
      </c>
      <c r="J191" s="29"/>
      <c r="K191" s="79" t="n">
        <v>78852000</v>
      </c>
      <c r="L191" s="29"/>
      <c r="M191" s="79" t="n">
        <v>1408000</v>
      </c>
      <c r="N191" s="29"/>
      <c r="O191" s="79" t="n">
        <v>0</v>
      </c>
      <c r="P191" s="29"/>
      <c r="Q191" s="79" t="n">
        <v>90986000</v>
      </c>
      <c r="R191" s="29"/>
      <c r="S191" s="79" t="n">
        <v>13818000</v>
      </c>
      <c r="T191" s="29"/>
      <c r="U191" s="79" t="n">
        <v>7666000</v>
      </c>
      <c r="V191" s="29"/>
      <c r="W191" s="79" t="n">
        <f aca="false">SUM(G191:U191)</f>
        <v>223662000</v>
      </c>
      <c r="X191" s="35"/>
      <c r="Y191" s="107"/>
      <c r="Z191" s="79" t="n">
        <v>155566000</v>
      </c>
      <c r="AA191" s="29"/>
      <c r="AB191" s="79" t="n">
        <v>47833000</v>
      </c>
      <c r="AC191" s="29"/>
      <c r="AD191" s="79" t="n">
        <v>47841000</v>
      </c>
      <c r="AE191" s="29"/>
      <c r="AF191" s="79" t="n">
        <v>0</v>
      </c>
      <c r="AG191" s="29"/>
      <c r="AH191" s="79" t="n">
        <v>12798000</v>
      </c>
      <c r="AI191" s="29"/>
      <c r="AJ191" s="79" t="n">
        <v>0</v>
      </c>
      <c r="AK191" s="29"/>
      <c r="AL191" s="79" t="n">
        <f aca="false">SUM(Z191:AJ191)</f>
        <v>264038000</v>
      </c>
      <c r="AM191" s="29"/>
      <c r="AN191" s="29"/>
      <c r="AO191" s="29"/>
      <c r="AP191" s="79" t="n">
        <v>63589427.56</v>
      </c>
      <c r="AQ191" s="29"/>
      <c r="AR191" s="123" t="n">
        <v>73</v>
      </c>
    </row>
    <row r="192" customFormat="false" ht="8.25" hidden="false" customHeight="true" outlineLevel="0" collapsed="false">
      <c r="A192" s="123" t="n">
        <v>74</v>
      </c>
      <c r="B192" s="124"/>
      <c r="C192" s="123" t="s">
        <v>210</v>
      </c>
      <c r="D192" s="124"/>
      <c r="E192" s="124"/>
      <c r="F192" s="29"/>
      <c r="G192" s="79" t="n">
        <v>339160</v>
      </c>
      <c r="H192" s="29"/>
      <c r="I192" s="79" t="n">
        <v>680047</v>
      </c>
      <c r="J192" s="29"/>
      <c r="K192" s="79" t="n">
        <v>0</v>
      </c>
      <c r="L192" s="29"/>
      <c r="M192" s="79" t="n">
        <v>410</v>
      </c>
      <c r="N192" s="29"/>
      <c r="O192" s="79" t="n">
        <v>0</v>
      </c>
      <c r="P192" s="29"/>
      <c r="Q192" s="79" t="n">
        <v>2169027</v>
      </c>
      <c r="R192" s="29"/>
      <c r="S192" s="79" t="n">
        <v>0</v>
      </c>
      <c r="T192" s="29"/>
      <c r="U192" s="79" t="n">
        <v>75000</v>
      </c>
      <c r="V192" s="29"/>
      <c r="W192" s="79" t="n">
        <f aca="false">SUM(G192:U192)</f>
        <v>3263644</v>
      </c>
      <c r="X192" s="35"/>
      <c r="Y192" s="107"/>
      <c r="Z192" s="79" t="n">
        <v>301628</v>
      </c>
      <c r="AA192" s="29"/>
      <c r="AB192" s="79" t="n">
        <v>0</v>
      </c>
      <c r="AC192" s="29"/>
      <c r="AD192" s="79" t="n">
        <v>2615621</v>
      </c>
      <c r="AE192" s="29"/>
      <c r="AF192" s="79" t="n">
        <v>0</v>
      </c>
      <c r="AG192" s="29"/>
      <c r="AH192" s="79" t="n">
        <v>346395</v>
      </c>
      <c r="AI192" s="29"/>
      <c r="AJ192" s="79" t="n">
        <v>0</v>
      </c>
      <c r="AK192" s="29"/>
      <c r="AL192" s="79" t="n">
        <f aca="false">SUM(Z192:AJ192)</f>
        <v>3263644</v>
      </c>
      <c r="AM192" s="29"/>
      <c r="AN192" s="29"/>
      <c r="AO192" s="29"/>
      <c r="AP192" s="79" t="n">
        <v>1151883.85</v>
      </c>
      <c r="AQ192" s="29"/>
      <c r="AR192" s="123" t="n">
        <v>74</v>
      </c>
    </row>
    <row r="193" customFormat="false" ht="8.25" hidden="false" customHeight="true" outlineLevel="0" collapsed="false">
      <c r="A193" s="123" t="n">
        <v>75</v>
      </c>
      <c r="B193" s="124"/>
      <c r="C193" s="123" t="s">
        <v>211</v>
      </c>
      <c r="D193" s="124"/>
      <c r="E193" s="124"/>
      <c r="F193" s="29"/>
      <c r="G193" s="79" t="n">
        <v>0</v>
      </c>
      <c r="H193" s="29"/>
      <c r="I193" s="79" t="n">
        <v>0</v>
      </c>
      <c r="J193" s="29"/>
      <c r="K193" s="79" t="n">
        <v>0</v>
      </c>
      <c r="L193" s="29"/>
      <c r="M193" s="79" t="n">
        <v>0</v>
      </c>
      <c r="N193" s="29"/>
      <c r="O193" s="79" t="n">
        <v>0</v>
      </c>
      <c r="P193" s="29"/>
      <c r="Q193" s="79" t="n">
        <v>5954</v>
      </c>
      <c r="R193" s="29"/>
      <c r="S193" s="79" t="n">
        <v>0</v>
      </c>
      <c r="T193" s="29"/>
      <c r="U193" s="79" t="n">
        <v>0</v>
      </c>
      <c r="V193" s="29"/>
      <c r="W193" s="79" t="n">
        <f aca="false">SUM(G193:U193)</f>
        <v>5954</v>
      </c>
      <c r="X193" s="35"/>
      <c r="Y193" s="107"/>
      <c r="Z193" s="79" t="n">
        <v>5954</v>
      </c>
      <c r="AA193" s="29"/>
      <c r="AB193" s="79" t="n">
        <v>0</v>
      </c>
      <c r="AC193" s="29"/>
      <c r="AD193" s="79" t="n">
        <v>0</v>
      </c>
      <c r="AE193" s="29"/>
      <c r="AF193" s="79" t="n">
        <v>0</v>
      </c>
      <c r="AG193" s="29"/>
      <c r="AH193" s="79" t="n">
        <v>0</v>
      </c>
      <c r="AI193" s="29"/>
      <c r="AJ193" s="79" t="n">
        <v>0</v>
      </c>
      <c r="AK193" s="29"/>
      <c r="AL193" s="79" t="n">
        <f aca="false">SUM(Z193:AJ193)</f>
        <v>5954</v>
      </c>
      <c r="AM193" s="29"/>
      <c r="AN193" s="29"/>
      <c r="AO193" s="29"/>
      <c r="AP193" s="79" t="n">
        <v>1147080.59</v>
      </c>
      <c r="AQ193" s="29"/>
      <c r="AR193" s="123" t="n">
        <v>75</v>
      </c>
    </row>
    <row r="194" customFormat="false" ht="8.25" hidden="false" customHeight="true" outlineLevel="0" collapsed="false">
      <c r="A194" s="126"/>
      <c r="B194" s="124"/>
      <c r="C194" s="123"/>
      <c r="D194" s="124"/>
      <c r="E194" s="124"/>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126"/>
    </row>
    <row r="195" customFormat="false" ht="8.25" hidden="false" customHeight="true" outlineLevel="0" collapsed="false">
      <c r="A195" s="123" t="n">
        <v>76</v>
      </c>
      <c r="B195" s="124"/>
      <c r="C195" s="123" t="s">
        <v>125</v>
      </c>
      <c r="D195" s="124"/>
      <c r="E195" s="124"/>
      <c r="F195" s="29"/>
      <c r="G195" s="79" t="n">
        <v>0</v>
      </c>
      <c r="H195" s="29"/>
      <c r="I195" s="79" t="n">
        <v>0</v>
      </c>
      <c r="J195" s="29"/>
      <c r="K195" s="79" t="n">
        <v>0</v>
      </c>
      <c r="L195" s="29"/>
      <c r="M195" s="79" t="n">
        <v>81</v>
      </c>
      <c r="N195" s="29"/>
      <c r="O195" s="79" t="n">
        <v>0</v>
      </c>
      <c r="P195" s="29"/>
      <c r="Q195" s="79" t="n">
        <v>0</v>
      </c>
      <c r="R195" s="29"/>
      <c r="S195" s="79" t="n">
        <v>0</v>
      </c>
      <c r="T195" s="29"/>
      <c r="U195" s="79" t="n">
        <v>0</v>
      </c>
      <c r="V195" s="29"/>
      <c r="W195" s="79" t="n">
        <f aca="false">SUM(G195:U195)</f>
        <v>81</v>
      </c>
      <c r="X195" s="35"/>
      <c r="Y195" s="107"/>
      <c r="Z195" s="79" t="n">
        <v>295656</v>
      </c>
      <c r="AA195" s="29"/>
      <c r="AB195" s="79" t="n">
        <v>0</v>
      </c>
      <c r="AC195" s="29"/>
      <c r="AD195" s="79" t="n">
        <v>0</v>
      </c>
      <c r="AE195" s="29"/>
      <c r="AF195" s="79" t="n">
        <v>0</v>
      </c>
      <c r="AG195" s="29"/>
      <c r="AH195" s="79" t="n">
        <v>0</v>
      </c>
      <c r="AI195" s="29"/>
      <c r="AJ195" s="79" t="n">
        <v>0</v>
      </c>
      <c r="AK195" s="29"/>
      <c r="AL195" s="79" t="n">
        <f aca="false">SUM(Z195:AJ195)</f>
        <v>295656</v>
      </c>
      <c r="AM195" s="29"/>
      <c r="AN195" s="29"/>
      <c r="AO195" s="29"/>
      <c r="AP195" s="79" t="n">
        <v>29142.31</v>
      </c>
      <c r="AQ195" s="29"/>
      <c r="AR195" s="123" t="n">
        <v>76</v>
      </c>
    </row>
    <row r="196" customFormat="false" ht="8.25" hidden="false" customHeight="true" outlineLevel="0" collapsed="false">
      <c r="A196" s="123" t="n">
        <v>77</v>
      </c>
      <c r="B196" s="124"/>
      <c r="C196" s="123" t="s">
        <v>126</v>
      </c>
      <c r="D196" s="124"/>
      <c r="E196" s="124"/>
      <c r="F196" s="29"/>
      <c r="G196" s="79" t="n">
        <v>74787</v>
      </c>
      <c r="H196" s="29"/>
      <c r="I196" s="79" t="n">
        <v>0</v>
      </c>
      <c r="J196" s="29"/>
      <c r="K196" s="79" t="n">
        <v>0</v>
      </c>
      <c r="L196" s="29"/>
      <c r="M196" s="79" t="n">
        <v>0</v>
      </c>
      <c r="N196" s="29"/>
      <c r="O196" s="79" t="n">
        <v>792488</v>
      </c>
      <c r="P196" s="29"/>
      <c r="Q196" s="79" t="n">
        <v>12534885</v>
      </c>
      <c r="R196" s="29"/>
      <c r="S196" s="79" t="n">
        <v>0</v>
      </c>
      <c r="T196" s="29"/>
      <c r="U196" s="79" t="n">
        <v>2502605</v>
      </c>
      <c r="V196" s="29"/>
      <c r="W196" s="79" t="n">
        <f aca="false">SUM(G196:U196)</f>
        <v>15904765</v>
      </c>
      <c r="X196" s="35"/>
      <c r="Y196" s="107"/>
      <c r="Z196" s="79" t="n">
        <v>3696843</v>
      </c>
      <c r="AA196" s="29"/>
      <c r="AB196" s="79" t="n">
        <v>0</v>
      </c>
      <c r="AC196" s="29"/>
      <c r="AD196" s="79" t="n">
        <v>8582883</v>
      </c>
      <c r="AE196" s="29"/>
      <c r="AF196" s="79" t="n">
        <v>0</v>
      </c>
      <c r="AG196" s="29"/>
      <c r="AH196" s="79" t="n">
        <v>495150</v>
      </c>
      <c r="AI196" s="29"/>
      <c r="AJ196" s="79" t="n">
        <v>0</v>
      </c>
      <c r="AK196" s="29"/>
      <c r="AL196" s="79" t="n">
        <f aca="false">SUM(Z196:AJ196)</f>
        <v>12774876</v>
      </c>
      <c r="AM196" s="29"/>
      <c r="AN196" s="29"/>
      <c r="AO196" s="29"/>
      <c r="AP196" s="79" t="n">
        <v>5939186.36</v>
      </c>
      <c r="AQ196" s="29"/>
      <c r="AR196" s="123" t="n">
        <v>77</v>
      </c>
    </row>
    <row r="197" customFormat="false" ht="8.25" hidden="false" customHeight="true" outlineLevel="0" collapsed="false">
      <c r="A197" s="123" t="n">
        <v>78</v>
      </c>
      <c r="B197" s="124"/>
      <c r="C197" s="123" t="s">
        <v>212</v>
      </c>
      <c r="D197" s="124"/>
      <c r="E197" s="124"/>
      <c r="F197" s="29"/>
      <c r="G197" s="79" t="n">
        <v>0</v>
      </c>
      <c r="H197" s="29"/>
      <c r="I197" s="79" t="n">
        <v>0</v>
      </c>
      <c r="J197" s="29"/>
      <c r="K197" s="79" t="n">
        <v>0</v>
      </c>
      <c r="L197" s="29"/>
      <c r="M197" s="79" t="n">
        <v>1207</v>
      </c>
      <c r="N197" s="29"/>
      <c r="O197" s="79" t="n">
        <v>0</v>
      </c>
      <c r="P197" s="29"/>
      <c r="Q197" s="79" t="n">
        <v>61675</v>
      </c>
      <c r="R197" s="29"/>
      <c r="S197" s="79" t="n">
        <v>0</v>
      </c>
      <c r="T197" s="29"/>
      <c r="U197" s="79" t="n">
        <v>0</v>
      </c>
      <c r="V197" s="29"/>
      <c r="W197" s="79" t="n">
        <f aca="false">SUM(G197:U197)</f>
        <v>62882</v>
      </c>
      <c r="X197" s="35"/>
      <c r="Y197" s="107"/>
      <c r="Z197" s="79" t="n">
        <v>0</v>
      </c>
      <c r="AA197" s="29"/>
      <c r="AB197" s="79" t="n">
        <v>0</v>
      </c>
      <c r="AC197" s="29"/>
      <c r="AD197" s="79" t="n">
        <v>1212506</v>
      </c>
      <c r="AE197" s="29"/>
      <c r="AF197" s="79" t="n">
        <v>0</v>
      </c>
      <c r="AG197" s="29"/>
      <c r="AH197" s="79" t="n">
        <v>892169</v>
      </c>
      <c r="AI197" s="29"/>
      <c r="AJ197" s="79" t="n">
        <v>0</v>
      </c>
      <c r="AK197" s="29"/>
      <c r="AL197" s="79" t="n">
        <f aca="false">SUM(Z197:AJ197)</f>
        <v>2104675</v>
      </c>
      <c r="AM197" s="29"/>
      <c r="AN197" s="29"/>
      <c r="AO197" s="29"/>
      <c r="AP197" s="79" t="n">
        <v>1765063.94</v>
      </c>
      <c r="AQ197" s="29"/>
      <c r="AR197" s="123" t="n">
        <v>78</v>
      </c>
    </row>
    <row r="198" customFormat="false" ht="8.25" hidden="false" customHeight="true" outlineLevel="0" collapsed="false">
      <c r="A198" s="123" t="n">
        <v>79</v>
      </c>
      <c r="B198" s="124"/>
      <c r="C198" s="123" t="s">
        <v>213</v>
      </c>
      <c r="D198" s="124"/>
      <c r="E198" s="124"/>
      <c r="F198" s="29"/>
      <c r="G198" s="79" t="n">
        <v>306062</v>
      </c>
      <c r="H198" s="29"/>
      <c r="I198" s="79" t="n">
        <v>0</v>
      </c>
      <c r="J198" s="29"/>
      <c r="K198" s="79" t="n">
        <v>0</v>
      </c>
      <c r="L198" s="29"/>
      <c r="M198" s="79" t="n">
        <v>98271</v>
      </c>
      <c r="N198" s="29"/>
      <c r="O198" s="79" t="n">
        <v>0</v>
      </c>
      <c r="P198" s="29"/>
      <c r="Q198" s="79" t="n">
        <v>5490262</v>
      </c>
      <c r="R198" s="29"/>
      <c r="S198" s="79" t="n">
        <v>0</v>
      </c>
      <c r="T198" s="29"/>
      <c r="U198" s="79" t="n">
        <v>41486</v>
      </c>
      <c r="V198" s="29"/>
      <c r="W198" s="79" t="n">
        <f aca="false">SUM(G198:U198)</f>
        <v>5936081</v>
      </c>
      <c r="X198" s="35"/>
      <c r="Y198" s="107"/>
      <c r="Z198" s="79" t="n">
        <v>5527687</v>
      </c>
      <c r="AA198" s="29"/>
      <c r="AB198" s="79" t="n">
        <v>0</v>
      </c>
      <c r="AC198" s="29"/>
      <c r="AD198" s="79" t="n">
        <v>2896892</v>
      </c>
      <c r="AE198" s="29"/>
      <c r="AF198" s="79" t="n">
        <v>0</v>
      </c>
      <c r="AG198" s="29"/>
      <c r="AH198" s="79" t="n">
        <v>0</v>
      </c>
      <c r="AI198" s="29"/>
      <c r="AJ198" s="79" t="n">
        <v>0</v>
      </c>
      <c r="AK198" s="29"/>
      <c r="AL198" s="79" t="n">
        <f aca="false">SUM(Z198:AJ198)</f>
        <v>8424579</v>
      </c>
      <c r="AM198" s="29"/>
      <c r="AN198" s="29"/>
      <c r="AO198" s="29"/>
      <c r="AP198" s="79" t="n">
        <v>1467975.76</v>
      </c>
      <c r="AQ198" s="29"/>
      <c r="AR198" s="123" t="n">
        <v>79</v>
      </c>
    </row>
    <row r="199" customFormat="false" ht="8.25" hidden="false" customHeight="true" outlineLevel="0" collapsed="false">
      <c r="A199" s="123" t="n">
        <v>80</v>
      </c>
      <c r="B199" s="124"/>
      <c r="C199" s="123" t="s">
        <v>214</v>
      </c>
      <c r="D199" s="124"/>
      <c r="E199" s="124"/>
      <c r="F199" s="29"/>
      <c r="G199" s="79" t="n">
        <v>0</v>
      </c>
      <c r="H199" s="29"/>
      <c r="I199" s="79" t="n">
        <v>0</v>
      </c>
      <c r="J199" s="29"/>
      <c r="K199" s="79" t="n">
        <v>5588478</v>
      </c>
      <c r="L199" s="29"/>
      <c r="M199" s="79" t="n">
        <v>7065</v>
      </c>
      <c r="N199" s="29"/>
      <c r="O199" s="79" t="n">
        <v>0</v>
      </c>
      <c r="P199" s="29"/>
      <c r="Q199" s="79" t="n">
        <v>393636</v>
      </c>
      <c r="R199" s="29"/>
      <c r="S199" s="79" t="n">
        <v>0</v>
      </c>
      <c r="T199" s="29"/>
      <c r="U199" s="79" t="n">
        <v>0</v>
      </c>
      <c r="V199" s="29"/>
      <c r="W199" s="79" t="n">
        <f aca="false">SUM(G199:U199)</f>
        <v>5989179</v>
      </c>
      <c r="X199" s="35"/>
      <c r="Y199" s="107"/>
      <c r="Z199" s="79" t="n">
        <v>2482783</v>
      </c>
      <c r="AA199" s="29"/>
      <c r="AB199" s="79" t="n">
        <v>0</v>
      </c>
      <c r="AC199" s="29"/>
      <c r="AD199" s="79" t="n">
        <v>0</v>
      </c>
      <c r="AE199" s="29"/>
      <c r="AF199" s="79" t="n">
        <v>0</v>
      </c>
      <c r="AG199" s="29"/>
      <c r="AH199" s="79" t="n">
        <v>177005</v>
      </c>
      <c r="AI199" s="29"/>
      <c r="AJ199" s="79" t="n">
        <v>0</v>
      </c>
      <c r="AK199" s="29"/>
      <c r="AL199" s="79" t="n">
        <f aca="false">SUM(Z199:AJ199)</f>
        <v>2659788</v>
      </c>
      <c r="AM199" s="29"/>
      <c r="AN199" s="29"/>
      <c r="AO199" s="29"/>
      <c r="AP199" s="79" t="n">
        <v>1759081.01</v>
      </c>
      <c r="AQ199" s="29"/>
      <c r="AR199" s="123" t="n">
        <v>80</v>
      </c>
    </row>
    <row r="200" customFormat="false" ht="8.25" hidden="false" customHeight="true" outlineLevel="0" collapsed="false">
      <c r="A200" s="126"/>
      <c r="B200" s="124"/>
      <c r="C200" s="123"/>
      <c r="D200" s="124"/>
      <c r="E200" s="124"/>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126"/>
    </row>
    <row r="201" customFormat="false" ht="8.25" hidden="false" customHeight="true" outlineLevel="0" collapsed="false">
      <c r="A201" s="123" t="n">
        <v>81</v>
      </c>
      <c r="B201" s="124"/>
      <c r="C201" s="123" t="s">
        <v>215</v>
      </c>
      <c r="D201" s="124"/>
      <c r="E201" s="124"/>
      <c r="F201" s="29"/>
      <c r="G201" s="79" t="n">
        <v>0</v>
      </c>
      <c r="H201" s="29"/>
      <c r="I201" s="79" t="n">
        <v>0</v>
      </c>
      <c r="J201" s="29"/>
      <c r="K201" s="79" t="n">
        <v>6032769</v>
      </c>
      <c r="L201" s="29"/>
      <c r="M201" s="79" t="n">
        <v>0</v>
      </c>
      <c r="N201" s="29"/>
      <c r="O201" s="79" t="n">
        <v>0</v>
      </c>
      <c r="P201" s="29"/>
      <c r="Q201" s="79" t="n">
        <v>814156</v>
      </c>
      <c r="R201" s="29"/>
      <c r="S201" s="79" t="n">
        <v>0</v>
      </c>
      <c r="T201" s="29"/>
      <c r="U201" s="79" t="n">
        <v>0</v>
      </c>
      <c r="V201" s="29"/>
      <c r="W201" s="79" t="n">
        <f aca="false">SUM(G201:U201)</f>
        <v>6846925</v>
      </c>
      <c r="X201" s="35"/>
      <c r="Y201" s="107"/>
      <c r="Z201" s="79" t="n">
        <v>400076</v>
      </c>
      <c r="AA201" s="29"/>
      <c r="AB201" s="79" t="n">
        <v>0</v>
      </c>
      <c r="AC201" s="29"/>
      <c r="AD201" s="79" t="n">
        <v>3992380</v>
      </c>
      <c r="AE201" s="29"/>
      <c r="AF201" s="79" t="n">
        <v>0</v>
      </c>
      <c r="AG201" s="29"/>
      <c r="AH201" s="79" t="n">
        <v>2454469</v>
      </c>
      <c r="AI201" s="29"/>
      <c r="AJ201" s="79" t="n">
        <v>0</v>
      </c>
      <c r="AK201" s="29"/>
      <c r="AL201" s="79" t="n">
        <f aca="false">SUM(Z201:AJ201)</f>
        <v>6846925</v>
      </c>
      <c r="AM201" s="29"/>
      <c r="AN201" s="29"/>
      <c r="AO201" s="29"/>
      <c r="AP201" s="79" t="n">
        <v>3469214.68</v>
      </c>
      <c r="AQ201" s="29"/>
      <c r="AR201" s="123" t="n">
        <v>81</v>
      </c>
    </row>
    <row r="202" customFormat="false" ht="8.25" hidden="false" customHeight="true" outlineLevel="0" collapsed="false">
      <c r="A202" s="123" t="n">
        <v>82</v>
      </c>
      <c r="B202" s="124"/>
      <c r="C202" s="123" t="s">
        <v>216</v>
      </c>
      <c r="D202" s="124"/>
      <c r="E202" s="124"/>
      <c r="F202" s="29"/>
      <c r="G202" s="79" t="n">
        <v>0</v>
      </c>
      <c r="H202" s="29"/>
      <c r="I202" s="79" t="n">
        <v>0</v>
      </c>
      <c r="J202" s="29"/>
      <c r="K202" s="79" t="n">
        <v>0</v>
      </c>
      <c r="L202" s="29"/>
      <c r="M202" s="79" t="n">
        <v>0</v>
      </c>
      <c r="N202" s="29"/>
      <c r="O202" s="79" t="n">
        <v>0</v>
      </c>
      <c r="P202" s="29"/>
      <c r="Q202" s="79" t="n">
        <v>129021</v>
      </c>
      <c r="R202" s="29"/>
      <c r="S202" s="79" t="n">
        <v>0</v>
      </c>
      <c r="T202" s="29"/>
      <c r="U202" s="79" t="n">
        <v>241130</v>
      </c>
      <c r="V202" s="29"/>
      <c r="W202" s="79" t="n">
        <f aca="false">SUM(G202:U202)</f>
        <v>370151</v>
      </c>
      <c r="X202" s="35"/>
      <c r="Y202" s="107"/>
      <c r="Z202" s="79" t="n">
        <v>0</v>
      </c>
      <c r="AA202" s="29"/>
      <c r="AB202" s="79" t="n">
        <v>0</v>
      </c>
      <c r="AC202" s="29"/>
      <c r="AD202" s="79" t="n">
        <v>129021</v>
      </c>
      <c r="AE202" s="29"/>
      <c r="AF202" s="79" t="n">
        <v>0</v>
      </c>
      <c r="AG202" s="29"/>
      <c r="AH202" s="79" t="n">
        <v>0</v>
      </c>
      <c r="AI202" s="29"/>
      <c r="AJ202" s="79" t="n">
        <v>0</v>
      </c>
      <c r="AK202" s="29"/>
      <c r="AL202" s="79" t="n">
        <f aca="false">SUM(Z202:AJ202)</f>
        <v>129021</v>
      </c>
      <c r="AM202" s="29"/>
      <c r="AN202" s="29"/>
      <c r="AO202" s="29"/>
      <c r="AP202" s="79" t="n">
        <v>2813548.6</v>
      </c>
      <c r="AQ202" s="29"/>
      <c r="AR202" s="123" t="n">
        <v>82</v>
      </c>
    </row>
    <row r="203" customFormat="false" ht="8.25" hidden="false" customHeight="true" outlineLevel="0" collapsed="false">
      <c r="A203" s="123" t="n">
        <v>83</v>
      </c>
      <c r="B203" s="124"/>
      <c r="C203" s="123" t="s">
        <v>217</v>
      </c>
      <c r="D203" s="124"/>
      <c r="E203" s="124"/>
      <c r="F203" s="29"/>
      <c r="G203" s="79" t="n">
        <v>0</v>
      </c>
      <c r="H203" s="29"/>
      <c r="I203" s="79" t="n">
        <v>0</v>
      </c>
      <c r="J203" s="29"/>
      <c r="K203" s="79" t="n">
        <v>0</v>
      </c>
      <c r="L203" s="29"/>
      <c r="M203" s="79" t="n">
        <v>0</v>
      </c>
      <c r="N203" s="29"/>
      <c r="O203" s="79" t="n">
        <v>0</v>
      </c>
      <c r="P203" s="29"/>
      <c r="Q203" s="79" t="n">
        <v>5857294</v>
      </c>
      <c r="R203" s="29"/>
      <c r="S203" s="79" t="n">
        <v>0</v>
      </c>
      <c r="T203" s="29"/>
      <c r="U203" s="79" t="n">
        <v>0</v>
      </c>
      <c r="V203" s="29"/>
      <c r="W203" s="79" t="n">
        <f aca="false">SUM(G203:U203)</f>
        <v>5857294</v>
      </c>
      <c r="X203" s="35"/>
      <c r="Y203" s="107"/>
      <c r="Z203" s="79" t="n">
        <v>19615</v>
      </c>
      <c r="AA203" s="29"/>
      <c r="AB203" s="79" t="n">
        <v>0</v>
      </c>
      <c r="AC203" s="29"/>
      <c r="AD203" s="79" t="n">
        <v>5837679</v>
      </c>
      <c r="AE203" s="29"/>
      <c r="AF203" s="79" t="n">
        <v>0</v>
      </c>
      <c r="AG203" s="29"/>
      <c r="AH203" s="79" t="n">
        <v>0</v>
      </c>
      <c r="AI203" s="29"/>
      <c r="AJ203" s="79" t="n">
        <v>0</v>
      </c>
      <c r="AK203" s="29"/>
      <c r="AL203" s="79" t="n">
        <f aca="false">SUM(Z203:AJ203)</f>
        <v>5857294</v>
      </c>
      <c r="AM203" s="29"/>
      <c r="AN203" s="29"/>
      <c r="AO203" s="29"/>
      <c r="AP203" s="79" t="n">
        <v>1884549.41</v>
      </c>
      <c r="AQ203" s="29"/>
      <c r="AR203" s="123" t="n">
        <v>83</v>
      </c>
    </row>
    <row r="204" customFormat="false" ht="8.25" hidden="false" customHeight="true" outlineLevel="0" collapsed="false">
      <c r="A204" s="123" t="n">
        <v>84</v>
      </c>
      <c r="B204" s="124"/>
      <c r="C204" s="123" t="s">
        <v>218</v>
      </c>
      <c r="D204" s="124"/>
      <c r="E204" s="124"/>
      <c r="F204" s="29"/>
      <c r="G204" s="79" t="n">
        <v>0</v>
      </c>
      <c r="H204" s="29"/>
      <c r="I204" s="79" t="n">
        <v>0</v>
      </c>
      <c r="J204" s="29"/>
      <c r="K204" s="79" t="n">
        <v>596520</v>
      </c>
      <c r="L204" s="29"/>
      <c r="M204" s="79" t="n">
        <v>786</v>
      </c>
      <c r="N204" s="29"/>
      <c r="O204" s="79" t="n">
        <v>0</v>
      </c>
      <c r="P204" s="29"/>
      <c r="Q204" s="79" t="n">
        <v>1900708</v>
      </c>
      <c r="R204" s="29"/>
      <c r="S204" s="79" t="n">
        <v>0</v>
      </c>
      <c r="T204" s="29"/>
      <c r="U204" s="79" t="n">
        <v>3400</v>
      </c>
      <c r="V204" s="29"/>
      <c r="W204" s="79" t="n">
        <f aca="false">SUM(G204:U204)</f>
        <v>2501414</v>
      </c>
      <c r="X204" s="35"/>
      <c r="Y204" s="107"/>
      <c r="Z204" s="79" t="n">
        <v>0</v>
      </c>
      <c r="AA204" s="29"/>
      <c r="AB204" s="79" t="n">
        <v>0</v>
      </c>
      <c r="AC204" s="29"/>
      <c r="AD204" s="79" t="n">
        <v>928146</v>
      </c>
      <c r="AE204" s="29"/>
      <c r="AF204" s="79" t="n">
        <v>0</v>
      </c>
      <c r="AG204" s="29"/>
      <c r="AH204" s="79" t="n">
        <v>969973</v>
      </c>
      <c r="AI204" s="29"/>
      <c r="AJ204" s="79" t="n">
        <v>0</v>
      </c>
      <c r="AK204" s="29"/>
      <c r="AL204" s="79" t="n">
        <f aca="false">SUM(Z204:AJ204)</f>
        <v>1898119</v>
      </c>
      <c r="AM204" s="29"/>
      <c r="AN204" s="29"/>
      <c r="AO204" s="29"/>
      <c r="AP204" s="79" t="n">
        <v>2613174.16</v>
      </c>
      <c r="AQ204" s="29"/>
      <c r="AR204" s="123" t="n">
        <v>84</v>
      </c>
    </row>
    <row r="205" customFormat="false" ht="8.25" hidden="false" customHeight="true" outlineLevel="0" collapsed="false">
      <c r="A205" s="123" t="n">
        <v>85</v>
      </c>
      <c r="B205" s="124"/>
      <c r="C205" s="123" t="s">
        <v>219</v>
      </c>
      <c r="D205" s="124"/>
      <c r="E205" s="124"/>
      <c r="F205" s="29"/>
      <c r="G205" s="79" t="n">
        <v>4329880</v>
      </c>
      <c r="H205" s="29"/>
      <c r="I205" s="79" t="n">
        <v>31747</v>
      </c>
      <c r="J205" s="29"/>
      <c r="K205" s="79" t="n">
        <v>31976785</v>
      </c>
      <c r="L205" s="29"/>
      <c r="M205" s="79" t="n">
        <v>448025</v>
      </c>
      <c r="N205" s="29"/>
      <c r="O205" s="79" t="n">
        <v>0</v>
      </c>
      <c r="P205" s="29"/>
      <c r="Q205" s="79" t="n">
        <v>13167220</v>
      </c>
      <c r="R205" s="29"/>
      <c r="S205" s="79" t="n">
        <v>0</v>
      </c>
      <c r="T205" s="29"/>
      <c r="U205" s="79" t="n">
        <v>817307</v>
      </c>
      <c r="V205" s="29"/>
      <c r="W205" s="79" t="n">
        <f aca="false">SUM(G205:U205)</f>
        <v>50770964</v>
      </c>
      <c r="X205" s="35"/>
      <c r="Y205" s="107"/>
      <c r="Z205" s="79" t="n">
        <v>26586274</v>
      </c>
      <c r="AA205" s="29"/>
      <c r="AB205" s="79" t="n">
        <v>6703574</v>
      </c>
      <c r="AC205" s="29"/>
      <c r="AD205" s="79" t="n">
        <v>19125848</v>
      </c>
      <c r="AE205" s="29"/>
      <c r="AF205" s="79" t="n">
        <v>0</v>
      </c>
      <c r="AG205" s="29"/>
      <c r="AH205" s="79" t="n">
        <v>308009</v>
      </c>
      <c r="AI205" s="29"/>
      <c r="AJ205" s="79" t="n">
        <v>0</v>
      </c>
      <c r="AK205" s="29"/>
      <c r="AL205" s="79" t="n">
        <f aca="false">SUM(Z205:AJ205)</f>
        <v>52723705</v>
      </c>
      <c r="AM205" s="29"/>
      <c r="AN205" s="29"/>
      <c r="AO205" s="29"/>
      <c r="AP205" s="79" t="n">
        <v>11318714.38</v>
      </c>
      <c r="AQ205" s="29"/>
      <c r="AR205" s="123" t="n">
        <v>85</v>
      </c>
    </row>
    <row r="206" customFormat="false" ht="8.25" hidden="false" customHeight="true" outlineLevel="0" collapsed="false">
      <c r="A206" s="124"/>
      <c r="B206" s="124"/>
      <c r="C206" s="123"/>
      <c r="D206" s="124"/>
      <c r="E206" s="124"/>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124"/>
    </row>
    <row r="207" customFormat="false" ht="8.25" hidden="false" customHeight="true" outlineLevel="0" collapsed="false">
      <c r="A207" s="123" t="n">
        <v>86</v>
      </c>
      <c r="B207" s="124"/>
      <c r="C207" s="123" t="s">
        <v>220</v>
      </c>
      <c r="D207" s="124"/>
      <c r="E207" s="124"/>
      <c r="F207" s="29"/>
      <c r="G207" s="79" t="n">
        <v>308657</v>
      </c>
      <c r="H207" s="29"/>
      <c r="I207" s="79" t="n">
        <v>0</v>
      </c>
      <c r="J207" s="29"/>
      <c r="K207" s="79" t="n">
        <v>39618802</v>
      </c>
      <c r="L207" s="29"/>
      <c r="M207" s="79" t="n">
        <v>68817</v>
      </c>
      <c r="N207" s="29"/>
      <c r="O207" s="79" t="n">
        <v>0</v>
      </c>
      <c r="P207" s="29"/>
      <c r="Q207" s="79" t="n">
        <v>7553866</v>
      </c>
      <c r="R207" s="29"/>
      <c r="S207" s="79" t="n">
        <v>195480</v>
      </c>
      <c r="T207" s="29"/>
      <c r="U207" s="79" t="n">
        <v>0</v>
      </c>
      <c r="V207" s="29"/>
      <c r="W207" s="79" t="n">
        <f aca="false">SUM(G207:U207)</f>
        <v>47745622</v>
      </c>
      <c r="X207" s="35"/>
      <c r="Y207" s="107"/>
      <c r="Z207" s="79" t="n">
        <v>28145272</v>
      </c>
      <c r="AA207" s="29"/>
      <c r="AB207" s="79" t="n">
        <v>5254875</v>
      </c>
      <c r="AC207" s="29"/>
      <c r="AD207" s="79" t="n">
        <v>17991411</v>
      </c>
      <c r="AE207" s="29"/>
      <c r="AF207" s="79" t="n">
        <v>0</v>
      </c>
      <c r="AG207" s="29"/>
      <c r="AH207" s="79" t="n">
        <v>0</v>
      </c>
      <c r="AI207" s="29"/>
      <c r="AJ207" s="79" t="n">
        <v>0</v>
      </c>
      <c r="AK207" s="29"/>
      <c r="AL207" s="79" t="n">
        <f aca="false">SUM(Z207:AJ207)</f>
        <v>51391558</v>
      </c>
      <c r="AM207" s="29"/>
      <c r="AN207" s="29"/>
      <c r="AO207" s="29"/>
      <c r="AP207" s="79" t="n">
        <v>30383577.69</v>
      </c>
      <c r="AQ207" s="29"/>
      <c r="AR207" s="123" t="n">
        <v>86</v>
      </c>
    </row>
    <row r="208" customFormat="false" ht="8.25" hidden="false" customHeight="true" outlineLevel="0" collapsed="false">
      <c r="A208" s="123" t="n">
        <v>87</v>
      </c>
      <c r="B208" s="124"/>
      <c r="C208" s="123" t="s">
        <v>221</v>
      </c>
      <c r="D208" s="124"/>
      <c r="E208" s="124"/>
      <c r="F208" s="29"/>
      <c r="G208" s="79" t="n">
        <v>150000</v>
      </c>
      <c r="H208" s="29"/>
      <c r="I208" s="79" t="n">
        <v>0</v>
      </c>
      <c r="J208" s="29"/>
      <c r="K208" s="79" t="n">
        <v>0</v>
      </c>
      <c r="L208" s="29"/>
      <c r="M208" s="79" t="n">
        <v>19428</v>
      </c>
      <c r="N208" s="29"/>
      <c r="O208" s="79" t="n">
        <v>0</v>
      </c>
      <c r="P208" s="29"/>
      <c r="Q208" s="79" t="n">
        <v>0</v>
      </c>
      <c r="R208" s="29"/>
      <c r="S208" s="79" t="n">
        <v>0</v>
      </c>
      <c r="T208" s="29"/>
      <c r="U208" s="79" t="n">
        <v>27424</v>
      </c>
      <c r="V208" s="29"/>
      <c r="W208" s="79" t="n">
        <f aca="false">SUM(G208:U208)</f>
        <v>196852</v>
      </c>
      <c r="X208" s="35"/>
      <c r="Y208" s="107"/>
      <c r="Z208" s="79" t="n">
        <v>58700</v>
      </c>
      <c r="AA208" s="29"/>
      <c r="AB208" s="79" t="n">
        <v>0</v>
      </c>
      <c r="AC208" s="29"/>
      <c r="AD208" s="79" t="n">
        <v>896210</v>
      </c>
      <c r="AE208" s="29"/>
      <c r="AF208" s="79" t="n">
        <v>0</v>
      </c>
      <c r="AG208" s="29"/>
      <c r="AH208" s="79" t="n">
        <v>0</v>
      </c>
      <c r="AI208" s="29"/>
      <c r="AJ208" s="79" t="n">
        <v>149720</v>
      </c>
      <c r="AK208" s="29"/>
      <c r="AL208" s="79" t="n">
        <f aca="false">SUM(Z208:AJ208)</f>
        <v>1104630</v>
      </c>
      <c r="AM208" s="29"/>
      <c r="AN208" s="29"/>
      <c r="AO208" s="29"/>
      <c r="AP208" s="79" t="n">
        <v>376137.14</v>
      </c>
      <c r="AQ208" s="29"/>
      <c r="AR208" s="123" t="n">
        <v>87</v>
      </c>
    </row>
    <row r="209" customFormat="false" ht="8.25" hidden="false" customHeight="true" outlineLevel="0" collapsed="false">
      <c r="A209" s="123" t="n">
        <v>88</v>
      </c>
      <c r="B209" s="124"/>
      <c r="C209" s="123" t="s">
        <v>222</v>
      </c>
      <c r="D209" s="124"/>
      <c r="E209" s="124"/>
      <c r="F209" s="29"/>
      <c r="G209" s="79" t="n">
        <v>373572</v>
      </c>
      <c r="H209" s="29"/>
      <c r="I209" s="79" t="n">
        <v>0</v>
      </c>
      <c r="J209" s="29"/>
      <c r="K209" s="79" t="n">
        <v>0</v>
      </c>
      <c r="L209" s="29"/>
      <c r="M209" s="79" t="n">
        <v>56417</v>
      </c>
      <c r="N209" s="29"/>
      <c r="O209" s="79" t="n">
        <v>0</v>
      </c>
      <c r="P209" s="29"/>
      <c r="Q209" s="79" t="n">
        <v>0</v>
      </c>
      <c r="R209" s="29"/>
      <c r="S209" s="79" t="n">
        <v>0</v>
      </c>
      <c r="T209" s="29"/>
      <c r="U209" s="79" t="n">
        <v>0</v>
      </c>
      <c r="V209" s="29"/>
      <c r="W209" s="79" t="n">
        <f aca="false">SUM(G209:U209)</f>
        <v>429989</v>
      </c>
      <c r="X209" s="35"/>
      <c r="Y209" s="107"/>
      <c r="Z209" s="79" t="n">
        <v>0</v>
      </c>
      <c r="AA209" s="29"/>
      <c r="AB209" s="79" t="n">
        <v>0</v>
      </c>
      <c r="AC209" s="29"/>
      <c r="AD209" s="79" t="n">
        <v>1444708</v>
      </c>
      <c r="AE209" s="29"/>
      <c r="AF209" s="79" t="n">
        <v>0</v>
      </c>
      <c r="AG209" s="29"/>
      <c r="AH209" s="79" t="n">
        <v>0</v>
      </c>
      <c r="AI209" s="29"/>
      <c r="AJ209" s="79" t="n">
        <v>0</v>
      </c>
      <c r="AK209" s="29"/>
      <c r="AL209" s="79" t="n">
        <f aca="false">SUM(Z209:AJ209)</f>
        <v>1444708</v>
      </c>
      <c r="AM209" s="29"/>
      <c r="AN209" s="29"/>
      <c r="AO209" s="29"/>
      <c r="AP209" s="79" t="n">
        <v>525854.74</v>
      </c>
      <c r="AQ209" s="29"/>
      <c r="AR209" s="123" t="n">
        <v>88</v>
      </c>
    </row>
    <row r="210" customFormat="false" ht="8.25" hidden="false" customHeight="true" outlineLevel="0" collapsed="false">
      <c r="A210" s="123" t="n">
        <v>89</v>
      </c>
      <c r="B210" s="124"/>
      <c r="C210" s="123" t="s">
        <v>223</v>
      </c>
      <c r="D210" s="124"/>
      <c r="E210" s="124"/>
      <c r="F210" s="29"/>
      <c r="G210" s="79" t="n">
        <v>147412</v>
      </c>
      <c r="H210" s="29"/>
      <c r="I210" s="79" t="n">
        <v>0</v>
      </c>
      <c r="J210" s="29"/>
      <c r="K210" s="79" t="n">
        <v>0</v>
      </c>
      <c r="L210" s="29"/>
      <c r="M210" s="79" t="n">
        <v>33326</v>
      </c>
      <c r="N210" s="29"/>
      <c r="O210" s="79" t="n">
        <v>0</v>
      </c>
      <c r="P210" s="29"/>
      <c r="Q210" s="79" t="n">
        <v>1018537</v>
      </c>
      <c r="R210" s="29"/>
      <c r="S210" s="79" t="n">
        <v>500000</v>
      </c>
      <c r="T210" s="29"/>
      <c r="U210" s="79" t="n">
        <v>0</v>
      </c>
      <c r="V210" s="29"/>
      <c r="W210" s="79" t="n">
        <f aca="false">SUM(G210:U210)</f>
        <v>1699275</v>
      </c>
      <c r="X210" s="35"/>
      <c r="Y210" s="107"/>
      <c r="Z210" s="79" t="n">
        <v>0</v>
      </c>
      <c r="AA210" s="29"/>
      <c r="AB210" s="79" t="n">
        <v>0</v>
      </c>
      <c r="AC210" s="29"/>
      <c r="AD210" s="79" t="n">
        <v>1699275</v>
      </c>
      <c r="AE210" s="29"/>
      <c r="AF210" s="79" t="n">
        <v>0</v>
      </c>
      <c r="AG210" s="29"/>
      <c r="AH210" s="79" t="n">
        <v>0</v>
      </c>
      <c r="AI210" s="29"/>
      <c r="AJ210" s="79" t="n">
        <v>0</v>
      </c>
      <c r="AK210" s="29"/>
      <c r="AL210" s="79" t="n">
        <f aca="false">SUM(Z210:AJ210)</f>
        <v>1699275</v>
      </c>
      <c r="AM210" s="29"/>
      <c r="AN210" s="29"/>
      <c r="AO210" s="29"/>
      <c r="AP210" s="79" t="n">
        <v>2028622.87</v>
      </c>
      <c r="AQ210" s="29"/>
      <c r="AR210" s="123" t="n">
        <v>89</v>
      </c>
    </row>
    <row r="211" customFormat="false" ht="8.25" hidden="false" customHeight="true" outlineLevel="0" collapsed="false">
      <c r="A211" s="123" t="n">
        <v>90</v>
      </c>
      <c r="B211" s="124"/>
      <c r="C211" s="123" t="s">
        <v>224</v>
      </c>
      <c r="D211" s="124"/>
      <c r="E211" s="124"/>
      <c r="F211" s="37"/>
      <c r="G211" s="79" t="n">
        <v>257327</v>
      </c>
      <c r="H211" s="37"/>
      <c r="I211" s="79" t="n">
        <v>0</v>
      </c>
      <c r="J211" s="37"/>
      <c r="K211" s="79" t="n">
        <v>0</v>
      </c>
      <c r="L211" s="37"/>
      <c r="M211" s="79" t="n">
        <v>174026</v>
      </c>
      <c r="N211" s="37"/>
      <c r="O211" s="79" t="n">
        <v>0</v>
      </c>
      <c r="P211" s="37"/>
      <c r="Q211" s="79" t="n">
        <v>0</v>
      </c>
      <c r="R211" s="37"/>
      <c r="S211" s="79" t="n">
        <v>375200</v>
      </c>
      <c r="T211" s="37"/>
      <c r="U211" s="79" t="n">
        <v>0</v>
      </c>
      <c r="V211" s="37"/>
      <c r="W211" s="79" t="n">
        <f aca="false">SUM(G211:U211)</f>
        <v>806553</v>
      </c>
      <c r="X211" s="39"/>
      <c r="Y211" s="107"/>
      <c r="Z211" s="79" t="n">
        <v>26075633</v>
      </c>
      <c r="AA211" s="37"/>
      <c r="AB211" s="79" t="n">
        <v>5329230</v>
      </c>
      <c r="AC211" s="37"/>
      <c r="AD211" s="79" t="n">
        <v>1503989</v>
      </c>
      <c r="AE211" s="37"/>
      <c r="AF211" s="79" t="n">
        <v>0</v>
      </c>
      <c r="AG211" s="37"/>
      <c r="AH211" s="79" t="n">
        <v>0</v>
      </c>
      <c r="AI211" s="37"/>
      <c r="AJ211" s="79" t="n">
        <v>0</v>
      </c>
      <c r="AK211" s="37"/>
      <c r="AL211" s="79" t="n">
        <f aca="false">SUM(Z211:AJ211)</f>
        <v>32908852</v>
      </c>
      <c r="AM211" s="37"/>
      <c r="AN211" s="37"/>
      <c r="AO211" s="37"/>
      <c r="AP211" s="79" t="n">
        <v>2139395.85</v>
      </c>
      <c r="AQ211" s="29"/>
      <c r="AR211" s="123" t="n">
        <v>90</v>
      </c>
    </row>
    <row r="212" customFormat="false" ht="8.25" hidden="false" customHeight="true" outlineLevel="0" collapsed="false">
      <c r="A212" s="124"/>
      <c r="B212" s="124"/>
      <c r="C212" s="123"/>
      <c r="D212" s="124"/>
      <c r="E212" s="124"/>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126"/>
    </row>
    <row r="213" customFormat="false" ht="8.25" hidden="false" customHeight="true" outlineLevel="0" collapsed="false">
      <c r="A213" s="123" t="n">
        <v>91</v>
      </c>
      <c r="B213" s="124"/>
      <c r="C213" s="123" t="s">
        <v>225</v>
      </c>
      <c r="D213" s="124"/>
      <c r="E213" s="124"/>
      <c r="F213" s="29"/>
      <c r="G213" s="79" t="n">
        <v>278334</v>
      </c>
      <c r="H213" s="29"/>
      <c r="I213" s="79" t="n">
        <v>0</v>
      </c>
      <c r="J213" s="29"/>
      <c r="K213" s="79" t="n">
        <v>0</v>
      </c>
      <c r="L213" s="29"/>
      <c r="M213" s="79" t="n">
        <v>0</v>
      </c>
      <c r="N213" s="29"/>
      <c r="O213" s="79" t="n">
        <v>0</v>
      </c>
      <c r="P213" s="29"/>
      <c r="Q213" s="79" t="n">
        <v>39632</v>
      </c>
      <c r="R213" s="29"/>
      <c r="S213" s="79" t="n">
        <v>0</v>
      </c>
      <c r="T213" s="29"/>
      <c r="U213" s="79" t="n">
        <v>0</v>
      </c>
      <c r="V213" s="29"/>
      <c r="W213" s="79" t="n">
        <f aca="false">SUM(G213:U213)</f>
        <v>317966</v>
      </c>
      <c r="X213" s="35"/>
      <c r="Y213" s="107"/>
      <c r="Z213" s="79" t="n">
        <v>649502</v>
      </c>
      <c r="AA213" s="29"/>
      <c r="AB213" s="79" t="n">
        <v>0</v>
      </c>
      <c r="AC213" s="29"/>
      <c r="AD213" s="79" t="n">
        <v>243117</v>
      </c>
      <c r="AE213" s="29"/>
      <c r="AF213" s="79" t="n">
        <v>0</v>
      </c>
      <c r="AG213" s="29"/>
      <c r="AH213" s="79" t="n">
        <v>0</v>
      </c>
      <c r="AI213" s="29"/>
      <c r="AJ213" s="79" t="n">
        <v>0</v>
      </c>
      <c r="AK213" s="29"/>
      <c r="AL213" s="79" t="n">
        <f aca="false">SUM(Z213:AJ213)</f>
        <v>892619</v>
      </c>
      <c r="AM213" s="29"/>
      <c r="AN213" s="29"/>
      <c r="AO213" s="29"/>
      <c r="AP213" s="79" t="n">
        <v>14440752.14</v>
      </c>
      <c r="AQ213" s="29"/>
      <c r="AR213" s="123" t="n">
        <v>91</v>
      </c>
    </row>
    <row r="214" customFormat="false" ht="8.25" hidden="false" customHeight="true" outlineLevel="0" collapsed="false">
      <c r="A214" s="123" t="n">
        <v>92</v>
      </c>
      <c r="B214" s="124"/>
      <c r="C214" s="123" t="s">
        <v>226</v>
      </c>
      <c r="D214" s="124"/>
      <c r="E214" s="124"/>
      <c r="F214" s="29"/>
      <c r="G214" s="79" t="n">
        <v>0</v>
      </c>
      <c r="H214" s="29"/>
      <c r="I214" s="79" t="n">
        <v>0</v>
      </c>
      <c r="J214" s="29"/>
      <c r="K214" s="79" t="n">
        <v>0</v>
      </c>
      <c r="L214" s="29"/>
      <c r="M214" s="79" t="n">
        <v>-242</v>
      </c>
      <c r="N214" s="29"/>
      <c r="O214" s="79" t="n">
        <v>0</v>
      </c>
      <c r="P214" s="29"/>
      <c r="Q214" s="79" t="n">
        <v>2896538</v>
      </c>
      <c r="R214" s="29"/>
      <c r="S214" s="79" t="n">
        <v>0</v>
      </c>
      <c r="T214" s="29"/>
      <c r="U214" s="79" t="n">
        <v>0</v>
      </c>
      <c r="V214" s="29"/>
      <c r="W214" s="79" t="n">
        <f aca="false">SUM(G214:U214)</f>
        <v>2896296</v>
      </c>
      <c r="X214" s="35"/>
      <c r="Y214" s="107"/>
      <c r="Z214" s="79" t="n">
        <v>1392651</v>
      </c>
      <c r="AA214" s="29"/>
      <c r="AB214" s="79" t="n">
        <v>112623</v>
      </c>
      <c r="AC214" s="29"/>
      <c r="AD214" s="79" t="n">
        <v>1329014</v>
      </c>
      <c r="AE214" s="29"/>
      <c r="AF214" s="79" t="n">
        <v>0</v>
      </c>
      <c r="AG214" s="29"/>
      <c r="AH214" s="79" t="n">
        <v>78591</v>
      </c>
      <c r="AI214" s="29"/>
      <c r="AJ214" s="79" t="n">
        <v>0</v>
      </c>
      <c r="AK214" s="29"/>
      <c r="AL214" s="79" t="n">
        <f aca="false">SUM(Z214:AJ214)</f>
        <v>2912879</v>
      </c>
      <c r="AM214" s="29"/>
      <c r="AN214" s="29"/>
      <c r="AO214" s="29"/>
      <c r="AP214" s="79" t="n">
        <v>672181.79</v>
      </c>
      <c r="AQ214" s="29"/>
      <c r="AR214" s="123" t="n">
        <v>92</v>
      </c>
    </row>
    <row r="215" customFormat="false" ht="8.25" hidden="false" customHeight="true" outlineLevel="0" collapsed="false">
      <c r="A215" s="123" t="n">
        <v>93</v>
      </c>
      <c r="B215" s="124"/>
      <c r="C215" s="123" t="s">
        <v>227</v>
      </c>
      <c r="D215" s="124"/>
      <c r="E215" s="124"/>
      <c r="F215" s="29"/>
      <c r="G215" s="79" t="n">
        <v>0</v>
      </c>
      <c r="H215" s="29"/>
      <c r="I215" s="79" t="n">
        <v>1404752</v>
      </c>
      <c r="J215" s="29"/>
      <c r="K215" s="79" t="n">
        <v>0</v>
      </c>
      <c r="L215" s="29"/>
      <c r="M215" s="79" t="n">
        <v>0</v>
      </c>
      <c r="N215" s="29"/>
      <c r="O215" s="79" t="n">
        <v>0</v>
      </c>
      <c r="P215" s="29"/>
      <c r="Q215" s="79" t="n">
        <v>0</v>
      </c>
      <c r="R215" s="29"/>
      <c r="S215" s="79" t="n">
        <v>0</v>
      </c>
      <c r="T215" s="29"/>
      <c r="U215" s="79" t="n">
        <v>49199</v>
      </c>
      <c r="V215" s="29"/>
      <c r="W215" s="79" t="n">
        <f aca="false">SUM(G215:U215)</f>
        <v>1453951</v>
      </c>
      <c r="X215" s="35"/>
      <c r="Y215" s="107"/>
      <c r="Z215" s="79" t="n">
        <v>18141</v>
      </c>
      <c r="AA215" s="29"/>
      <c r="AB215" s="79" t="n">
        <v>0</v>
      </c>
      <c r="AC215" s="29"/>
      <c r="AD215" s="79" t="n">
        <v>1404752</v>
      </c>
      <c r="AE215" s="29"/>
      <c r="AF215" s="79" t="n">
        <v>0</v>
      </c>
      <c r="AG215" s="29"/>
      <c r="AH215" s="79" t="n">
        <v>31058</v>
      </c>
      <c r="AI215" s="29"/>
      <c r="AJ215" s="79" t="n">
        <v>0</v>
      </c>
      <c r="AK215" s="29"/>
      <c r="AL215" s="79" t="n">
        <f aca="false">SUM(Z215:AJ215)</f>
        <v>1453951</v>
      </c>
      <c r="AM215" s="29"/>
      <c r="AN215" s="29"/>
      <c r="AO215" s="29"/>
      <c r="AP215" s="79" t="n">
        <v>5614807.12</v>
      </c>
      <c r="AQ215" s="29"/>
      <c r="AR215" s="123" t="n">
        <v>93</v>
      </c>
    </row>
    <row r="216" customFormat="false" ht="8.25" hidden="false" customHeight="true" outlineLevel="0" collapsed="false">
      <c r="A216" s="123" t="n">
        <v>94</v>
      </c>
      <c r="B216" s="124"/>
      <c r="C216" s="123" t="s">
        <v>228</v>
      </c>
      <c r="D216" s="124"/>
      <c r="E216" s="124"/>
      <c r="F216" s="29"/>
      <c r="G216" s="79" t="n">
        <v>0</v>
      </c>
      <c r="H216" s="29"/>
      <c r="I216" s="79" t="n">
        <v>0</v>
      </c>
      <c r="J216" s="29"/>
      <c r="K216" s="79" t="n">
        <v>0</v>
      </c>
      <c r="L216" s="29"/>
      <c r="M216" s="79" t="n">
        <v>105593</v>
      </c>
      <c r="N216" s="29"/>
      <c r="O216" s="79" t="n">
        <v>0</v>
      </c>
      <c r="P216" s="29"/>
      <c r="Q216" s="79" t="n">
        <v>1691281</v>
      </c>
      <c r="R216" s="29"/>
      <c r="S216" s="79" t="n">
        <v>0</v>
      </c>
      <c r="T216" s="29"/>
      <c r="U216" s="79" t="n">
        <v>472558</v>
      </c>
      <c r="V216" s="29"/>
      <c r="W216" s="79" t="n">
        <f aca="false">SUM(G216:U216)</f>
        <v>2269432</v>
      </c>
      <c r="X216" s="35"/>
      <c r="Y216" s="107"/>
      <c r="Z216" s="79" t="n">
        <v>0</v>
      </c>
      <c r="AA216" s="29"/>
      <c r="AB216" s="79" t="n">
        <v>125787</v>
      </c>
      <c r="AC216" s="29"/>
      <c r="AD216" s="79" t="n">
        <v>2143645</v>
      </c>
      <c r="AE216" s="29"/>
      <c r="AF216" s="79" t="n">
        <v>0</v>
      </c>
      <c r="AG216" s="29"/>
      <c r="AH216" s="79" t="n">
        <v>0</v>
      </c>
      <c r="AI216" s="29"/>
      <c r="AJ216" s="79" t="n">
        <v>0</v>
      </c>
      <c r="AK216" s="29"/>
      <c r="AL216" s="79" t="n">
        <f aca="false">SUM(Z216:AJ216)</f>
        <v>2269432</v>
      </c>
      <c r="AM216" s="29"/>
      <c r="AN216" s="29"/>
      <c r="AO216" s="29"/>
      <c r="AP216" s="79" t="n">
        <v>2653988.68</v>
      </c>
      <c r="AQ216" s="29"/>
      <c r="AR216" s="123" t="n">
        <v>94</v>
      </c>
    </row>
    <row r="217" customFormat="false" ht="8.25" hidden="false" customHeight="true" outlineLevel="0" collapsed="false">
      <c r="A217" s="130" t="n">
        <v>95</v>
      </c>
      <c r="B217" s="124"/>
      <c r="C217" s="123" t="s">
        <v>229</v>
      </c>
      <c r="D217" s="124"/>
      <c r="E217" s="124"/>
      <c r="F217" s="29"/>
      <c r="G217" s="84" t="n">
        <v>81444</v>
      </c>
      <c r="H217" s="29"/>
      <c r="I217" s="84" t="n">
        <v>374042</v>
      </c>
      <c r="J217" s="29"/>
      <c r="K217" s="84" t="n">
        <v>9214272</v>
      </c>
      <c r="L217" s="29"/>
      <c r="M217" s="84" t="n">
        <v>106700</v>
      </c>
      <c r="N217" s="29"/>
      <c r="O217" s="84" t="n">
        <v>0</v>
      </c>
      <c r="P217" s="29"/>
      <c r="Q217" s="84" t="n">
        <v>8557151</v>
      </c>
      <c r="R217" s="29"/>
      <c r="S217" s="84" t="n">
        <v>53097</v>
      </c>
      <c r="T217" s="29"/>
      <c r="U217" s="84" t="n">
        <v>146985</v>
      </c>
      <c r="V217" s="29"/>
      <c r="W217" s="84" t="n">
        <f aca="false">SUM(G217:U217)</f>
        <v>18533691</v>
      </c>
      <c r="X217" s="35"/>
      <c r="Y217" s="107"/>
      <c r="Z217" s="84" t="n">
        <v>10918835</v>
      </c>
      <c r="AA217" s="29"/>
      <c r="AB217" s="84" t="n">
        <v>0</v>
      </c>
      <c r="AC217" s="29"/>
      <c r="AD217" s="84" t="n">
        <v>5761230</v>
      </c>
      <c r="AE217" s="29"/>
      <c r="AF217" s="84" t="n">
        <v>0</v>
      </c>
      <c r="AG217" s="29"/>
      <c r="AH217" s="84" t="n">
        <v>1336900</v>
      </c>
      <c r="AI217" s="29"/>
      <c r="AJ217" s="84" t="n">
        <v>0</v>
      </c>
      <c r="AK217" s="29"/>
      <c r="AL217" s="84" t="n">
        <f aca="false">SUM(Z217:AJ217)</f>
        <v>18016965</v>
      </c>
      <c r="AM217" s="29"/>
      <c r="AN217" s="29"/>
      <c r="AO217" s="29"/>
      <c r="AP217" s="84" t="n">
        <v>4917115.43</v>
      </c>
      <c r="AQ217" s="29"/>
      <c r="AR217" s="130" t="n">
        <v>95</v>
      </c>
    </row>
    <row r="218" customFormat="false" ht="8.25" hidden="false" customHeight="true" outlineLevel="0" collapsed="false">
      <c r="A218" s="124"/>
      <c r="B218" s="124"/>
      <c r="C218" s="123"/>
      <c r="D218" s="124"/>
      <c r="E218" s="124"/>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124"/>
    </row>
    <row r="219" customFormat="false" ht="8.25" hidden="false" customHeight="true" outlineLevel="0" collapsed="false">
      <c r="A219" s="130" t="n">
        <f aca="false">A217</f>
        <v>95</v>
      </c>
      <c r="B219" s="124"/>
      <c r="C219" s="132" t="s">
        <v>75</v>
      </c>
      <c r="D219" s="124"/>
      <c r="E219" s="124"/>
      <c r="F219" s="29"/>
      <c r="G219" s="87" t="n">
        <f aca="false">SUM(G89:G217)</f>
        <v>76049966</v>
      </c>
      <c r="H219" s="29"/>
      <c r="I219" s="87" t="n">
        <f aca="false">SUM(I89:I217)</f>
        <v>100299280</v>
      </c>
      <c r="J219" s="29"/>
      <c r="K219" s="87" t="n">
        <f aca="false">SUM(K89:K217)</f>
        <v>1306897434</v>
      </c>
      <c r="L219" s="29"/>
      <c r="M219" s="87" t="n">
        <f aca="false">SUM(M89:M217)</f>
        <v>8860055</v>
      </c>
      <c r="N219" s="29"/>
      <c r="O219" s="87" t="n">
        <f aca="false">SUM(O89:O217)</f>
        <v>1695006</v>
      </c>
      <c r="P219" s="29"/>
      <c r="Q219" s="87" t="n">
        <f aca="false">SUM(Q89:Q217)</f>
        <v>605169690</v>
      </c>
      <c r="R219" s="29"/>
      <c r="S219" s="87" t="n">
        <f aca="false">SUM(S89:S217)</f>
        <v>15606170</v>
      </c>
      <c r="T219" s="29"/>
      <c r="U219" s="87" t="n">
        <f aca="false">SUM(U89:U217)</f>
        <v>233098257</v>
      </c>
      <c r="V219" s="29"/>
      <c r="W219" s="87" t="n">
        <f aca="false">SUM(W89:W217)</f>
        <v>2347675858</v>
      </c>
      <c r="X219" s="39"/>
      <c r="Y219" s="29"/>
      <c r="Z219" s="87" t="n">
        <f aca="false">SUM(Z89:Z217)</f>
        <v>881815124</v>
      </c>
      <c r="AA219" s="29"/>
      <c r="AB219" s="87" t="n">
        <f aca="false">SUM(AB89:AB217)</f>
        <v>205081244</v>
      </c>
      <c r="AC219" s="29"/>
      <c r="AD219" s="87" t="n">
        <f aca="false">SUM(AD89:AD217)</f>
        <v>760771437</v>
      </c>
      <c r="AE219" s="29"/>
      <c r="AF219" s="87" t="n">
        <f aca="false">SUM(AF89:AF217)</f>
        <v>0</v>
      </c>
      <c r="AG219" s="29"/>
      <c r="AH219" s="87" t="n">
        <f aca="false">SUM(AH89:AH217)</f>
        <v>222874761</v>
      </c>
      <c r="AI219" s="29"/>
      <c r="AJ219" s="87" t="n">
        <f aca="false">SUM(AJ89:AJ217)</f>
        <v>1909394</v>
      </c>
      <c r="AK219" s="29"/>
      <c r="AL219" s="87" t="n">
        <f aca="false">SUM(AL89:AL217)</f>
        <v>2072451960</v>
      </c>
      <c r="AM219" s="29"/>
      <c r="AN219" s="29"/>
      <c r="AO219" s="29"/>
      <c r="AP219" s="87" t="n">
        <f aca="false">SUM(AP89:AP217)</f>
        <v>517863815.4</v>
      </c>
      <c r="AQ219" s="29"/>
      <c r="AR219" s="130" t="n">
        <f aca="false">AR217</f>
        <v>95</v>
      </c>
    </row>
    <row r="220" customFormat="false" ht="8.25" hidden="false" customHeight="true" outlineLevel="0" collapsed="false">
      <c r="A220" s="29"/>
      <c r="B220" s="29"/>
      <c r="C220" s="17"/>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row>
    <row r="221" customFormat="false" ht="8.25" hidden="false" customHeight="true" outlineLevel="0" collapsed="false">
      <c r="A221" s="29"/>
      <c r="B221" s="29"/>
      <c r="C221" s="17"/>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row>
    <row r="222" customFormat="false" ht="8.25" hidden="false" customHeight="true" outlineLevel="0" collapsed="false">
      <c r="A222" s="29"/>
      <c r="B222" s="29"/>
      <c r="C222" s="17"/>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row>
    <row r="223" customFormat="false" ht="8.25" hidden="false" customHeight="true" outlineLevel="0" collapsed="false">
      <c r="A223" s="29"/>
      <c r="B223" s="29"/>
      <c r="C223" s="17"/>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row>
    <row r="224" customFormat="false" ht="8.25" hidden="false" customHeight="true" outlineLevel="0" collapsed="false">
      <c r="A224" s="29"/>
      <c r="B224" s="29"/>
      <c r="C224" s="17"/>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row>
    <row r="225" customFormat="false" ht="8.25" hidden="false" customHeight="true" outlineLevel="0" collapsed="false">
      <c r="A225" s="29"/>
      <c r="B225" s="29"/>
      <c r="C225" s="17"/>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row>
    <row r="226" customFormat="false" ht="12.8" hidden="false" customHeight="false" outlineLevel="0" collapsed="false">
      <c r="A226" s="29"/>
      <c r="B226" s="29"/>
      <c r="C226" s="17"/>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row>
    <row r="227" s="20" customFormat="true" ht="10.5" hidden="false" customHeight="true" outlineLevel="0" collapsed="false">
      <c r="A227" s="23" t="s">
        <v>476</v>
      </c>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U227" s="18" t="s">
        <v>477</v>
      </c>
    </row>
    <row r="228" s="20" customFormat="true" ht="10.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21"/>
      <c r="V228" s="15"/>
      <c r="W228" s="18" t="s">
        <v>52</v>
      </c>
      <c r="X228" s="15"/>
      <c r="Y228" s="15"/>
      <c r="Z228" s="23" t="s">
        <v>53</v>
      </c>
      <c r="AA228" s="15"/>
      <c r="AB228" s="15"/>
      <c r="AC228" s="15"/>
      <c r="AD228" s="15"/>
      <c r="AE228" s="15"/>
      <c r="AF228" s="15"/>
      <c r="AG228" s="15"/>
      <c r="AH228" s="15"/>
      <c r="AI228" s="15"/>
      <c r="AJ228" s="15"/>
      <c r="AK228" s="15"/>
      <c r="AL228" s="15"/>
      <c r="AM228" s="15"/>
      <c r="AN228" s="15"/>
      <c r="AO228" s="15"/>
      <c r="AP228" s="121"/>
      <c r="AQ228" s="15"/>
      <c r="AR228" s="18" t="s">
        <v>447</v>
      </c>
    </row>
    <row r="229" s="20" customFormat="true" ht="10.5" hidden="false" customHeight="true" outlineLevel="0" collapsed="false">
      <c r="A229" s="21"/>
      <c r="B229" s="15"/>
      <c r="C229" s="15"/>
      <c r="D229" s="15"/>
      <c r="E229" s="15"/>
      <c r="F229" s="15"/>
      <c r="G229" s="15"/>
      <c r="H229" s="15"/>
      <c r="I229" s="15"/>
      <c r="J229" s="15"/>
      <c r="K229" s="15"/>
      <c r="L229" s="15"/>
      <c r="M229" s="15"/>
      <c r="N229" s="15"/>
      <c r="O229" s="15"/>
      <c r="P229" s="15"/>
      <c r="Q229" s="15"/>
      <c r="R229" s="15"/>
      <c r="S229" s="15"/>
      <c r="T229" s="15"/>
      <c r="U229" s="121"/>
      <c r="V229" s="15"/>
      <c r="W229" s="18" t="s">
        <v>448</v>
      </c>
      <c r="X229" s="15"/>
      <c r="Y229" s="15"/>
      <c r="Z229" s="23" t="s">
        <v>449</v>
      </c>
      <c r="AA229" s="15"/>
      <c r="AB229" s="15"/>
      <c r="AC229" s="15"/>
      <c r="AD229" s="15"/>
      <c r="AE229" s="15"/>
      <c r="AF229" s="15"/>
      <c r="AG229" s="15"/>
      <c r="AH229" s="15"/>
      <c r="AI229" s="15"/>
      <c r="AJ229" s="15"/>
      <c r="AK229" s="15"/>
      <c r="AL229" s="15"/>
      <c r="AM229" s="15"/>
      <c r="AN229" s="15"/>
      <c r="AO229" s="15"/>
      <c r="AP229" s="121"/>
      <c r="AQ229" s="15"/>
      <c r="AR229" s="18" t="s">
        <v>230</v>
      </c>
    </row>
    <row r="230" s="20" customFormat="true" ht="10.5" hidden="false" customHeight="true" outlineLevel="0" collapsed="false">
      <c r="A230" s="22"/>
      <c r="B230" s="15"/>
      <c r="C230" s="15"/>
      <c r="D230" s="15"/>
      <c r="E230" s="15"/>
      <c r="F230" s="15"/>
      <c r="G230" s="15"/>
      <c r="H230" s="15"/>
      <c r="I230" s="15"/>
      <c r="J230" s="15"/>
      <c r="K230" s="15"/>
      <c r="L230" s="15"/>
      <c r="M230" s="15"/>
      <c r="N230" s="15"/>
      <c r="O230" s="15"/>
      <c r="P230" s="15"/>
      <c r="Q230" s="15"/>
      <c r="R230" s="15"/>
      <c r="S230" s="15"/>
      <c r="T230" s="15"/>
      <c r="U230" s="121"/>
      <c r="V230" s="15"/>
      <c r="W230" s="18" t="s">
        <v>58</v>
      </c>
      <c r="X230" s="15"/>
      <c r="Y230" s="15"/>
      <c r="Z230" s="23" t="s">
        <v>59</v>
      </c>
      <c r="AA230" s="15"/>
      <c r="AB230" s="15"/>
      <c r="AC230" s="15"/>
      <c r="AD230" s="15"/>
      <c r="AE230" s="15"/>
      <c r="AF230" s="15"/>
      <c r="AG230" s="15"/>
      <c r="AH230" s="15"/>
      <c r="AI230" s="15"/>
      <c r="AJ230" s="15"/>
      <c r="AK230" s="15"/>
      <c r="AL230" s="15"/>
      <c r="AM230" s="15"/>
      <c r="AN230" s="15"/>
      <c r="AO230" s="15"/>
      <c r="AP230" s="15"/>
      <c r="AQ230" s="15"/>
      <c r="AR230" s="15"/>
    </row>
    <row r="231" customFormat="false" ht="9" hidden="false" customHeight="true" outlineLevel="0" collapsed="false">
      <c r="A231" s="29"/>
      <c r="B231" s="29"/>
      <c r="C231" s="17"/>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row>
    <row r="232" customFormat="false" ht="9" hidden="false" customHeight="true" outlineLevel="0" collapsed="false">
      <c r="A232" s="29"/>
      <c r="B232" s="29"/>
      <c r="C232" s="17"/>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row>
    <row r="233" customFormat="false" ht="9" hidden="false" customHeight="true" outlineLevel="0" collapsed="false">
      <c r="A233" s="29"/>
      <c r="B233" s="29"/>
      <c r="C233" s="17"/>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row>
    <row r="234" customFormat="false" ht="9" hidden="false" customHeight="true" outlineLevel="0" collapsed="false">
      <c r="A234" s="17"/>
      <c r="B234" s="17"/>
      <c r="C234" s="17"/>
      <c r="D234" s="17"/>
      <c r="E234" s="17"/>
      <c r="F234" s="17"/>
      <c r="G234" s="24" t="s">
        <v>450</v>
      </c>
      <c r="H234" s="24"/>
      <c r="I234" s="24"/>
      <c r="J234" s="24"/>
      <c r="K234" s="24"/>
      <c r="L234" s="24"/>
      <c r="M234" s="24"/>
      <c r="N234" s="24"/>
      <c r="O234" s="24"/>
      <c r="P234" s="24"/>
      <c r="Q234" s="24"/>
      <c r="R234" s="24"/>
      <c r="S234" s="24"/>
      <c r="T234" s="24"/>
      <c r="U234" s="24"/>
      <c r="V234" s="24"/>
      <c r="W234" s="24"/>
      <c r="X234" s="26"/>
      <c r="Y234" s="17"/>
      <c r="Z234" s="24" t="s">
        <v>451</v>
      </c>
      <c r="AA234" s="24"/>
      <c r="AB234" s="24"/>
      <c r="AC234" s="24"/>
      <c r="AD234" s="24"/>
      <c r="AE234" s="24"/>
      <c r="AF234" s="24"/>
      <c r="AG234" s="24"/>
      <c r="AH234" s="24"/>
      <c r="AI234" s="24"/>
      <c r="AJ234" s="24"/>
      <c r="AK234" s="24"/>
      <c r="AL234" s="24"/>
      <c r="AM234" s="24"/>
      <c r="AN234" s="17"/>
      <c r="AO234" s="17"/>
      <c r="AP234" s="24" t="s">
        <v>473</v>
      </c>
      <c r="AQ234" s="17"/>
      <c r="AR234" s="17"/>
    </row>
    <row r="235" customFormat="false" ht="9" hidden="false" customHeight="tru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27" t="s">
        <v>452</v>
      </c>
      <c r="AQ235" s="17"/>
      <c r="AR235" s="17"/>
    </row>
    <row r="236" customFormat="false" ht="9" hidden="false" customHeight="true" outlineLevel="0" collapsed="false">
      <c r="A236" s="17"/>
      <c r="B236" s="17"/>
      <c r="C236" s="17"/>
      <c r="D236" s="17"/>
      <c r="E236" s="17"/>
      <c r="F236" s="17"/>
      <c r="G236" s="17"/>
      <c r="H236" s="17"/>
      <c r="I236" s="17"/>
      <c r="J236" s="17"/>
      <c r="K236" s="17"/>
      <c r="L236" s="17"/>
      <c r="M236" s="17"/>
      <c r="N236" s="17"/>
      <c r="O236" s="17"/>
      <c r="P236" s="17"/>
      <c r="Q236" s="27" t="s">
        <v>453</v>
      </c>
      <c r="R236" s="17"/>
      <c r="S236" s="27" t="s">
        <v>310</v>
      </c>
      <c r="T236" s="17"/>
      <c r="U236" s="17"/>
      <c r="V236" s="17"/>
      <c r="W236" s="17"/>
      <c r="X236" s="17"/>
      <c r="Y236" s="17"/>
      <c r="Z236" s="17"/>
      <c r="AA236" s="17"/>
      <c r="AB236" s="17"/>
      <c r="AC236" s="17"/>
      <c r="AD236" s="17"/>
      <c r="AE236" s="17"/>
      <c r="AF236" s="17"/>
      <c r="AG236" s="17"/>
      <c r="AH236" s="17"/>
      <c r="AI236" s="17"/>
      <c r="AJ236" s="27" t="s">
        <v>310</v>
      </c>
      <c r="AK236" s="17"/>
      <c r="AL236" s="17"/>
      <c r="AM236" s="17"/>
      <c r="AN236" s="17"/>
      <c r="AO236" s="17"/>
      <c r="AP236" s="24" t="s">
        <v>309</v>
      </c>
      <c r="AQ236" s="17"/>
      <c r="AR236" s="17"/>
    </row>
    <row r="237" customFormat="false" ht="9" hidden="false" customHeight="true" outlineLevel="0" collapsed="false">
      <c r="A237" s="17"/>
      <c r="B237" s="17"/>
      <c r="C237" s="17"/>
      <c r="D237" s="17"/>
      <c r="E237" s="17"/>
      <c r="F237" s="17"/>
      <c r="G237" s="17"/>
      <c r="H237" s="17"/>
      <c r="I237" s="17"/>
      <c r="J237" s="17"/>
      <c r="K237" s="17"/>
      <c r="L237" s="17"/>
      <c r="M237" s="17"/>
      <c r="N237" s="17"/>
      <c r="O237" s="17"/>
      <c r="P237" s="17"/>
      <c r="Q237" s="27" t="s">
        <v>454</v>
      </c>
      <c r="R237" s="17"/>
      <c r="S237" s="27" t="s">
        <v>455</v>
      </c>
      <c r="T237" s="17"/>
      <c r="U237" s="27" t="s">
        <v>338</v>
      </c>
      <c r="V237" s="17"/>
      <c r="W237" s="27" t="s">
        <v>75</v>
      </c>
      <c r="X237" s="17"/>
      <c r="Y237" s="17"/>
      <c r="Z237" s="17"/>
      <c r="AA237" s="17"/>
      <c r="AB237" s="27" t="s">
        <v>456</v>
      </c>
      <c r="AC237" s="17"/>
      <c r="AD237" s="27" t="s">
        <v>457</v>
      </c>
      <c r="AE237" s="17"/>
      <c r="AF237" s="17"/>
      <c r="AG237" s="17"/>
      <c r="AH237" s="27" t="s">
        <v>458</v>
      </c>
      <c r="AI237" s="17"/>
      <c r="AJ237" s="27" t="s">
        <v>459</v>
      </c>
      <c r="AK237" s="17"/>
      <c r="AL237" s="27" t="s">
        <v>75</v>
      </c>
      <c r="AM237" s="17"/>
      <c r="AN237" s="17"/>
      <c r="AO237" s="17"/>
      <c r="AP237" s="26"/>
      <c r="AQ237" s="17"/>
      <c r="AR237" s="17"/>
    </row>
    <row r="238" customFormat="false" ht="9" hidden="false" customHeight="true" outlineLevel="0" collapsed="false">
      <c r="A238" s="24" t="s">
        <v>81</v>
      </c>
      <c r="B238" s="17"/>
      <c r="C238" s="24" t="s">
        <v>83</v>
      </c>
      <c r="D238" s="17"/>
      <c r="E238" s="17"/>
      <c r="F238" s="17"/>
      <c r="G238" s="24" t="s">
        <v>460</v>
      </c>
      <c r="H238" s="17"/>
      <c r="I238" s="24" t="s">
        <v>461</v>
      </c>
      <c r="J238" s="17"/>
      <c r="K238" s="24" t="s">
        <v>462</v>
      </c>
      <c r="L238" s="17"/>
      <c r="M238" s="24" t="s">
        <v>463</v>
      </c>
      <c r="N238" s="17"/>
      <c r="O238" s="24" t="s">
        <v>464</v>
      </c>
      <c r="P238" s="17"/>
      <c r="Q238" s="24" t="s">
        <v>79</v>
      </c>
      <c r="R238" s="17"/>
      <c r="S238" s="24" t="s">
        <v>465</v>
      </c>
      <c r="T238" s="17"/>
      <c r="U238" s="24" t="s">
        <v>466</v>
      </c>
      <c r="V238" s="17"/>
      <c r="W238" s="24" t="s">
        <v>466</v>
      </c>
      <c r="X238" s="26"/>
      <c r="Y238" s="17"/>
      <c r="Z238" s="24" t="s">
        <v>388</v>
      </c>
      <c r="AA238" s="17"/>
      <c r="AB238" s="24" t="s">
        <v>467</v>
      </c>
      <c r="AC238" s="17"/>
      <c r="AD238" s="24" t="s">
        <v>79</v>
      </c>
      <c r="AE238" s="17"/>
      <c r="AF238" s="24" t="s">
        <v>468</v>
      </c>
      <c r="AG238" s="17"/>
      <c r="AH238" s="24" t="s">
        <v>88</v>
      </c>
      <c r="AI238" s="17"/>
      <c r="AJ238" s="24" t="s">
        <v>465</v>
      </c>
      <c r="AK238" s="17"/>
      <c r="AL238" s="24" t="s">
        <v>469</v>
      </c>
      <c r="AM238" s="17"/>
      <c r="AN238" s="17"/>
      <c r="AO238" s="17"/>
      <c r="AP238" s="24" t="s">
        <v>470</v>
      </c>
      <c r="AQ238" s="17"/>
      <c r="AR238" s="24" t="s">
        <v>81</v>
      </c>
    </row>
    <row r="239" customFormat="false" ht="8.25" hidden="false" customHeight="tru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row>
    <row r="240" customFormat="false" ht="8.25" hidden="false" customHeight="true" outlineLevel="0" collapsed="false">
      <c r="A240" s="123"/>
      <c r="B240" s="123" t="s">
        <v>231</v>
      </c>
      <c r="C240" s="123"/>
      <c r="D240" s="123"/>
      <c r="E240" s="1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row>
    <row r="241" customFormat="false" ht="8.25" hidden="false" customHeight="true" outlineLevel="0" collapsed="false">
      <c r="A241" s="17" t="n">
        <v>1</v>
      </c>
      <c r="B241" s="27"/>
      <c r="C241" s="17" t="s">
        <v>232</v>
      </c>
      <c r="D241" s="124"/>
      <c r="E241" s="124"/>
      <c r="F241" s="29"/>
      <c r="G241" s="72" t="n">
        <v>0</v>
      </c>
      <c r="H241" s="29"/>
      <c r="I241" s="72" t="n">
        <v>0</v>
      </c>
      <c r="J241" s="29"/>
      <c r="K241" s="72" t="n">
        <v>341195</v>
      </c>
      <c r="L241" s="29"/>
      <c r="M241" s="72" t="n">
        <v>0</v>
      </c>
      <c r="N241" s="29"/>
      <c r="O241" s="72" t="n">
        <v>0</v>
      </c>
      <c r="P241" s="29"/>
      <c r="Q241" s="72" t="n">
        <v>0</v>
      </c>
      <c r="R241" s="29"/>
      <c r="S241" s="72" t="n">
        <v>0</v>
      </c>
      <c r="T241" s="29"/>
      <c r="U241" s="72" t="n">
        <v>0</v>
      </c>
      <c r="V241" s="29"/>
      <c r="W241" s="72" t="n">
        <f aca="false">SUM(G241:U241)</f>
        <v>341195</v>
      </c>
      <c r="X241" s="35"/>
      <c r="Y241" s="29"/>
      <c r="Z241" s="72" t="n">
        <v>0</v>
      </c>
      <c r="AA241" s="29"/>
      <c r="AB241" s="72" t="n">
        <v>0</v>
      </c>
      <c r="AC241" s="29"/>
      <c r="AD241" s="72" t="n">
        <v>0</v>
      </c>
      <c r="AE241" s="29"/>
      <c r="AF241" s="72" t="n">
        <v>0</v>
      </c>
      <c r="AG241" s="29"/>
      <c r="AH241" s="72" t="n">
        <v>0</v>
      </c>
      <c r="AI241" s="29"/>
      <c r="AJ241" s="72" t="n">
        <v>0</v>
      </c>
      <c r="AK241" s="29"/>
      <c r="AL241" s="72" t="n">
        <f aca="false">SUM(Z241:AJ241)</f>
        <v>0</v>
      </c>
      <c r="AM241" s="29"/>
      <c r="AN241" s="29"/>
      <c r="AO241" s="29"/>
      <c r="AP241" s="72" t="n">
        <v>590000</v>
      </c>
      <c r="AQ241" s="29"/>
      <c r="AR241" s="123" t="n">
        <v>1</v>
      </c>
    </row>
    <row r="242" customFormat="false" ht="8.25" hidden="false" customHeight="true" outlineLevel="0" collapsed="false">
      <c r="A242" s="17" t="n">
        <v>2</v>
      </c>
      <c r="B242" s="27"/>
      <c r="C242" s="17" t="s">
        <v>233</v>
      </c>
      <c r="D242" s="124"/>
      <c r="E242" s="124"/>
      <c r="F242" s="29"/>
      <c r="G242" s="79" t="n">
        <v>190842</v>
      </c>
      <c r="H242" s="29"/>
      <c r="I242" s="79" t="n">
        <v>59150</v>
      </c>
      <c r="J242" s="29"/>
      <c r="K242" s="79" t="n">
        <v>0</v>
      </c>
      <c r="L242" s="29"/>
      <c r="M242" s="79" t="n">
        <v>26803</v>
      </c>
      <c r="N242" s="29"/>
      <c r="O242" s="79" t="n">
        <v>0</v>
      </c>
      <c r="P242" s="29"/>
      <c r="Q242" s="79" t="n">
        <v>0</v>
      </c>
      <c r="R242" s="29"/>
      <c r="S242" s="79" t="n">
        <v>0</v>
      </c>
      <c r="T242" s="29"/>
      <c r="U242" s="79" t="n">
        <v>6532</v>
      </c>
      <c r="V242" s="29"/>
      <c r="W242" s="79" t="n">
        <f aca="false">SUM(G242:U242)</f>
        <v>283327</v>
      </c>
      <c r="X242" s="35"/>
      <c r="Y242" s="107"/>
      <c r="Z242" s="79" t="n">
        <v>0</v>
      </c>
      <c r="AA242" s="29"/>
      <c r="AB242" s="79" t="n">
        <v>387028</v>
      </c>
      <c r="AC242" s="29"/>
      <c r="AD242" s="79" t="n">
        <v>480931</v>
      </c>
      <c r="AE242" s="29"/>
      <c r="AF242" s="79" t="n">
        <v>0</v>
      </c>
      <c r="AG242" s="29"/>
      <c r="AH242" s="79" t="n">
        <v>0</v>
      </c>
      <c r="AI242" s="29"/>
      <c r="AJ242" s="79" t="n">
        <v>0</v>
      </c>
      <c r="AK242" s="29"/>
      <c r="AL242" s="79" t="n">
        <f aca="false">SUM(Z242:AJ242)</f>
        <v>867959</v>
      </c>
      <c r="AM242" s="29"/>
      <c r="AN242" s="29"/>
      <c r="AO242" s="29"/>
      <c r="AP242" s="79" t="n">
        <v>158902.64</v>
      </c>
      <c r="AQ242" s="29"/>
      <c r="AR242" s="123" t="n">
        <v>2</v>
      </c>
    </row>
    <row r="243" customFormat="false" ht="8.25" hidden="false" customHeight="true" outlineLevel="0" collapsed="false">
      <c r="A243" s="17" t="n">
        <v>3</v>
      </c>
      <c r="B243" s="27"/>
      <c r="C243" s="13" t="s">
        <v>147</v>
      </c>
      <c r="D243" s="124"/>
      <c r="E243" s="124"/>
      <c r="F243" s="29"/>
      <c r="G243" s="79" t="n">
        <v>0</v>
      </c>
      <c r="H243" s="29"/>
      <c r="I243" s="79" t="n">
        <v>0</v>
      </c>
      <c r="J243" s="29"/>
      <c r="K243" s="79" t="n">
        <v>0</v>
      </c>
      <c r="L243" s="29"/>
      <c r="M243" s="79" t="n">
        <v>0</v>
      </c>
      <c r="N243" s="29"/>
      <c r="O243" s="79" t="n">
        <v>0</v>
      </c>
      <c r="P243" s="29"/>
      <c r="Q243" s="79" t="n">
        <v>0</v>
      </c>
      <c r="R243" s="29"/>
      <c r="S243" s="79" t="n">
        <v>0</v>
      </c>
      <c r="T243" s="29"/>
      <c r="U243" s="79" t="n">
        <v>0</v>
      </c>
      <c r="V243" s="29"/>
      <c r="W243" s="79" t="n">
        <f aca="false">SUM(G243:U243)</f>
        <v>0</v>
      </c>
      <c r="X243" s="35"/>
      <c r="Y243" s="107"/>
      <c r="Z243" s="79" t="n">
        <v>0</v>
      </c>
      <c r="AA243" s="29"/>
      <c r="AB243" s="79" t="n">
        <v>0</v>
      </c>
      <c r="AC243" s="29"/>
      <c r="AD243" s="79" t="n">
        <v>0</v>
      </c>
      <c r="AE243" s="29"/>
      <c r="AF243" s="79" t="n">
        <v>0</v>
      </c>
      <c r="AG243" s="29"/>
      <c r="AH243" s="79" t="n">
        <v>0</v>
      </c>
      <c r="AI243" s="29"/>
      <c r="AJ243" s="79" t="n">
        <v>0</v>
      </c>
      <c r="AK243" s="29"/>
      <c r="AL243" s="79" t="n">
        <f aca="false">SUM(Z243:AJ243)</f>
        <v>0</v>
      </c>
      <c r="AM243" s="29"/>
      <c r="AN243" s="29"/>
      <c r="AO243" s="29"/>
      <c r="AP243" s="79" t="n">
        <v>18038.51</v>
      </c>
      <c r="AQ243" s="29"/>
      <c r="AR243" s="123" t="n">
        <v>3</v>
      </c>
    </row>
    <row r="244" customFormat="false" ht="8.25" hidden="false" customHeight="true" outlineLevel="0" collapsed="false">
      <c r="A244" s="17" t="n">
        <v>4</v>
      </c>
      <c r="B244" s="27"/>
      <c r="C244" s="13" t="s">
        <v>234</v>
      </c>
      <c r="D244" s="124"/>
      <c r="E244" s="124"/>
      <c r="F244" s="29"/>
      <c r="G244" s="79" t="n">
        <v>0</v>
      </c>
      <c r="H244" s="29"/>
      <c r="I244" s="79" t="n">
        <v>0</v>
      </c>
      <c r="J244" s="29"/>
      <c r="K244" s="79" t="n">
        <v>0</v>
      </c>
      <c r="L244" s="29"/>
      <c r="M244" s="79" t="n">
        <v>0</v>
      </c>
      <c r="N244" s="29"/>
      <c r="O244" s="79" t="n">
        <v>0</v>
      </c>
      <c r="P244" s="29"/>
      <c r="Q244" s="79" t="n">
        <v>0</v>
      </c>
      <c r="R244" s="29"/>
      <c r="S244" s="79" t="n">
        <v>0</v>
      </c>
      <c r="T244" s="29"/>
      <c r="U244" s="79" t="n">
        <v>0</v>
      </c>
      <c r="V244" s="29"/>
      <c r="W244" s="79" t="n">
        <f aca="false">SUM(G244:U244)</f>
        <v>0</v>
      </c>
      <c r="X244" s="35"/>
      <c r="Y244" s="107"/>
      <c r="Z244" s="79" t="n">
        <v>0</v>
      </c>
      <c r="AA244" s="29"/>
      <c r="AB244" s="79" t="n">
        <v>0</v>
      </c>
      <c r="AC244" s="29"/>
      <c r="AD244" s="79" t="n">
        <v>0</v>
      </c>
      <c r="AE244" s="29"/>
      <c r="AF244" s="79" t="n">
        <v>0</v>
      </c>
      <c r="AG244" s="29"/>
      <c r="AH244" s="79" t="n">
        <v>0</v>
      </c>
      <c r="AI244" s="29"/>
      <c r="AJ244" s="79" t="n">
        <v>0</v>
      </c>
      <c r="AK244" s="29"/>
      <c r="AL244" s="79" t="n">
        <f aca="false">SUM(Z244:AJ244)</f>
        <v>0</v>
      </c>
      <c r="AM244" s="29"/>
      <c r="AN244" s="29"/>
      <c r="AO244" s="29"/>
      <c r="AP244" s="79" t="n">
        <v>4450.44</v>
      </c>
      <c r="AQ244" s="29"/>
      <c r="AR244" s="123" t="n">
        <v>4</v>
      </c>
    </row>
    <row r="245" customFormat="false" ht="8.25" hidden="false" customHeight="true" outlineLevel="0" collapsed="false">
      <c r="A245" s="17" t="n">
        <v>5</v>
      </c>
      <c r="B245" s="27"/>
      <c r="C245" s="17" t="s">
        <v>235</v>
      </c>
      <c r="D245" s="124"/>
      <c r="E245" s="124"/>
      <c r="F245" s="29"/>
      <c r="G245" s="79" t="n">
        <v>0</v>
      </c>
      <c r="H245" s="29"/>
      <c r="I245" s="79" t="n">
        <v>0</v>
      </c>
      <c r="J245" s="29"/>
      <c r="K245" s="79" t="n">
        <v>0</v>
      </c>
      <c r="L245" s="29"/>
      <c r="M245" s="79" t="n">
        <v>0</v>
      </c>
      <c r="N245" s="29"/>
      <c r="O245" s="79" t="n">
        <v>0</v>
      </c>
      <c r="P245" s="29"/>
      <c r="Q245" s="79" t="n">
        <v>0</v>
      </c>
      <c r="R245" s="29"/>
      <c r="S245" s="79" t="n">
        <v>0</v>
      </c>
      <c r="T245" s="29"/>
      <c r="U245" s="79" t="n">
        <v>0</v>
      </c>
      <c r="V245" s="29"/>
      <c r="W245" s="79" t="n">
        <f aca="false">SUM(G245:U245)</f>
        <v>0</v>
      </c>
      <c r="X245" s="35"/>
      <c r="Y245" s="107"/>
      <c r="Z245" s="79" t="n">
        <v>0</v>
      </c>
      <c r="AA245" s="29"/>
      <c r="AB245" s="79" t="n">
        <v>0</v>
      </c>
      <c r="AC245" s="29"/>
      <c r="AD245" s="79" t="n">
        <v>0</v>
      </c>
      <c r="AE245" s="29"/>
      <c r="AF245" s="79" t="n">
        <v>0</v>
      </c>
      <c r="AG245" s="29"/>
      <c r="AH245" s="79" t="n">
        <v>0</v>
      </c>
      <c r="AI245" s="29"/>
      <c r="AJ245" s="79" t="n">
        <v>0</v>
      </c>
      <c r="AK245" s="29"/>
      <c r="AL245" s="79" t="n">
        <f aca="false">SUM(Z245:AJ245)</f>
        <v>0</v>
      </c>
      <c r="AM245" s="29"/>
      <c r="AN245" s="29"/>
      <c r="AO245" s="29"/>
      <c r="AP245" s="79" t="n">
        <v>1052039.98</v>
      </c>
      <c r="AQ245" s="29"/>
      <c r="AR245" s="123" t="n">
        <v>5</v>
      </c>
    </row>
    <row r="246" customFormat="false" ht="8.25" hidden="false" customHeight="true" outlineLevel="0" collapsed="false">
      <c r="A246" s="46"/>
      <c r="B246" s="17"/>
      <c r="C246" s="17"/>
      <c r="D246" s="124"/>
      <c r="E246" s="124"/>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126"/>
    </row>
    <row r="247" customFormat="false" ht="8.25" hidden="false" customHeight="true" outlineLevel="0" collapsed="false">
      <c r="A247" s="17" t="n">
        <v>6</v>
      </c>
      <c r="B247" s="27"/>
      <c r="C247" s="17" t="s">
        <v>236</v>
      </c>
      <c r="D247" s="124"/>
      <c r="E247" s="124"/>
      <c r="F247" s="29"/>
      <c r="G247" s="79" t="n">
        <v>224568</v>
      </c>
      <c r="H247" s="29"/>
      <c r="I247" s="79" t="n">
        <v>0</v>
      </c>
      <c r="J247" s="29"/>
      <c r="K247" s="79" t="n">
        <v>0</v>
      </c>
      <c r="L247" s="29"/>
      <c r="M247" s="79" t="n">
        <v>35938</v>
      </c>
      <c r="N247" s="29"/>
      <c r="O247" s="79" t="n">
        <v>0</v>
      </c>
      <c r="P247" s="29"/>
      <c r="Q247" s="79" t="n">
        <v>0</v>
      </c>
      <c r="R247" s="29"/>
      <c r="S247" s="79" t="n">
        <v>0</v>
      </c>
      <c r="T247" s="29"/>
      <c r="U247" s="79" t="n">
        <v>2533</v>
      </c>
      <c r="V247" s="29"/>
      <c r="W247" s="79" t="n">
        <f aca="false">SUM(G247:U247)</f>
        <v>263039</v>
      </c>
      <c r="X247" s="35"/>
      <c r="Y247" s="107"/>
      <c r="Z247" s="79" t="n">
        <v>0</v>
      </c>
      <c r="AA247" s="29"/>
      <c r="AB247" s="79" t="n">
        <v>600850</v>
      </c>
      <c r="AC247" s="29"/>
      <c r="AD247" s="79" t="n">
        <v>745358</v>
      </c>
      <c r="AE247" s="29"/>
      <c r="AF247" s="79" t="n">
        <v>0</v>
      </c>
      <c r="AG247" s="29"/>
      <c r="AH247" s="79" t="n">
        <v>0</v>
      </c>
      <c r="AI247" s="29"/>
      <c r="AJ247" s="79" t="n">
        <v>0</v>
      </c>
      <c r="AK247" s="29"/>
      <c r="AL247" s="79" t="n">
        <f aca="false">SUM(Z247:AJ247)</f>
        <v>1346208</v>
      </c>
      <c r="AM247" s="29"/>
      <c r="AN247" s="29"/>
      <c r="AO247" s="29"/>
      <c r="AP247" s="79" t="n">
        <v>11755605.06</v>
      </c>
      <c r="AQ247" s="29"/>
      <c r="AR247" s="123" t="n">
        <v>6</v>
      </c>
    </row>
    <row r="248" customFormat="false" ht="8.25" hidden="false" customHeight="true" outlineLevel="0" collapsed="false">
      <c r="A248" s="17" t="n">
        <v>7</v>
      </c>
      <c r="B248" s="27"/>
      <c r="C248" s="17" t="s">
        <v>237</v>
      </c>
      <c r="D248" s="124"/>
      <c r="E248" s="124"/>
      <c r="F248" s="29"/>
      <c r="G248" s="79" t="n">
        <v>155798</v>
      </c>
      <c r="H248" s="29"/>
      <c r="I248" s="79" t="n">
        <v>118021</v>
      </c>
      <c r="J248" s="29"/>
      <c r="K248" s="79" t="n">
        <v>18000</v>
      </c>
      <c r="L248" s="29"/>
      <c r="M248" s="79" t="n">
        <v>0</v>
      </c>
      <c r="N248" s="29"/>
      <c r="O248" s="79" t="n">
        <v>0</v>
      </c>
      <c r="P248" s="29"/>
      <c r="Q248" s="79" t="n">
        <v>0</v>
      </c>
      <c r="R248" s="29"/>
      <c r="S248" s="79" t="n">
        <v>0</v>
      </c>
      <c r="T248" s="29"/>
      <c r="U248" s="79" t="n">
        <v>398900</v>
      </c>
      <c r="V248" s="29"/>
      <c r="W248" s="79" t="n">
        <f aca="false">SUM(G248:U248)</f>
        <v>690719</v>
      </c>
      <c r="X248" s="35"/>
      <c r="Y248" s="107"/>
      <c r="Z248" s="79" t="n">
        <v>0</v>
      </c>
      <c r="AA248" s="29"/>
      <c r="AB248" s="79" t="n">
        <v>0</v>
      </c>
      <c r="AC248" s="29"/>
      <c r="AD248" s="79" t="n">
        <v>769945</v>
      </c>
      <c r="AE248" s="29"/>
      <c r="AF248" s="79" t="n">
        <v>0</v>
      </c>
      <c r="AG248" s="29"/>
      <c r="AH248" s="79" t="n">
        <v>0</v>
      </c>
      <c r="AI248" s="29"/>
      <c r="AJ248" s="79" t="n">
        <v>0</v>
      </c>
      <c r="AK248" s="29"/>
      <c r="AL248" s="79" t="n">
        <f aca="false">SUM(Z248:AJ248)</f>
        <v>769945</v>
      </c>
      <c r="AM248" s="29"/>
      <c r="AN248" s="29"/>
      <c r="AO248" s="29"/>
      <c r="AP248" s="79" t="n">
        <v>32129.63</v>
      </c>
      <c r="AQ248" s="29"/>
      <c r="AR248" s="123" t="n">
        <v>7</v>
      </c>
    </row>
    <row r="249" customFormat="false" ht="8.25" hidden="false" customHeight="true" outlineLevel="0" collapsed="false">
      <c r="A249" s="17" t="n">
        <v>8</v>
      </c>
      <c r="B249" s="27"/>
      <c r="C249" s="17" t="s">
        <v>238</v>
      </c>
      <c r="D249" s="124"/>
      <c r="E249" s="124"/>
      <c r="F249" s="29"/>
      <c r="G249" s="79" t="n">
        <v>9636</v>
      </c>
      <c r="H249" s="29"/>
      <c r="I249" s="79" t="n">
        <v>0</v>
      </c>
      <c r="J249" s="29"/>
      <c r="K249" s="79" t="n">
        <v>0</v>
      </c>
      <c r="L249" s="29"/>
      <c r="M249" s="79" t="n">
        <v>0</v>
      </c>
      <c r="N249" s="29"/>
      <c r="O249" s="79" t="n">
        <v>0</v>
      </c>
      <c r="P249" s="29"/>
      <c r="Q249" s="79" t="n">
        <v>32810</v>
      </c>
      <c r="R249" s="29"/>
      <c r="S249" s="79" t="n">
        <v>0</v>
      </c>
      <c r="T249" s="29"/>
      <c r="U249" s="79" t="n">
        <v>0</v>
      </c>
      <c r="V249" s="29"/>
      <c r="W249" s="79" t="n">
        <f aca="false">SUM(G249:U249)</f>
        <v>42446</v>
      </c>
      <c r="X249" s="35"/>
      <c r="Y249" s="107"/>
      <c r="Z249" s="79" t="n">
        <v>0</v>
      </c>
      <c r="AA249" s="29"/>
      <c r="AB249" s="79" t="n">
        <v>42446</v>
      </c>
      <c r="AC249" s="29"/>
      <c r="AD249" s="79" t="n">
        <v>0</v>
      </c>
      <c r="AE249" s="29"/>
      <c r="AF249" s="79" t="n">
        <v>0</v>
      </c>
      <c r="AG249" s="29"/>
      <c r="AH249" s="79" t="n">
        <v>0</v>
      </c>
      <c r="AI249" s="29"/>
      <c r="AJ249" s="79" t="n">
        <v>0</v>
      </c>
      <c r="AK249" s="29"/>
      <c r="AL249" s="79" t="n">
        <f aca="false">SUM(Z249:AJ249)</f>
        <v>42446</v>
      </c>
      <c r="AM249" s="29"/>
      <c r="AN249" s="29"/>
      <c r="AO249" s="29"/>
      <c r="AP249" s="79" t="n">
        <v>28968.2</v>
      </c>
      <c r="AQ249" s="29"/>
      <c r="AR249" s="123" t="n">
        <v>8</v>
      </c>
    </row>
    <row r="250" customFormat="false" ht="8.25" hidden="false" customHeight="true" outlineLevel="0" collapsed="false">
      <c r="A250" s="17" t="n">
        <v>9</v>
      </c>
      <c r="B250" s="27"/>
      <c r="C250" s="17" t="s">
        <v>239</v>
      </c>
      <c r="D250" s="124"/>
      <c r="E250" s="124"/>
      <c r="F250" s="29"/>
      <c r="G250" s="79" t="n">
        <v>0</v>
      </c>
      <c r="H250" s="29"/>
      <c r="I250" s="79" t="n">
        <v>0</v>
      </c>
      <c r="J250" s="29"/>
      <c r="K250" s="79" t="n">
        <v>0</v>
      </c>
      <c r="L250" s="29"/>
      <c r="M250" s="79" t="n">
        <v>0</v>
      </c>
      <c r="N250" s="29"/>
      <c r="O250" s="79" t="n">
        <v>0</v>
      </c>
      <c r="P250" s="29"/>
      <c r="Q250" s="79" t="n">
        <v>0</v>
      </c>
      <c r="R250" s="29"/>
      <c r="S250" s="79" t="n">
        <v>0</v>
      </c>
      <c r="T250" s="29"/>
      <c r="U250" s="79" t="n">
        <v>0</v>
      </c>
      <c r="V250" s="29"/>
      <c r="W250" s="79" t="n">
        <f aca="false">SUM(G250:U250)</f>
        <v>0</v>
      </c>
      <c r="X250" s="35"/>
      <c r="Y250" s="107"/>
      <c r="Z250" s="79" t="n">
        <v>0</v>
      </c>
      <c r="AA250" s="29"/>
      <c r="AB250" s="79" t="n">
        <v>576681</v>
      </c>
      <c r="AC250" s="29"/>
      <c r="AD250" s="79" t="n">
        <v>65502</v>
      </c>
      <c r="AE250" s="29"/>
      <c r="AF250" s="79" t="n">
        <v>0</v>
      </c>
      <c r="AG250" s="29"/>
      <c r="AH250" s="79" t="n">
        <v>0</v>
      </c>
      <c r="AI250" s="29"/>
      <c r="AJ250" s="79" t="n">
        <v>0</v>
      </c>
      <c r="AK250" s="29"/>
      <c r="AL250" s="79" t="n">
        <f aca="false">SUM(Z250:AJ250)</f>
        <v>642183</v>
      </c>
      <c r="AM250" s="29"/>
      <c r="AN250" s="29"/>
      <c r="AO250" s="29"/>
      <c r="AP250" s="79" t="n">
        <v>439937.55</v>
      </c>
      <c r="AQ250" s="29"/>
      <c r="AR250" s="123" t="n">
        <v>9</v>
      </c>
    </row>
    <row r="251" customFormat="false" ht="8.25" hidden="false" customHeight="true" outlineLevel="0" collapsed="false">
      <c r="A251" s="17" t="n">
        <v>10</v>
      </c>
      <c r="B251" s="27"/>
      <c r="C251" s="17" t="s">
        <v>240</v>
      </c>
      <c r="D251" s="124"/>
      <c r="E251" s="124"/>
      <c r="F251" s="29"/>
      <c r="G251" s="79" t="n">
        <v>0</v>
      </c>
      <c r="H251" s="29"/>
      <c r="I251" s="79" t="n">
        <v>0</v>
      </c>
      <c r="J251" s="29"/>
      <c r="K251" s="79" t="n">
        <v>0</v>
      </c>
      <c r="L251" s="29"/>
      <c r="M251" s="79" t="n">
        <v>0</v>
      </c>
      <c r="N251" s="29"/>
      <c r="O251" s="79" t="n">
        <v>0</v>
      </c>
      <c r="P251" s="29"/>
      <c r="Q251" s="79" t="n">
        <v>0</v>
      </c>
      <c r="R251" s="29"/>
      <c r="S251" s="79" t="n">
        <v>0</v>
      </c>
      <c r="T251" s="29"/>
      <c r="U251" s="79" t="n">
        <v>0</v>
      </c>
      <c r="V251" s="29"/>
      <c r="W251" s="79" t="n">
        <f aca="false">SUM(G251:U251)</f>
        <v>0</v>
      </c>
      <c r="X251" s="35"/>
      <c r="Y251" s="107"/>
      <c r="Z251" s="79" t="n">
        <v>0</v>
      </c>
      <c r="AA251" s="29"/>
      <c r="AB251" s="79" t="n">
        <v>206622</v>
      </c>
      <c r="AC251" s="29"/>
      <c r="AD251" s="79" t="n">
        <v>203948</v>
      </c>
      <c r="AE251" s="29"/>
      <c r="AF251" s="79" t="n">
        <v>0</v>
      </c>
      <c r="AG251" s="29"/>
      <c r="AH251" s="79" t="n">
        <v>0</v>
      </c>
      <c r="AI251" s="29"/>
      <c r="AJ251" s="79" t="n">
        <v>0</v>
      </c>
      <c r="AK251" s="29"/>
      <c r="AL251" s="79" t="n">
        <f aca="false">SUM(Z251:AJ251)</f>
        <v>410570</v>
      </c>
      <c r="AM251" s="29"/>
      <c r="AN251" s="29"/>
      <c r="AO251" s="29"/>
      <c r="AP251" s="79" t="n">
        <v>5202.3</v>
      </c>
      <c r="AQ251" s="29"/>
      <c r="AR251" s="123" t="n">
        <v>10</v>
      </c>
    </row>
    <row r="252" customFormat="false" ht="8.25" hidden="false" customHeight="true" outlineLevel="0" collapsed="false">
      <c r="A252" s="46"/>
      <c r="B252" s="17"/>
      <c r="C252" s="17"/>
      <c r="D252" s="124"/>
      <c r="E252" s="124"/>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126"/>
    </row>
    <row r="253" customFormat="false" ht="8.25" hidden="false" customHeight="true" outlineLevel="0" collapsed="false">
      <c r="A253" s="17" t="n">
        <v>11</v>
      </c>
      <c r="B253" s="27"/>
      <c r="C253" s="17" t="s">
        <v>241</v>
      </c>
      <c r="D253" s="124"/>
      <c r="E253" s="124"/>
      <c r="F253" s="29"/>
      <c r="G253" s="79" t="n">
        <v>1233220</v>
      </c>
      <c r="H253" s="29"/>
      <c r="I253" s="79" t="n">
        <v>325308</v>
      </c>
      <c r="J253" s="29"/>
      <c r="K253" s="79" t="n">
        <v>0</v>
      </c>
      <c r="L253" s="29"/>
      <c r="M253" s="79" t="n">
        <v>0</v>
      </c>
      <c r="N253" s="29"/>
      <c r="O253" s="79" t="n">
        <v>0</v>
      </c>
      <c r="P253" s="29"/>
      <c r="Q253" s="79" t="n">
        <v>849545</v>
      </c>
      <c r="R253" s="29"/>
      <c r="S253" s="79" t="n">
        <v>0</v>
      </c>
      <c r="T253" s="29"/>
      <c r="U253" s="79" t="n">
        <v>0</v>
      </c>
      <c r="V253" s="29"/>
      <c r="W253" s="79" t="n">
        <f aca="false">SUM(G253:U253)</f>
        <v>2408073</v>
      </c>
      <c r="X253" s="35"/>
      <c r="Y253" s="107"/>
      <c r="Z253" s="79" t="n">
        <v>0</v>
      </c>
      <c r="AA253" s="29"/>
      <c r="AB253" s="79" t="n">
        <v>2408073</v>
      </c>
      <c r="AC253" s="29"/>
      <c r="AD253" s="79" t="n">
        <v>0</v>
      </c>
      <c r="AE253" s="29"/>
      <c r="AF253" s="79" t="n">
        <v>0</v>
      </c>
      <c r="AG253" s="29"/>
      <c r="AH253" s="79" t="n">
        <v>0</v>
      </c>
      <c r="AI253" s="29"/>
      <c r="AJ253" s="79" t="n">
        <v>0</v>
      </c>
      <c r="AK253" s="29"/>
      <c r="AL253" s="79" t="n">
        <f aca="false">SUM(Z253:AJ253)</f>
        <v>2408073</v>
      </c>
      <c r="AM253" s="29"/>
      <c r="AN253" s="29"/>
      <c r="AO253" s="29"/>
      <c r="AP253" s="79" t="n">
        <v>2081043.03</v>
      </c>
      <c r="AQ253" s="29"/>
      <c r="AR253" s="123" t="n">
        <v>11</v>
      </c>
    </row>
    <row r="254" customFormat="false" ht="8.25" hidden="false" customHeight="true" outlineLevel="0" collapsed="false">
      <c r="A254" s="17" t="n">
        <v>12</v>
      </c>
      <c r="B254" s="27"/>
      <c r="C254" s="13" t="s">
        <v>242</v>
      </c>
      <c r="D254" s="124"/>
      <c r="E254" s="124"/>
      <c r="F254" s="29"/>
      <c r="G254" s="79" t="n">
        <v>68199</v>
      </c>
      <c r="H254" s="29"/>
      <c r="I254" s="79" t="n">
        <v>413889</v>
      </c>
      <c r="J254" s="29"/>
      <c r="K254" s="79" t="n">
        <v>132000</v>
      </c>
      <c r="L254" s="29"/>
      <c r="M254" s="79" t="n">
        <v>0</v>
      </c>
      <c r="N254" s="29"/>
      <c r="O254" s="79" t="n">
        <v>0</v>
      </c>
      <c r="P254" s="29"/>
      <c r="Q254" s="79" t="n">
        <v>0</v>
      </c>
      <c r="R254" s="29"/>
      <c r="S254" s="79" t="n">
        <v>0</v>
      </c>
      <c r="T254" s="29"/>
      <c r="U254" s="79" t="n">
        <v>145851</v>
      </c>
      <c r="V254" s="29"/>
      <c r="W254" s="79" t="n">
        <f aca="false">SUM(G254:U254)</f>
        <v>759939</v>
      </c>
      <c r="X254" s="35"/>
      <c r="Y254" s="107"/>
      <c r="Z254" s="79" t="n">
        <v>0</v>
      </c>
      <c r="AA254" s="29"/>
      <c r="AB254" s="79" t="n">
        <v>488008</v>
      </c>
      <c r="AC254" s="29"/>
      <c r="AD254" s="79" t="n">
        <v>243371</v>
      </c>
      <c r="AE254" s="29"/>
      <c r="AF254" s="79" t="n">
        <v>0</v>
      </c>
      <c r="AG254" s="29"/>
      <c r="AH254" s="79" t="n">
        <v>0</v>
      </c>
      <c r="AI254" s="29"/>
      <c r="AJ254" s="79" t="n">
        <v>0</v>
      </c>
      <c r="AK254" s="29"/>
      <c r="AL254" s="79" t="n">
        <f aca="false">SUM(Z254:AJ254)</f>
        <v>731379</v>
      </c>
      <c r="AM254" s="29"/>
      <c r="AN254" s="29"/>
      <c r="AO254" s="29"/>
      <c r="AP254" s="79" t="n">
        <v>192866.53</v>
      </c>
      <c r="AQ254" s="29"/>
      <c r="AR254" s="123" t="n">
        <v>12</v>
      </c>
    </row>
    <row r="255" customFormat="false" ht="8.25" hidden="false" customHeight="true" outlineLevel="0" collapsed="false">
      <c r="A255" s="17" t="n">
        <v>13</v>
      </c>
      <c r="B255" s="27"/>
      <c r="C255" s="17" t="s">
        <v>243</v>
      </c>
      <c r="D255" s="124"/>
      <c r="E255" s="124"/>
      <c r="F255" s="29"/>
      <c r="G255" s="79" t="n">
        <v>0</v>
      </c>
      <c r="H255" s="29"/>
      <c r="I255" s="79" t="n">
        <v>0</v>
      </c>
      <c r="J255" s="29"/>
      <c r="K255" s="79" t="n">
        <v>0</v>
      </c>
      <c r="L255" s="29"/>
      <c r="M255" s="79" t="n">
        <v>33302</v>
      </c>
      <c r="N255" s="29"/>
      <c r="O255" s="79" t="n">
        <v>0</v>
      </c>
      <c r="P255" s="29"/>
      <c r="Q255" s="79" t="n">
        <v>0</v>
      </c>
      <c r="R255" s="29"/>
      <c r="S255" s="79" t="n">
        <v>0</v>
      </c>
      <c r="T255" s="29"/>
      <c r="U255" s="79" t="n">
        <v>0</v>
      </c>
      <c r="V255" s="29"/>
      <c r="W255" s="79" t="n">
        <f aca="false">SUM(G255:U255)</f>
        <v>33302</v>
      </c>
      <c r="X255" s="35"/>
      <c r="Y255" s="107"/>
      <c r="Z255" s="79" t="n">
        <v>7902915</v>
      </c>
      <c r="AA255" s="29"/>
      <c r="AB255" s="79" t="n">
        <v>0</v>
      </c>
      <c r="AC255" s="29"/>
      <c r="AD255" s="79" t="n">
        <v>0</v>
      </c>
      <c r="AE255" s="29"/>
      <c r="AF255" s="79" t="n">
        <v>0</v>
      </c>
      <c r="AG255" s="29"/>
      <c r="AH255" s="79" t="n">
        <v>150000</v>
      </c>
      <c r="AI255" s="29"/>
      <c r="AJ255" s="79" t="n">
        <v>0</v>
      </c>
      <c r="AK255" s="29"/>
      <c r="AL255" s="79" t="n">
        <f aca="false">SUM(Z255:AJ255)</f>
        <v>8052915</v>
      </c>
      <c r="AM255" s="29"/>
      <c r="AN255" s="29"/>
      <c r="AO255" s="29"/>
      <c r="AP255" s="79" t="n">
        <v>15831.84</v>
      </c>
      <c r="AQ255" s="29"/>
      <c r="AR255" s="123" t="n">
        <v>13</v>
      </c>
    </row>
    <row r="256" customFormat="false" ht="8.25" hidden="false" customHeight="true" outlineLevel="0" collapsed="false">
      <c r="A256" s="17" t="n">
        <v>14</v>
      </c>
      <c r="B256" s="27"/>
      <c r="C256" s="17" t="s">
        <v>161</v>
      </c>
      <c r="D256" s="124"/>
      <c r="E256" s="124"/>
      <c r="F256" s="29"/>
      <c r="G256" s="79" t="n">
        <v>241816</v>
      </c>
      <c r="H256" s="29"/>
      <c r="I256" s="79" t="n">
        <v>0</v>
      </c>
      <c r="J256" s="29"/>
      <c r="K256" s="79" t="n">
        <v>0</v>
      </c>
      <c r="L256" s="29"/>
      <c r="M256" s="79" t="n">
        <v>0</v>
      </c>
      <c r="N256" s="29"/>
      <c r="O256" s="79" t="n">
        <v>0</v>
      </c>
      <c r="P256" s="29"/>
      <c r="Q256" s="79" t="n">
        <v>404426</v>
      </c>
      <c r="R256" s="29"/>
      <c r="S256" s="79" t="n">
        <v>0</v>
      </c>
      <c r="T256" s="29"/>
      <c r="U256" s="79" t="n">
        <v>0</v>
      </c>
      <c r="V256" s="29"/>
      <c r="W256" s="79" t="n">
        <f aca="false">SUM(G256:U256)</f>
        <v>646242</v>
      </c>
      <c r="X256" s="35"/>
      <c r="Y256" s="107"/>
      <c r="Z256" s="79" t="n">
        <v>0</v>
      </c>
      <c r="AA256" s="29"/>
      <c r="AB256" s="79" t="n">
        <v>507277</v>
      </c>
      <c r="AC256" s="29"/>
      <c r="AD256" s="79" t="n">
        <v>138965</v>
      </c>
      <c r="AE256" s="29"/>
      <c r="AF256" s="79" t="n">
        <v>0</v>
      </c>
      <c r="AG256" s="29"/>
      <c r="AH256" s="79" t="n">
        <v>0</v>
      </c>
      <c r="AI256" s="29"/>
      <c r="AJ256" s="79" t="n">
        <v>0</v>
      </c>
      <c r="AK256" s="29"/>
      <c r="AL256" s="79" t="n">
        <f aca="false">SUM(Z256:AJ256)</f>
        <v>646242</v>
      </c>
      <c r="AM256" s="29"/>
      <c r="AN256" s="29"/>
      <c r="AO256" s="29"/>
      <c r="AP256" s="79" t="n">
        <v>7617864.81</v>
      </c>
      <c r="AQ256" s="29"/>
      <c r="AR256" s="123" t="n">
        <v>14</v>
      </c>
    </row>
    <row r="257" customFormat="false" ht="8.25" hidden="false" customHeight="true" outlineLevel="0" collapsed="false">
      <c r="A257" s="17" t="n">
        <v>15</v>
      </c>
      <c r="B257" s="27"/>
      <c r="C257" s="17" t="s">
        <v>244</v>
      </c>
      <c r="D257" s="124"/>
      <c r="E257" s="124"/>
      <c r="F257" s="29"/>
      <c r="G257" s="79" t="n">
        <v>112966</v>
      </c>
      <c r="H257" s="29"/>
      <c r="I257" s="79" t="n">
        <v>113781</v>
      </c>
      <c r="J257" s="29"/>
      <c r="K257" s="79" t="n">
        <v>0</v>
      </c>
      <c r="L257" s="29"/>
      <c r="M257" s="79" t="n">
        <v>75</v>
      </c>
      <c r="N257" s="29"/>
      <c r="O257" s="79" t="n">
        <v>0</v>
      </c>
      <c r="P257" s="29"/>
      <c r="Q257" s="79" t="n">
        <v>0</v>
      </c>
      <c r="R257" s="29"/>
      <c r="S257" s="79" t="n">
        <v>0</v>
      </c>
      <c r="T257" s="29"/>
      <c r="U257" s="79" t="n">
        <v>0</v>
      </c>
      <c r="V257" s="29"/>
      <c r="W257" s="79" t="n">
        <f aca="false">SUM(G257:U257)</f>
        <v>226822</v>
      </c>
      <c r="X257" s="35"/>
      <c r="Y257" s="107"/>
      <c r="Z257" s="79" t="n">
        <v>0</v>
      </c>
      <c r="AA257" s="29"/>
      <c r="AB257" s="79" t="n">
        <v>348049</v>
      </c>
      <c r="AC257" s="29"/>
      <c r="AD257" s="79" t="n">
        <v>0</v>
      </c>
      <c r="AE257" s="29"/>
      <c r="AF257" s="79" t="n">
        <v>0</v>
      </c>
      <c r="AG257" s="29"/>
      <c r="AH257" s="79" t="n">
        <v>0</v>
      </c>
      <c r="AI257" s="29"/>
      <c r="AJ257" s="79" t="n">
        <v>0</v>
      </c>
      <c r="AK257" s="29"/>
      <c r="AL257" s="79" t="n">
        <f aca="false">SUM(Z257:AJ257)</f>
        <v>348049</v>
      </c>
      <c r="AM257" s="29"/>
      <c r="AN257" s="29"/>
      <c r="AO257" s="29"/>
      <c r="AP257" s="79" t="n">
        <v>406991.83</v>
      </c>
      <c r="AQ257" s="29"/>
      <c r="AR257" s="123" t="n">
        <v>15</v>
      </c>
    </row>
    <row r="258" customFormat="false" ht="8.25" hidden="false" customHeight="true" outlineLevel="0" collapsed="false">
      <c r="A258" s="46"/>
      <c r="B258" s="17"/>
      <c r="C258" s="17"/>
      <c r="D258" s="124"/>
      <c r="E258" s="124"/>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126"/>
    </row>
    <row r="259" customFormat="false" ht="8.25" hidden="false" customHeight="true" outlineLevel="0" collapsed="false">
      <c r="A259" s="17" t="n">
        <v>16</v>
      </c>
      <c r="B259" s="27"/>
      <c r="C259" s="17" t="s">
        <v>245</v>
      </c>
      <c r="D259" s="124"/>
      <c r="E259" s="124"/>
      <c r="F259" s="29"/>
      <c r="G259" s="79" t="n">
        <v>0</v>
      </c>
      <c r="H259" s="29"/>
      <c r="I259" s="79" t="n">
        <v>0</v>
      </c>
      <c r="J259" s="29"/>
      <c r="K259" s="79" t="n">
        <v>0</v>
      </c>
      <c r="L259" s="29"/>
      <c r="M259" s="79" t="n">
        <v>0</v>
      </c>
      <c r="N259" s="29"/>
      <c r="O259" s="79" t="n">
        <v>0</v>
      </c>
      <c r="P259" s="29"/>
      <c r="Q259" s="79" t="n">
        <v>0</v>
      </c>
      <c r="R259" s="29"/>
      <c r="S259" s="79" t="n">
        <v>0</v>
      </c>
      <c r="T259" s="29"/>
      <c r="U259" s="79" t="n">
        <v>0</v>
      </c>
      <c r="V259" s="29"/>
      <c r="W259" s="79" t="n">
        <f aca="false">SUM(G259:U259)</f>
        <v>0</v>
      </c>
      <c r="X259" s="35"/>
      <c r="Y259" s="107"/>
      <c r="Z259" s="79" t="n">
        <v>0</v>
      </c>
      <c r="AA259" s="29"/>
      <c r="AB259" s="79" t="n">
        <v>0</v>
      </c>
      <c r="AC259" s="29"/>
      <c r="AD259" s="79" t="n">
        <v>0</v>
      </c>
      <c r="AE259" s="29"/>
      <c r="AF259" s="79" t="n">
        <v>0</v>
      </c>
      <c r="AG259" s="29"/>
      <c r="AH259" s="79" t="n">
        <v>0</v>
      </c>
      <c r="AI259" s="29"/>
      <c r="AJ259" s="79" t="n">
        <v>0</v>
      </c>
      <c r="AK259" s="29"/>
      <c r="AL259" s="79" t="n">
        <f aca="false">SUM(Z259:AJ259)</f>
        <v>0</v>
      </c>
      <c r="AM259" s="29"/>
      <c r="AN259" s="29"/>
      <c r="AO259" s="29"/>
      <c r="AP259" s="79" t="n">
        <v>246177.64</v>
      </c>
      <c r="AQ259" s="29"/>
      <c r="AR259" s="123" t="n">
        <v>16</v>
      </c>
    </row>
    <row r="260" customFormat="false" ht="8.25" hidden="false" customHeight="true" outlineLevel="0" collapsed="false">
      <c r="A260" s="17" t="n">
        <v>17</v>
      </c>
      <c r="B260" s="27"/>
      <c r="C260" s="17" t="s">
        <v>246</v>
      </c>
      <c r="D260" s="124"/>
      <c r="E260" s="124"/>
      <c r="F260" s="29"/>
      <c r="G260" s="79" t="n">
        <v>0</v>
      </c>
      <c r="H260" s="29"/>
      <c r="I260" s="79" t="n">
        <v>0</v>
      </c>
      <c r="J260" s="29"/>
      <c r="K260" s="79" t="n">
        <v>0</v>
      </c>
      <c r="L260" s="29"/>
      <c r="M260" s="79" t="n">
        <v>0</v>
      </c>
      <c r="N260" s="29"/>
      <c r="O260" s="79" t="n">
        <v>0</v>
      </c>
      <c r="P260" s="29"/>
      <c r="Q260" s="79" t="n">
        <v>0</v>
      </c>
      <c r="R260" s="29"/>
      <c r="S260" s="79" t="n">
        <v>0</v>
      </c>
      <c r="T260" s="29"/>
      <c r="U260" s="79" t="n">
        <v>0</v>
      </c>
      <c r="V260" s="29"/>
      <c r="W260" s="79" t="n">
        <f aca="false">SUM(G260:U260)</f>
        <v>0</v>
      </c>
      <c r="X260" s="35"/>
      <c r="Y260" s="107"/>
      <c r="Z260" s="79" t="n">
        <v>0</v>
      </c>
      <c r="AA260" s="29"/>
      <c r="AB260" s="79" t="n">
        <v>0</v>
      </c>
      <c r="AC260" s="29"/>
      <c r="AD260" s="79" t="n">
        <v>0</v>
      </c>
      <c r="AE260" s="29"/>
      <c r="AF260" s="79" t="n">
        <v>0</v>
      </c>
      <c r="AG260" s="29"/>
      <c r="AH260" s="79" t="n">
        <v>0</v>
      </c>
      <c r="AI260" s="29"/>
      <c r="AJ260" s="79" t="n">
        <v>0</v>
      </c>
      <c r="AK260" s="29"/>
      <c r="AL260" s="79" t="n">
        <f aca="false">SUM(Z260:AJ260)</f>
        <v>0</v>
      </c>
      <c r="AM260" s="29"/>
      <c r="AN260" s="29"/>
      <c r="AO260" s="29"/>
      <c r="AP260" s="79" t="n">
        <v>2104189.22</v>
      </c>
      <c r="AQ260" s="29"/>
      <c r="AR260" s="123" t="n">
        <v>17</v>
      </c>
    </row>
    <row r="261" customFormat="false" ht="8.25" hidden="false" customHeight="true" outlineLevel="0" collapsed="false">
      <c r="A261" s="17" t="n">
        <v>18</v>
      </c>
      <c r="B261" s="27"/>
      <c r="C261" s="17" t="s">
        <v>247</v>
      </c>
      <c r="D261" s="124"/>
      <c r="E261" s="124"/>
      <c r="F261" s="29"/>
      <c r="G261" s="79" t="n">
        <v>152730</v>
      </c>
      <c r="H261" s="29"/>
      <c r="I261" s="79" t="n">
        <v>832113</v>
      </c>
      <c r="J261" s="29"/>
      <c r="K261" s="79" t="n">
        <v>0</v>
      </c>
      <c r="L261" s="29"/>
      <c r="M261" s="79" t="n">
        <v>48397</v>
      </c>
      <c r="N261" s="29"/>
      <c r="O261" s="79" t="n">
        <v>0</v>
      </c>
      <c r="P261" s="29"/>
      <c r="Q261" s="79" t="n">
        <v>602900</v>
      </c>
      <c r="R261" s="29"/>
      <c r="S261" s="79" t="n">
        <v>0</v>
      </c>
      <c r="T261" s="29"/>
      <c r="U261" s="79" t="n">
        <v>476353</v>
      </c>
      <c r="V261" s="29"/>
      <c r="W261" s="79" t="n">
        <f aca="false">SUM(G261:U261)</f>
        <v>2112493</v>
      </c>
      <c r="X261" s="35"/>
      <c r="Y261" s="107"/>
      <c r="Z261" s="79" t="n">
        <v>0</v>
      </c>
      <c r="AA261" s="29"/>
      <c r="AB261" s="79" t="n">
        <v>1125880</v>
      </c>
      <c r="AC261" s="29"/>
      <c r="AD261" s="79" t="n">
        <v>229946</v>
      </c>
      <c r="AE261" s="29"/>
      <c r="AF261" s="79" t="n">
        <v>0</v>
      </c>
      <c r="AG261" s="29"/>
      <c r="AH261" s="79" t="n">
        <v>0</v>
      </c>
      <c r="AI261" s="29"/>
      <c r="AJ261" s="79" t="n">
        <v>0</v>
      </c>
      <c r="AK261" s="29"/>
      <c r="AL261" s="79" t="n">
        <f aca="false">SUM(Z261:AJ261)</f>
        <v>1355826</v>
      </c>
      <c r="AM261" s="29"/>
      <c r="AN261" s="29"/>
      <c r="AO261" s="29"/>
      <c r="AP261" s="79" t="n">
        <v>1201063.12</v>
      </c>
      <c r="AQ261" s="29"/>
      <c r="AR261" s="123" t="n">
        <v>18</v>
      </c>
    </row>
    <row r="262" customFormat="false" ht="8.25" hidden="false" customHeight="true" outlineLevel="0" collapsed="false">
      <c r="A262" s="17" t="n">
        <v>19</v>
      </c>
      <c r="B262" s="27"/>
      <c r="C262" s="17" t="s">
        <v>248</v>
      </c>
      <c r="D262" s="124"/>
      <c r="E262" s="124"/>
      <c r="F262" s="29"/>
      <c r="G262" s="79" t="n">
        <v>3662445</v>
      </c>
      <c r="H262" s="29"/>
      <c r="I262" s="79" t="n">
        <v>3364580</v>
      </c>
      <c r="J262" s="29"/>
      <c r="K262" s="79" t="n">
        <v>0</v>
      </c>
      <c r="L262" s="29"/>
      <c r="M262" s="79" t="n">
        <v>350533</v>
      </c>
      <c r="N262" s="29"/>
      <c r="O262" s="79" t="n">
        <v>0</v>
      </c>
      <c r="P262" s="29"/>
      <c r="Q262" s="79" t="n">
        <v>657246</v>
      </c>
      <c r="R262" s="29"/>
      <c r="S262" s="79" t="n">
        <v>2709405</v>
      </c>
      <c r="T262" s="29"/>
      <c r="U262" s="79" t="n">
        <v>1977688</v>
      </c>
      <c r="V262" s="29"/>
      <c r="W262" s="79" t="n">
        <f aca="false">SUM(G262:U262)</f>
        <v>12721897</v>
      </c>
      <c r="X262" s="35"/>
      <c r="Y262" s="107"/>
      <c r="Z262" s="79" t="n">
        <v>0</v>
      </c>
      <c r="AA262" s="29"/>
      <c r="AB262" s="79" t="n">
        <v>9135713</v>
      </c>
      <c r="AC262" s="29"/>
      <c r="AD262" s="79" t="n">
        <v>1205290</v>
      </c>
      <c r="AE262" s="29"/>
      <c r="AF262" s="79" t="n">
        <v>0</v>
      </c>
      <c r="AG262" s="29"/>
      <c r="AH262" s="79" t="n">
        <v>1637489</v>
      </c>
      <c r="AI262" s="29"/>
      <c r="AJ262" s="79" t="n">
        <v>0</v>
      </c>
      <c r="AK262" s="29"/>
      <c r="AL262" s="79" t="n">
        <f aca="false">SUM(Z262:AJ262)</f>
        <v>11978492</v>
      </c>
      <c r="AM262" s="29"/>
      <c r="AN262" s="29"/>
      <c r="AO262" s="29"/>
      <c r="AP262" s="79" t="n">
        <v>6774249.08</v>
      </c>
      <c r="AQ262" s="29"/>
      <c r="AR262" s="123" t="n">
        <v>19</v>
      </c>
    </row>
    <row r="263" customFormat="false" ht="8.25" hidden="false" customHeight="true" outlineLevel="0" collapsed="false">
      <c r="A263" s="17" t="n">
        <v>20</v>
      </c>
      <c r="B263" s="27"/>
      <c r="C263" s="17" t="s">
        <v>249</v>
      </c>
      <c r="D263" s="124"/>
      <c r="E263" s="124"/>
      <c r="F263" s="29"/>
      <c r="G263" s="79" t="n">
        <v>0</v>
      </c>
      <c r="H263" s="29"/>
      <c r="I263" s="79" t="n">
        <v>25567</v>
      </c>
      <c r="J263" s="29"/>
      <c r="K263" s="79" t="n">
        <v>0</v>
      </c>
      <c r="L263" s="29"/>
      <c r="M263" s="79" t="n">
        <v>0</v>
      </c>
      <c r="N263" s="29"/>
      <c r="O263" s="79" t="n">
        <v>0</v>
      </c>
      <c r="P263" s="29"/>
      <c r="Q263" s="79" t="n">
        <v>0</v>
      </c>
      <c r="R263" s="29"/>
      <c r="S263" s="79" t="n">
        <v>0</v>
      </c>
      <c r="T263" s="29"/>
      <c r="U263" s="79" t="n">
        <v>0</v>
      </c>
      <c r="V263" s="29"/>
      <c r="W263" s="79" t="n">
        <f aca="false">SUM(G263:U263)</f>
        <v>25567</v>
      </c>
      <c r="X263" s="35"/>
      <c r="Y263" s="107"/>
      <c r="Z263" s="79" t="n">
        <v>0</v>
      </c>
      <c r="AA263" s="29"/>
      <c r="AB263" s="79" t="n">
        <v>25567</v>
      </c>
      <c r="AC263" s="29"/>
      <c r="AD263" s="79" t="n">
        <v>0</v>
      </c>
      <c r="AE263" s="29"/>
      <c r="AF263" s="79" t="n">
        <v>0</v>
      </c>
      <c r="AG263" s="29"/>
      <c r="AH263" s="79" t="n">
        <v>0</v>
      </c>
      <c r="AI263" s="29"/>
      <c r="AJ263" s="79" t="n">
        <v>0</v>
      </c>
      <c r="AK263" s="29"/>
      <c r="AL263" s="79" t="n">
        <f aca="false">SUM(Z263:AJ263)</f>
        <v>25567</v>
      </c>
      <c r="AM263" s="29"/>
      <c r="AN263" s="29"/>
      <c r="AO263" s="29"/>
      <c r="AP263" s="79" t="n">
        <v>102117.98</v>
      </c>
      <c r="AQ263" s="29"/>
      <c r="AR263" s="123" t="n">
        <v>20</v>
      </c>
    </row>
    <row r="264" customFormat="false" ht="8.25" hidden="false" customHeight="true" outlineLevel="0" collapsed="false">
      <c r="A264" s="46"/>
      <c r="B264" s="17"/>
      <c r="C264" s="17"/>
      <c r="D264" s="124"/>
      <c r="E264" s="124"/>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126"/>
    </row>
    <row r="265" customFormat="false" ht="8.25" hidden="false" customHeight="true" outlineLevel="0" collapsed="false">
      <c r="A265" s="17" t="n">
        <v>21</v>
      </c>
      <c r="B265" s="27"/>
      <c r="C265" s="17" t="s">
        <v>250</v>
      </c>
      <c r="D265" s="124"/>
      <c r="E265" s="124"/>
      <c r="F265" s="29"/>
      <c r="G265" s="79" t="n">
        <v>0</v>
      </c>
      <c r="H265" s="29"/>
      <c r="I265" s="79" t="n">
        <v>0</v>
      </c>
      <c r="J265" s="29"/>
      <c r="K265" s="79" t="n">
        <v>0</v>
      </c>
      <c r="L265" s="29"/>
      <c r="M265" s="79" t="n">
        <v>0</v>
      </c>
      <c r="N265" s="29"/>
      <c r="O265" s="79" t="n">
        <v>0</v>
      </c>
      <c r="P265" s="29"/>
      <c r="Q265" s="79" t="n">
        <v>406044</v>
      </c>
      <c r="R265" s="29"/>
      <c r="S265" s="79" t="n">
        <v>0</v>
      </c>
      <c r="T265" s="29"/>
      <c r="U265" s="79" t="n">
        <v>0</v>
      </c>
      <c r="V265" s="29"/>
      <c r="W265" s="79" t="n">
        <f aca="false">SUM(G265:U265)</f>
        <v>406044</v>
      </c>
      <c r="X265" s="35"/>
      <c r="Y265" s="107"/>
      <c r="Z265" s="79" t="n">
        <v>0</v>
      </c>
      <c r="AA265" s="29"/>
      <c r="AB265" s="79" t="n">
        <v>0</v>
      </c>
      <c r="AC265" s="29"/>
      <c r="AD265" s="79" t="n">
        <v>406044</v>
      </c>
      <c r="AE265" s="29"/>
      <c r="AF265" s="79" t="n">
        <v>0</v>
      </c>
      <c r="AG265" s="29"/>
      <c r="AH265" s="79" t="n">
        <v>0</v>
      </c>
      <c r="AI265" s="29"/>
      <c r="AJ265" s="79" t="n">
        <v>0</v>
      </c>
      <c r="AK265" s="29"/>
      <c r="AL265" s="79" t="n">
        <f aca="false">SUM(Z265:AJ265)</f>
        <v>406044</v>
      </c>
      <c r="AM265" s="29"/>
      <c r="AN265" s="29"/>
      <c r="AO265" s="29"/>
      <c r="AP265" s="79" t="n">
        <v>13105.32</v>
      </c>
      <c r="AQ265" s="29"/>
      <c r="AR265" s="123" t="n">
        <v>21</v>
      </c>
    </row>
    <row r="266" customFormat="false" ht="8.25" hidden="false" customHeight="true" outlineLevel="0" collapsed="false">
      <c r="A266" s="17" t="n">
        <v>22</v>
      </c>
      <c r="B266" s="27"/>
      <c r="C266" s="13" t="s">
        <v>202</v>
      </c>
      <c r="D266" s="124"/>
      <c r="E266" s="124"/>
      <c r="F266" s="29"/>
      <c r="G266" s="79" t="n">
        <v>84335</v>
      </c>
      <c r="H266" s="29"/>
      <c r="I266" s="79" t="n">
        <v>102032</v>
      </c>
      <c r="J266" s="29"/>
      <c r="K266" s="79" t="n">
        <v>0</v>
      </c>
      <c r="L266" s="29"/>
      <c r="M266" s="79" t="n">
        <v>18</v>
      </c>
      <c r="N266" s="29"/>
      <c r="O266" s="79" t="n">
        <v>0</v>
      </c>
      <c r="P266" s="29"/>
      <c r="Q266" s="79" t="n">
        <v>0</v>
      </c>
      <c r="R266" s="29"/>
      <c r="S266" s="79" t="n">
        <v>0</v>
      </c>
      <c r="T266" s="29"/>
      <c r="U266" s="79" t="n">
        <v>300</v>
      </c>
      <c r="V266" s="29"/>
      <c r="W266" s="79" t="n">
        <f aca="false">SUM(G266:U266)</f>
        <v>186685</v>
      </c>
      <c r="X266" s="35"/>
      <c r="Y266" s="107"/>
      <c r="Z266" s="79" t="n">
        <v>0</v>
      </c>
      <c r="AA266" s="29"/>
      <c r="AB266" s="79" t="n">
        <v>843770</v>
      </c>
      <c r="AC266" s="29"/>
      <c r="AD266" s="79" t="n">
        <v>35377</v>
      </c>
      <c r="AE266" s="29"/>
      <c r="AF266" s="79" t="n">
        <v>0</v>
      </c>
      <c r="AG266" s="29"/>
      <c r="AH266" s="79" t="n">
        <v>0</v>
      </c>
      <c r="AI266" s="29"/>
      <c r="AJ266" s="79" t="n">
        <v>0</v>
      </c>
      <c r="AK266" s="29"/>
      <c r="AL266" s="79" t="n">
        <f aca="false">SUM(Z266:AJ266)</f>
        <v>879147</v>
      </c>
      <c r="AM266" s="29"/>
      <c r="AN266" s="29"/>
      <c r="AO266" s="29"/>
      <c r="AP266" s="79" t="n">
        <v>261308.1</v>
      </c>
      <c r="AQ266" s="29"/>
      <c r="AR266" s="123" t="n">
        <v>22</v>
      </c>
    </row>
    <row r="267" customFormat="false" ht="8.25" hidden="false" customHeight="true" outlineLevel="0" collapsed="false">
      <c r="A267" s="17" t="n">
        <v>23</v>
      </c>
      <c r="B267" s="27"/>
      <c r="C267" s="17" t="s">
        <v>210</v>
      </c>
      <c r="D267" s="124"/>
      <c r="E267" s="124"/>
      <c r="F267" s="29"/>
      <c r="G267" s="79" t="n">
        <v>0</v>
      </c>
      <c r="H267" s="29"/>
      <c r="I267" s="79" t="n">
        <v>0</v>
      </c>
      <c r="J267" s="29"/>
      <c r="K267" s="79" t="n">
        <v>0</v>
      </c>
      <c r="L267" s="29"/>
      <c r="M267" s="79" t="n">
        <v>0</v>
      </c>
      <c r="N267" s="29"/>
      <c r="O267" s="79" t="n">
        <v>0</v>
      </c>
      <c r="P267" s="29"/>
      <c r="Q267" s="79" t="n">
        <v>262665</v>
      </c>
      <c r="R267" s="29"/>
      <c r="S267" s="79" t="n">
        <v>0</v>
      </c>
      <c r="T267" s="29"/>
      <c r="U267" s="79" t="n">
        <v>0</v>
      </c>
      <c r="V267" s="29"/>
      <c r="W267" s="79" t="n">
        <f aca="false">SUM(G267:U267)</f>
        <v>262665</v>
      </c>
      <c r="X267" s="35"/>
      <c r="Y267" s="107"/>
      <c r="Z267" s="79" t="n">
        <v>0</v>
      </c>
      <c r="AA267" s="29"/>
      <c r="AB267" s="79" t="n">
        <v>0</v>
      </c>
      <c r="AC267" s="29"/>
      <c r="AD267" s="79" t="n">
        <v>262665</v>
      </c>
      <c r="AE267" s="29"/>
      <c r="AF267" s="79" t="n">
        <v>0</v>
      </c>
      <c r="AG267" s="29"/>
      <c r="AH267" s="79" t="n">
        <v>0</v>
      </c>
      <c r="AI267" s="29"/>
      <c r="AJ267" s="79" t="n">
        <v>0</v>
      </c>
      <c r="AK267" s="29"/>
      <c r="AL267" s="79" t="n">
        <f aca="false">SUM(Z267:AJ267)</f>
        <v>262665</v>
      </c>
      <c r="AM267" s="29"/>
      <c r="AN267" s="29"/>
      <c r="AO267" s="29"/>
      <c r="AP267" s="79" t="n">
        <v>58693.6</v>
      </c>
      <c r="AQ267" s="29"/>
      <c r="AR267" s="123" t="n">
        <v>23</v>
      </c>
    </row>
    <row r="268" customFormat="false" ht="8.25" hidden="false" customHeight="true" outlineLevel="0" collapsed="false">
      <c r="A268" s="17" t="n">
        <v>24</v>
      </c>
      <c r="B268" s="27"/>
      <c r="C268" s="44" t="s">
        <v>251</v>
      </c>
      <c r="D268" s="124"/>
      <c r="E268" s="124"/>
      <c r="F268" s="29"/>
      <c r="G268" s="79" t="n">
        <v>151203</v>
      </c>
      <c r="H268" s="29"/>
      <c r="I268" s="79" t="n">
        <v>256961</v>
      </c>
      <c r="J268" s="29"/>
      <c r="K268" s="79" t="n">
        <v>0</v>
      </c>
      <c r="L268" s="29"/>
      <c r="M268" s="79" t="n">
        <v>0</v>
      </c>
      <c r="N268" s="29"/>
      <c r="O268" s="79" t="n">
        <v>0</v>
      </c>
      <c r="P268" s="29"/>
      <c r="Q268" s="79" t="n">
        <v>180000</v>
      </c>
      <c r="R268" s="29"/>
      <c r="S268" s="79" t="n">
        <v>0</v>
      </c>
      <c r="T268" s="29"/>
      <c r="U268" s="79" t="n">
        <v>667536</v>
      </c>
      <c r="V268" s="29"/>
      <c r="W268" s="79" t="n">
        <f aca="false">SUM(G268:U268)</f>
        <v>1255700</v>
      </c>
      <c r="X268" s="35"/>
      <c r="Y268" s="107"/>
      <c r="Z268" s="79" t="n">
        <v>0</v>
      </c>
      <c r="AA268" s="29"/>
      <c r="AB268" s="79" t="n">
        <v>489686</v>
      </c>
      <c r="AC268" s="29"/>
      <c r="AD268" s="79" t="n">
        <v>162518</v>
      </c>
      <c r="AE268" s="29"/>
      <c r="AF268" s="79" t="n">
        <v>0</v>
      </c>
      <c r="AG268" s="29"/>
      <c r="AH268" s="79" t="n">
        <v>0</v>
      </c>
      <c r="AI268" s="29"/>
      <c r="AJ268" s="79" t="n">
        <v>0</v>
      </c>
      <c r="AK268" s="29"/>
      <c r="AL268" s="79" t="n">
        <f aca="false">SUM(Z268:AJ268)</f>
        <v>652204</v>
      </c>
      <c r="AM268" s="29"/>
      <c r="AN268" s="29"/>
      <c r="AO268" s="29"/>
      <c r="AP268" s="79" t="n">
        <v>270678.06</v>
      </c>
      <c r="AQ268" s="29"/>
      <c r="AR268" s="123" t="n">
        <v>24</v>
      </c>
    </row>
    <row r="269" customFormat="false" ht="8.25" hidden="false" customHeight="true" outlineLevel="0" collapsed="false">
      <c r="A269" s="17" t="n">
        <v>25</v>
      </c>
      <c r="B269" s="27"/>
      <c r="C269" s="17" t="s">
        <v>252</v>
      </c>
      <c r="D269" s="124"/>
      <c r="E269" s="124"/>
      <c r="F269" s="29"/>
      <c r="G269" s="79" t="n">
        <v>0</v>
      </c>
      <c r="H269" s="29"/>
      <c r="I269" s="79" t="n">
        <v>23760</v>
      </c>
      <c r="J269" s="29"/>
      <c r="K269" s="79" t="n">
        <v>0</v>
      </c>
      <c r="L269" s="29"/>
      <c r="M269" s="79" t="n">
        <v>0</v>
      </c>
      <c r="N269" s="29"/>
      <c r="O269" s="79" t="n">
        <v>0</v>
      </c>
      <c r="P269" s="29"/>
      <c r="Q269" s="79" t="n">
        <v>459647</v>
      </c>
      <c r="R269" s="29"/>
      <c r="S269" s="79" t="n">
        <v>0</v>
      </c>
      <c r="T269" s="29"/>
      <c r="U269" s="79" t="n">
        <v>0</v>
      </c>
      <c r="V269" s="29"/>
      <c r="W269" s="79" t="n">
        <f aca="false">SUM(G269:U269)</f>
        <v>483407</v>
      </c>
      <c r="X269" s="35"/>
      <c r="Y269" s="107"/>
      <c r="Z269" s="79" t="n">
        <v>0</v>
      </c>
      <c r="AA269" s="29"/>
      <c r="AB269" s="79" t="n">
        <v>0</v>
      </c>
      <c r="AC269" s="29"/>
      <c r="AD269" s="79" t="n">
        <v>483407</v>
      </c>
      <c r="AE269" s="29"/>
      <c r="AF269" s="79" t="n">
        <v>0</v>
      </c>
      <c r="AG269" s="29"/>
      <c r="AH269" s="79" t="n">
        <v>0</v>
      </c>
      <c r="AI269" s="29"/>
      <c r="AJ269" s="79" t="n">
        <v>0</v>
      </c>
      <c r="AK269" s="29"/>
      <c r="AL269" s="79" t="n">
        <f aca="false">SUM(Z269:AJ269)</f>
        <v>483407</v>
      </c>
      <c r="AM269" s="29"/>
      <c r="AN269" s="29"/>
      <c r="AO269" s="29"/>
      <c r="AP269" s="79" t="n">
        <v>10119.42</v>
      </c>
      <c r="AQ269" s="29"/>
      <c r="AR269" s="123" t="n">
        <v>25</v>
      </c>
    </row>
    <row r="270" customFormat="false" ht="8.25" hidden="false" customHeight="true" outlineLevel="0" collapsed="false">
      <c r="A270" s="46"/>
      <c r="B270" s="17"/>
      <c r="C270" s="17"/>
      <c r="D270" s="124"/>
      <c r="E270" s="124"/>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126"/>
    </row>
    <row r="271" customFormat="false" ht="8.25" hidden="false" customHeight="true" outlineLevel="0" collapsed="false">
      <c r="A271" s="17" t="n">
        <v>26</v>
      </c>
      <c r="B271" s="27"/>
      <c r="C271" s="17" t="s">
        <v>253</v>
      </c>
      <c r="D271" s="124"/>
      <c r="E271" s="124"/>
      <c r="F271" s="29"/>
      <c r="G271" s="79" t="n">
        <v>0</v>
      </c>
      <c r="H271" s="29"/>
      <c r="I271" s="79" t="n">
        <v>0</v>
      </c>
      <c r="J271" s="29"/>
      <c r="K271" s="79" t="n">
        <v>0</v>
      </c>
      <c r="L271" s="29"/>
      <c r="M271" s="79" t="n">
        <v>1021</v>
      </c>
      <c r="N271" s="29"/>
      <c r="O271" s="79" t="n">
        <v>0</v>
      </c>
      <c r="P271" s="29"/>
      <c r="Q271" s="79" t="n">
        <v>0</v>
      </c>
      <c r="R271" s="29"/>
      <c r="S271" s="79" t="n">
        <v>0</v>
      </c>
      <c r="T271" s="29"/>
      <c r="U271" s="79" t="n">
        <v>0</v>
      </c>
      <c r="V271" s="29"/>
      <c r="W271" s="79" t="n">
        <f aca="false">SUM(G271:U271)</f>
        <v>1021</v>
      </c>
      <c r="X271" s="35"/>
      <c r="Y271" s="107"/>
      <c r="Z271" s="79" t="n">
        <v>0</v>
      </c>
      <c r="AA271" s="29"/>
      <c r="AB271" s="79" t="n">
        <v>0</v>
      </c>
      <c r="AC271" s="29"/>
      <c r="AD271" s="79" t="n">
        <v>0</v>
      </c>
      <c r="AE271" s="29"/>
      <c r="AF271" s="79" t="n">
        <v>0</v>
      </c>
      <c r="AG271" s="29"/>
      <c r="AH271" s="79" t="n">
        <v>1021</v>
      </c>
      <c r="AI271" s="29"/>
      <c r="AJ271" s="79" t="n">
        <v>0</v>
      </c>
      <c r="AK271" s="29"/>
      <c r="AL271" s="79" t="n">
        <f aca="false">SUM(Z271:AJ271)</f>
        <v>1021</v>
      </c>
      <c r="AM271" s="29"/>
      <c r="AN271" s="29"/>
      <c r="AO271" s="29"/>
      <c r="AP271" s="79" t="n">
        <v>0</v>
      </c>
      <c r="AQ271" s="29"/>
      <c r="AR271" s="123" t="n">
        <v>26</v>
      </c>
    </row>
    <row r="272" customFormat="false" ht="8.25" hidden="false" customHeight="true" outlineLevel="0" collapsed="false">
      <c r="A272" s="17" t="n">
        <v>27</v>
      </c>
      <c r="B272" s="27"/>
      <c r="C272" s="17" t="s">
        <v>254</v>
      </c>
      <c r="D272" s="124"/>
      <c r="E272" s="124"/>
      <c r="F272" s="29"/>
      <c r="G272" s="79" t="n">
        <v>0</v>
      </c>
      <c r="H272" s="29"/>
      <c r="I272" s="79" t="n">
        <v>0</v>
      </c>
      <c r="J272" s="29"/>
      <c r="K272" s="79" t="n">
        <v>2665447</v>
      </c>
      <c r="L272" s="29"/>
      <c r="M272" s="79" t="n">
        <v>0</v>
      </c>
      <c r="N272" s="29"/>
      <c r="O272" s="79" t="n">
        <v>0</v>
      </c>
      <c r="P272" s="29"/>
      <c r="Q272" s="79" t="n">
        <v>319452</v>
      </c>
      <c r="R272" s="29"/>
      <c r="S272" s="79" t="n">
        <v>0</v>
      </c>
      <c r="T272" s="29"/>
      <c r="U272" s="79" t="n">
        <v>0</v>
      </c>
      <c r="V272" s="29"/>
      <c r="W272" s="79" t="n">
        <f aca="false">SUM(G272:U272)</f>
        <v>2984899</v>
      </c>
      <c r="X272" s="35"/>
      <c r="Y272" s="107"/>
      <c r="Z272" s="79" t="n">
        <v>0</v>
      </c>
      <c r="AA272" s="29"/>
      <c r="AB272" s="79" t="n">
        <v>0</v>
      </c>
      <c r="AC272" s="29"/>
      <c r="AD272" s="79" t="n">
        <v>2984899</v>
      </c>
      <c r="AE272" s="29"/>
      <c r="AF272" s="79" t="n">
        <v>0</v>
      </c>
      <c r="AG272" s="29"/>
      <c r="AH272" s="79" t="n">
        <v>0</v>
      </c>
      <c r="AI272" s="29"/>
      <c r="AJ272" s="79" t="n">
        <v>0</v>
      </c>
      <c r="AK272" s="29"/>
      <c r="AL272" s="79" t="n">
        <f aca="false">SUM(Z272:AJ272)</f>
        <v>2984899</v>
      </c>
      <c r="AM272" s="29"/>
      <c r="AN272" s="29"/>
      <c r="AO272" s="29"/>
      <c r="AP272" s="79" t="n">
        <v>0</v>
      </c>
      <c r="AQ272" s="29"/>
      <c r="AR272" s="123" t="n">
        <v>27</v>
      </c>
    </row>
    <row r="273" customFormat="false" ht="8.25" hidden="false" customHeight="true" outlineLevel="0" collapsed="false">
      <c r="A273" s="17" t="n">
        <v>28</v>
      </c>
      <c r="B273" s="27"/>
      <c r="C273" s="17" t="s">
        <v>255</v>
      </c>
      <c r="D273" s="124"/>
      <c r="E273" s="124"/>
      <c r="F273" s="29"/>
      <c r="G273" s="79" t="n">
        <v>0</v>
      </c>
      <c r="H273" s="29"/>
      <c r="I273" s="79" t="n">
        <v>204507</v>
      </c>
      <c r="J273" s="29"/>
      <c r="K273" s="79" t="n">
        <v>0</v>
      </c>
      <c r="L273" s="29"/>
      <c r="M273" s="79" t="n">
        <v>0</v>
      </c>
      <c r="N273" s="29"/>
      <c r="O273" s="79" t="n">
        <v>0</v>
      </c>
      <c r="P273" s="29"/>
      <c r="Q273" s="79" t="n">
        <v>0</v>
      </c>
      <c r="R273" s="29"/>
      <c r="S273" s="79" t="n">
        <v>0</v>
      </c>
      <c r="T273" s="29"/>
      <c r="U273" s="79" t="n">
        <v>0</v>
      </c>
      <c r="V273" s="29"/>
      <c r="W273" s="79" t="n">
        <f aca="false">SUM(G273:U273)</f>
        <v>204507</v>
      </c>
      <c r="X273" s="35"/>
      <c r="Y273" s="107"/>
      <c r="Z273" s="79" t="n">
        <v>0</v>
      </c>
      <c r="AA273" s="29"/>
      <c r="AB273" s="79" t="n">
        <v>0</v>
      </c>
      <c r="AC273" s="29"/>
      <c r="AD273" s="79" t="n">
        <v>204507</v>
      </c>
      <c r="AE273" s="29"/>
      <c r="AF273" s="79" t="n">
        <v>0</v>
      </c>
      <c r="AG273" s="29"/>
      <c r="AH273" s="79" t="n">
        <v>0</v>
      </c>
      <c r="AI273" s="29"/>
      <c r="AJ273" s="79" t="n">
        <v>0</v>
      </c>
      <c r="AK273" s="29"/>
      <c r="AL273" s="79" t="n">
        <f aca="false">SUM(Z273:AJ273)</f>
        <v>204507</v>
      </c>
      <c r="AM273" s="29"/>
      <c r="AN273" s="29"/>
      <c r="AO273" s="29"/>
      <c r="AP273" s="79" t="n">
        <v>1244241.83</v>
      </c>
      <c r="AQ273" s="29"/>
      <c r="AR273" s="123" t="n">
        <v>28</v>
      </c>
    </row>
    <row r="274" customFormat="false" ht="8.25" hidden="false" customHeight="true" outlineLevel="0" collapsed="false">
      <c r="A274" s="17" t="n">
        <v>29</v>
      </c>
      <c r="B274" s="27"/>
      <c r="C274" s="17" t="s">
        <v>256</v>
      </c>
      <c r="D274" s="124"/>
      <c r="E274" s="124"/>
      <c r="F274" s="29"/>
      <c r="G274" s="79" t="n">
        <v>0</v>
      </c>
      <c r="H274" s="29"/>
      <c r="I274" s="79" t="n">
        <v>716281</v>
      </c>
      <c r="J274" s="29"/>
      <c r="K274" s="79" t="n">
        <v>0</v>
      </c>
      <c r="L274" s="29"/>
      <c r="M274" s="79" t="n">
        <v>0</v>
      </c>
      <c r="N274" s="29"/>
      <c r="O274" s="79" t="n">
        <v>0</v>
      </c>
      <c r="P274" s="29"/>
      <c r="Q274" s="79" t="n">
        <v>68617</v>
      </c>
      <c r="R274" s="29"/>
      <c r="S274" s="79" t="n">
        <v>0</v>
      </c>
      <c r="T274" s="29"/>
      <c r="U274" s="79" t="n">
        <v>2490</v>
      </c>
      <c r="V274" s="29"/>
      <c r="W274" s="79" t="n">
        <f aca="false">SUM(G274:U274)</f>
        <v>787388</v>
      </c>
      <c r="X274" s="35"/>
      <c r="Y274" s="107"/>
      <c r="Z274" s="79" t="n">
        <v>0</v>
      </c>
      <c r="AA274" s="29"/>
      <c r="AB274" s="79" t="n">
        <v>0</v>
      </c>
      <c r="AC274" s="29"/>
      <c r="AD274" s="79" t="n">
        <v>787388</v>
      </c>
      <c r="AE274" s="29"/>
      <c r="AF274" s="79" t="n">
        <v>0</v>
      </c>
      <c r="AG274" s="29"/>
      <c r="AH274" s="79" t="n">
        <v>0</v>
      </c>
      <c r="AI274" s="29"/>
      <c r="AJ274" s="79" t="n">
        <v>0</v>
      </c>
      <c r="AK274" s="29"/>
      <c r="AL274" s="79" t="n">
        <f aca="false">SUM(Z274:AJ274)</f>
        <v>787388</v>
      </c>
      <c r="AM274" s="29"/>
      <c r="AN274" s="29"/>
      <c r="AO274" s="29"/>
      <c r="AP274" s="79" t="n">
        <v>0</v>
      </c>
      <c r="AQ274" s="29"/>
      <c r="AR274" s="123" t="n">
        <v>29</v>
      </c>
    </row>
    <row r="275" customFormat="false" ht="8.25" hidden="false" customHeight="true" outlineLevel="0" collapsed="false">
      <c r="A275" s="17" t="n">
        <v>30</v>
      </c>
      <c r="B275" s="27"/>
      <c r="C275" s="17" t="s">
        <v>257</v>
      </c>
      <c r="D275" s="124"/>
      <c r="E275" s="124"/>
      <c r="F275" s="29"/>
      <c r="G275" s="79" t="n">
        <v>0</v>
      </c>
      <c r="H275" s="29"/>
      <c r="I275" s="79" t="n">
        <v>169492</v>
      </c>
      <c r="J275" s="29"/>
      <c r="K275" s="79" t="n">
        <v>0</v>
      </c>
      <c r="L275" s="29"/>
      <c r="M275" s="79" t="n">
        <v>0</v>
      </c>
      <c r="N275" s="29"/>
      <c r="O275" s="79" t="n">
        <v>0</v>
      </c>
      <c r="P275" s="29"/>
      <c r="Q275" s="79" t="n">
        <v>1136277</v>
      </c>
      <c r="R275" s="29"/>
      <c r="S275" s="79" t="n">
        <v>0</v>
      </c>
      <c r="T275" s="29"/>
      <c r="U275" s="79" t="n">
        <v>0</v>
      </c>
      <c r="V275" s="29"/>
      <c r="W275" s="79" t="n">
        <f aca="false">SUM(G275:U275)</f>
        <v>1305769</v>
      </c>
      <c r="X275" s="35"/>
      <c r="Y275" s="107"/>
      <c r="Z275" s="79" t="n">
        <v>0</v>
      </c>
      <c r="AA275" s="29"/>
      <c r="AB275" s="79" t="n">
        <v>0</v>
      </c>
      <c r="AC275" s="29"/>
      <c r="AD275" s="79" t="n">
        <v>1136277</v>
      </c>
      <c r="AE275" s="29"/>
      <c r="AF275" s="79" t="n">
        <v>0</v>
      </c>
      <c r="AG275" s="29"/>
      <c r="AH275" s="79" t="n">
        <v>0</v>
      </c>
      <c r="AI275" s="29"/>
      <c r="AJ275" s="79" t="n">
        <v>0</v>
      </c>
      <c r="AK275" s="29"/>
      <c r="AL275" s="79" t="n">
        <f aca="false">SUM(Z275:AJ275)</f>
        <v>1136277</v>
      </c>
      <c r="AM275" s="29"/>
      <c r="AN275" s="29"/>
      <c r="AO275" s="29"/>
      <c r="AP275" s="79" t="n">
        <v>212943.93</v>
      </c>
      <c r="AQ275" s="29"/>
      <c r="AR275" s="123" t="n">
        <v>30</v>
      </c>
    </row>
    <row r="276" customFormat="false" ht="8.25" hidden="false" customHeight="true" outlineLevel="0" collapsed="false">
      <c r="A276" s="46"/>
      <c r="B276" s="17"/>
      <c r="C276" s="17"/>
      <c r="D276" s="124"/>
      <c r="E276" s="124"/>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126"/>
    </row>
    <row r="277" customFormat="false" ht="8.25" hidden="false" customHeight="true" outlineLevel="0" collapsed="false">
      <c r="A277" s="17" t="n">
        <v>31</v>
      </c>
      <c r="B277" s="27"/>
      <c r="C277" s="17" t="s">
        <v>223</v>
      </c>
      <c r="D277" s="124"/>
      <c r="E277" s="124"/>
      <c r="F277" s="29"/>
      <c r="G277" s="79" t="n">
        <v>0</v>
      </c>
      <c r="H277" s="29"/>
      <c r="I277" s="79" t="n">
        <v>1053445</v>
      </c>
      <c r="J277" s="29"/>
      <c r="K277" s="79" t="n">
        <v>0</v>
      </c>
      <c r="L277" s="29"/>
      <c r="M277" s="79" t="n">
        <v>0</v>
      </c>
      <c r="N277" s="29"/>
      <c r="O277" s="79" t="n">
        <v>0</v>
      </c>
      <c r="P277" s="29"/>
      <c r="Q277" s="79" t="n">
        <v>10513</v>
      </c>
      <c r="R277" s="29"/>
      <c r="S277" s="79" t="n">
        <v>0</v>
      </c>
      <c r="T277" s="29"/>
      <c r="U277" s="79" t="n">
        <v>0</v>
      </c>
      <c r="V277" s="29"/>
      <c r="W277" s="79" t="n">
        <f aca="false">SUM(G277:U277)</f>
        <v>1063958</v>
      </c>
      <c r="X277" s="35"/>
      <c r="Y277" s="107"/>
      <c r="Z277" s="79" t="n">
        <v>0</v>
      </c>
      <c r="AA277" s="29"/>
      <c r="AB277" s="79" t="n">
        <v>0</v>
      </c>
      <c r="AC277" s="29"/>
      <c r="AD277" s="79" t="n">
        <v>1063958</v>
      </c>
      <c r="AE277" s="29"/>
      <c r="AF277" s="79" t="n">
        <v>0</v>
      </c>
      <c r="AG277" s="29"/>
      <c r="AH277" s="79" t="n">
        <v>0</v>
      </c>
      <c r="AI277" s="29"/>
      <c r="AJ277" s="79" t="n">
        <v>0</v>
      </c>
      <c r="AK277" s="29"/>
      <c r="AL277" s="79" t="n">
        <f aca="false">SUM(Z277:AJ277)</f>
        <v>1063958</v>
      </c>
      <c r="AM277" s="29"/>
      <c r="AN277" s="29"/>
      <c r="AO277" s="29"/>
      <c r="AP277" s="79" t="n">
        <v>1407103.28</v>
      </c>
      <c r="AQ277" s="29"/>
      <c r="AR277" s="123" t="n">
        <v>31</v>
      </c>
    </row>
    <row r="278" customFormat="false" ht="8.25" hidden="false" customHeight="true" outlineLevel="0" collapsed="false">
      <c r="A278" s="17" t="n">
        <v>32</v>
      </c>
      <c r="B278" s="27"/>
      <c r="C278" s="17" t="s">
        <v>258</v>
      </c>
      <c r="D278" s="124"/>
      <c r="E278" s="124"/>
      <c r="F278" s="29"/>
      <c r="G278" s="79" t="n">
        <v>1486533</v>
      </c>
      <c r="H278" s="29"/>
      <c r="I278" s="79" t="n">
        <v>1084844</v>
      </c>
      <c r="J278" s="29"/>
      <c r="K278" s="79" t="n">
        <v>0</v>
      </c>
      <c r="L278" s="29"/>
      <c r="M278" s="79" t="n">
        <v>41502</v>
      </c>
      <c r="N278" s="29"/>
      <c r="O278" s="79" t="n">
        <v>0</v>
      </c>
      <c r="P278" s="29"/>
      <c r="Q278" s="79" t="n">
        <v>1520023</v>
      </c>
      <c r="R278" s="29"/>
      <c r="S278" s="79" t="n">
        <v>65664</v>
      </c>
      <c r="T278" s="29"/>
      <c r="U278" s="79" t="n">
        <v>252095</v>
      </c>
      <c r="V278" s="29"/>
      <c r="W278" s="79" t="n">
        <f aca="false">SUM(G278:U278)</f>
        <v>4450661</v>
      </c>
      <c r="X278" s="35"/>
      <c r="Y278" s="107"/>
      <c r="Z278" s="79" t="n">
        <v>0</v>
      </c>
      <c r="AA278" s="29"/>
      <c r="AB278" s="79" t="n">
        <v>2913586</v>
      </c>
      <c r="AC278" s="29"/>
      <c r="AD278" s="79" t="n">
        <v>8517702</v>
      </c>
      <c r="AE278" s="29"/>
      <c r="AF278" s="79" t="n">
        <v>0</v>
      </c>
      <c r="AG278" s="29"/>
      <c r="AH278" s="79" t="n">
        <v>571308</v>
      </c>
      <c r="AI278" s="29"/>
      <c r="AJ278" s="79" t="n">
        <v>0</v>
      </c>
      <c r="AK278" s="29"/>
      <c r="AL278" s="79" t="n">
        <f aca="false">SUM(Z278:AJ278)</f>
        <v>12002596</v>
      </c>
      <c r="AM278" s="29"/>
      <c r="AN278" s="29"/>
      <c r="AO278" s="29"/>
      <c r="AP278" s="79" t="n">
        <v>2783506.49</v>
      </c>
      <c r="AQ278" s="29"/>
      <c r="AR278" s="123" t="n">
        <v>32</v>
      </c>
    </row>
    <row r="279" customFormat="false" ht="8.25" hidden="false" customHeight="true" outlineLevel="0" collapsed="false">
      <c r="A279" s="17" t="n">
        <v>33</v>
      </c>
      <c r="B279" s="27"/>
      <c r="C279" s="17" t="s">
        <v>259</v>
      </c>
      <c r="D279" s="124"/>
      <c r="E279" s="124"/>
      <c r="F279" s="29"/>
      <c r="G279" s="79" t="n">
        <v>0</v>
      </c>
      <c r="H279" s="29"/>
      <c r="I279" s="79" t="n">
        <v>0</v>
      </c>
      <c r="J279" s="29"/>
      <c r="K279" s="79" t="n">
        <v>0</v>
      </c>
      <c r="L279" s="29"/>
      <c r="M279" s="79" t="n">
        <v>0</v>
      </c>
      <c r="N279" s="29"/>
      <c r="O279" s="79" t="n">
        <v>0</v>
      </c>
      <c r="P279" s="29"/>
      <c r="Q279" s="79" t="n">
        <v>0</v>
      </c>
      <c r="R279" s="29"/>
      <c r="S279" s="79" t="n">
        <v>0</v>
      </c>
      <c r="T279" s="29"/>
      <c r="U279" s="79" t="n">
        <v>0</v>
      </c>
      <c r="V279" s="29"/>
      <c r="W279" s="79" t="n">
        <f aca="false">SUM(G279:U279)</f>
        <v>0</v>
      </c>
      <c r="X279" s="35"/>
      <c r="Y279" s="107"/>
      <c r="Z279" s="79" t="n">
        <v>0</v>
      </c>
      <c r="AA279" s="29"/>
      <c r="AB279" s="79" t="n">
        <v>0</v>
      </c>
      <c r="AC279" s="29"/>
      <c r="AD279" s="79" t="n">
        <v>0</v>
      </c>
      <c r="AE279" s="29"/>
      <c r="AF279" s="79" t="n">
        <v>0</v>
      </c>
      <c r="AG279" s="29"/>
      <c r="AH279" s="79" t="n">
        <v>0</v>
      </c>
      <c r="AI279" s="29"/>
      <c r="AJ279" s="79" t="n">
        <v>0</v>
      </c>
      <c r="AK279" s="29"/>
      <c r="AL279" s="79" t="n">
        <f aca="false">SUM(Z279:AJ279)</f>
        <v>0</v>
      </c>
      <c r="AM279" s="29"/>
      <c r="AN279" s="29"/>
      <c r="AO279" s="29"/>
      <c r="AP279" s="79" t="n">
        <v>3409.49</v>
      </c>
      <c r="AQ279" s="29"/>
      <c r="AR279" s="123" t="n">
        <v>33</v>
      </c>
    </row>
    <row r="280" customFormat="false" ht="8.25" hidden="false" customHeight="true" outlineLevel="0" collapsed="false">
      <c r="A280" s="17" t="n">
        <v>34</v>
      </c>
      <c r="B280" s="27"/>
      <c r="C280" s="17" t="s">
        <v>260</v>
      </c>
      <c r="D280" s="124"/>
      <c r="E280" s="124"/>
      <c r="F280" s="29"/>
      <c r="G280" s="79" t="n">
        <v>0</v>
      </c>
      <c r="H280" s="29"/>
      <c r="I280" s="79" t="n">
        <v>0</v>
      </c>
      <c r="J280" s="29"/>
      <c r="K280" s="79" t="n">
        <v>0</v>
      </c>
      <c r="L280" s="29"/>
      <c r="M280" s="79" t="n">
        <v>0</v>
      </c>
      <c r="N280" s="29"/>
      <c r="O280" s="79" t="n">
        <v>0</v>
      </c>
      <c r="P280" s="29"/>
      <c r="Q280" s="79" t="n">
        <v>333333</v>
      </c>
      <c r="R280" s="29"/>
      <c r="S280" s="79" t="n">
        <v>0</v>
      </c>
      <c r="T280" s="29"/>
      <c r="U280" s="79" t="n">
        <v>0</v>
      </c>
      <c r="V280" s="29"/>
      <c r="W280" s="79" t="n">
        <f aca="false">SUM(G280:U280)</f>
        <v>333333</v>
      </c>
      <c r="X280" s="35"/>
      <c r="Y280" s="107"/>
      <c r="Z280" s="79" t="n">
        <v>0</v>
      </c>
      <c r="AA280" s="29"/>
      <c r="AB280" s="79" t="n">
        <v>0</v>
      </c>
      <c r="AC280" s="29"/>
      <c r="AD280" s="79" t="n">
        <v>0</v>
      </c>
      <c r="AE280" s="29"/>
      <c r="AF280" s="79" t="n">
        <v>0</v>
      </c>
      <c r="AG280" s="29"/>
      <c r="AH280" s="79" t="n">
        <v>0</v>
      </c>
      <c r="AI280" s="29"/>
      <c r="AJ280" s="79" t="n">
        <v>333333</v>
      </c>
      <c r="AK280" s="29"/>
      <c r="AL280" s="79" t="n">
        <f aca="false">SUM(Z280:AJ280)</f>
        <v>333333</v>
      </c>
      <c r="AM280" s="29"/>
      <c r="AN280" s="29"/>
      <c r="AO280" s="29"/>
      <c r="AP280" s="79" t="n">
        <v>102972.05</v>
      </c>
      <c r="AQ280" s="29"/>
      <c r="AR280" s="123" t="n">
        <v>34</v>
      </c>
    </row>
    <row r="281" customFormat="false" ht="8.25" hidden="false" customHeight="true" outlineLevel="0" collapsed="false">
      <c r="A281" s="17" t="n">
        <v>35</v>
      </c>
      <c r="B281" s="27"/>
      <c r="C281" s="17" t="s">
        <v>261</v>
      </c>
      <c r="D281" s="124"/>
      <c r="E281" s="124"/>
      <c r="F281" s="29"/>
      <c r="G281" s="79" t="n">
        <v>0</v>
      </c>
      <c r="H281" s="29"/>
      <c r="I281" s="79" t="n">
        <v>0</v>
      </c>
      <c r="J281" s="29"/>
      <c r="K281" s="79" t="n">
        <v>0</v>
      </c>
      <c r="L281" s="29"/>
      <c r="M281" s="79" t="n">
        <v>0</v>
      </c>
      <c r="N281" s="29"/>
      <c r="O281" s="79" t="n">
        <v>0</v>
      </c>
      <c r="P281" s="29"/>
      <c r="Q281" s="79" t="n">
        <v>0</v>
      </c>
      <c r="R281" s="29"/>
      <c r="S281" s="79" t="n">
        <v>0</v>
      </c>
      <c r="T281" s="29"/>
      <c r="U281" s="79" t="n">
        <v>0</v>
      </c>
      <c r="V281" s="29"/>
      <c r="W281" s="79" t="n">
        <f aca="false">SUM(G281:U281)</f>
        <v>0</v>
      </c>
      <c r="X281" s="35"/>
      <c r="Y281" s="107"/>
      <c r="Z281" s="79" t="n">
        <v>0</v>
      </c>
      <c r="AA281" s="29"/>
      <c r="AB281" s="79" t="n">
        <v>0</v>
      </c>
      <c r="AC281" s="29"/>
      <c r="AD281" s="79" t="n">
        <v>0</v>
      </c>
      <c r="AE281" s="29"/>
      <c r="AF281" s="79" t="n">
        <v>0</v>
      </c>
      <c r="AG281" s="29"/>
      <c r="AH281" s="79" t="n">
        <v>0</v>
      </c>
      <c r="AI281" s="29"/>
      <c r="AJ281" s="79" t="n">
        <v>0</v>
      </c>
      <c r="AK281" s="29"/>
      <c r="AL281" s="79" t="n">
        <f aca="false">SUM(Z281:AJ281)</f>
        <v>0</v>
      </c>
      <c r="AM281" s="29"/>
      <c r="AN281" s="29"/>
      <c r="AO281" s="29"/>
      <c r="AP281" s="79" t="n">
        <v>11025</v>
      </c>
      <c r="AQ281" s="29"/>
      <c r="AR281" s="123" t="n">
        <v>35</v>
      </c>
    </row>
    <row r="282" customFormat="false" ht="8.25" hidden="false" customHeight="true" outlineLevel="0" collapsed="false">
      <c r="A282" s="17"/>
      <c r="B282" s="27"/>
      <c r="C282" s="17"/>
      <c r="D282" s="124"/>
      <c r="E282" s="124"/>
      <c r="F282" s="29"/>
      <c r="G282" s="79"/>
      <c r="H282" s="29"/>
      <c r="I282" s="79"/>
      <c r="J282" s="29"/>
      <c r="K282" s="79"/>
      <c r="L282" s="29"/>
      <c r="M282" s="79"/>
      <c r="N282" s="29"/>
      <c r="O282" s="79"/>
      <c r="P282" s="29"/>
      <c r="Q282" s="79"/>
      <c r="R282" s="29"/>
      <c r="S282" s="79"/>
      <c r="T282" s="29"/>
      <c r="U282" s="79"/>
      <c r="V282" s="29"/>
      <c r="W282" s="79"/>
      <c r="X282" s="35"/>
      <c r="Y282" s="107"/>
      <c r="Z282" s="79"/>
      <c r="AA282" s="29"/>
      <c r="AB282" s="79"/>
      <c r="AC282" s="29"/>
      <c r="AD282" s="79"/>
      <c r="AE282" s="29"/>
      <c r="AF282" s="79"/>
      <c r="AG282" s="29"/>
      <c r="AH282" s="79"/>
      <c r="AI282" s="29"/>
      <c r="AJ282" s="79"/>
      <c r="AK282" s="29"/>
      <c r="AL282" s="79"/>
      <c r="AM282" s="29"/>
      <c r="AN282" s="29"/>
      <c r="AO282" s="29"/>
      <c r="AP282" s="79"/>
      <c r="AQ282" s="29"/>
      <c r="AR282" s="123"/>
    </row>
    <row r="283" customFormat="false" ht="9.75" hidden="false" customHeight="true" outlineLevel="0" collapsed="false">
      <c r="A283" s="17" t="n">
        <v>36</v>
      </c>
      <c r="B283" s="27"/>
      <c r="C283" s="17" t="s">
        <v>227</v>
      </c>
      <c r="D283" s="124"/>
      <c r="E283" s="124"/>
      <c r="F283" s="29"/>
      <c r="G283" s="79" t="n">
        <v>0</v>
      </c>
      <c r="H283" s="29"/>
      <c r="I283" s="79" t="n">
        <v>0</v>
      </c>
      <c r="J283" s="29"/>
      <c r="K283" s="79" t="n">
        <v>0</v>
      </c>
      <c r="L283" s="29"/>
      <c r="M283" s="79" t="n">
        <v>0</v>
      </c>
      <c r="N283" s="29"/>
      <c r="O283" s="79" t="n">
        <v>0</v>
      </c>
      <c r="P283" s="29"/>
      <c r="Q283" s="79" t="n">
        <v>446888</v>
      </c>
      <c r="R283" s="29"/>
      <c r="S283" s="79" t="n">
        <v>0</v>
      </c>
      <c r="T283" s="29"/>
      <c r="U283" s="79" t="n">
        <v>0</v>
      </c>
      <c r="V283" s="29"/>
      <c r="W283" s="79" t="n">
        <f aca="false">SUM(G283:U283)</f>
        <v>446888</v>
      </c>
      <c r="X283" s="35"/>
      <c r="Y283" s="107"/>
      <c r="Z283" s="79" t="n">
        <v>0</v>
      </c>
      <c r="AA283" s="29"/>
      <c r="AB283" s="79" t="n">
        <v>299054</v>
      </c>
      <c r="AC283" s="29"/>
      <c r="AD283" s="79" t="n">
        <v>147834</v>
      </c>
      <c r="AE283" s="29"/>
      <c r="AF283" s="79" t="n">
        <v>0</v>
      </c>
      <c r="AG283" s="29"/>
      <c r="AH283" s="79" t="n">
        <v>0</v>
      </c>
      <c r="AI283" s="29"/>
      <c r="AJ283" s="79" t="n">
        <v>0</v>
      </c>
      <c r="AK283" s="29"/>
      <c r="AL283" s="79" t="n">
        <f aca="false">SUM(Z283:AJ283)</f>
        <v>446888</v>
      </c>
      <c r="AM283" s="29"/>
      <c r="AN283" s="29"/>
      <c r="AO283" s="29"/>
      <c r="AP283" s="79" t="n">
        <v>220264.43</v>
      </c>
      <c r="AQ283" s="29"/>
      <c r="AR283" s="123" t="n">
        <v>36</v>
      </c>
    </row>
    <row r="284" customFormat="false" ht="9.75" hidden="false" customHeight="true" outlineLevel="0" collapsed="false">
      <c r="A284" s="17" t="n">
        <v>37</v>
      </c>
      <c r="B284" s="27"/>
      <c r="C284" s="17" t="s">
        <v>262</v>
      </c>
      <c r="D284" s="124"/>
      <c r="E284" s="124"/>
      <c r="F284" s="29"/>
      <c r="G284" s="79" t="n">
        <v>0</v>
      </c>
      <c r="H284" s="29"/>
      <c r="I284" s="79" t="n">
        <v>0</v>
      </c>
      <c r="J284" s="29"/>
      <c r="K284" s="79" t="n">
        <v>0</v>
      </c>
      <c r="L284" s="29"/>
      <c r="M284" s="79" t="n">
        <v>0</v>
      </c>
      <c r="N284" s="29"/>
      <c r="O284" s="79" t="n">
        <v>0</v>
      </c>
      <c r="P284" s="29"/>
      <c r="Q284" s="79" t="n">
        <v>143156</v>
      </c>
      <c r="R284" s="29"/>
      <c r="S284" s="79" t="n">
        <v>0</v>
      </c>
      <c r="T284" s="29"/>
      <c r="U284" s="79" t="n">
        <v>0</v>
      </c>
      <c r="V284" s="29"/>
      <c r="W284" s="79" t="n">
        <f aca="false">SUM(G284:U284)</f>
        <v>143156</v>
      </c>
      <c r="X284" s="35"/>
      <c r="Y284" s="107"/>
      <c r="Z284" s="79" t="n">
        <v>0</v>
      </c>
      <c r="AA284" s="29"/>
      <c r="AB284" s="79" t="n">
        <v>0</v>
      </c>
      <c r="AC284" s="29"/>
      <c r="AD284" s="79" t="n">
        <v>143156</v>
      </c>
      <c r="AE284" s="29"/>
      <c r="AF284" s="79" t="n">
        <v>0</v>
      </c>
      <c r="AG284" s="29"/>
      <c r="AH284" s="79" t="n">
        <v>0</v>
      </c>
      <c r="AI284" s="29"/>
      <c r="AJ284" s="79" t="n">
        <v>0</v>
      </c>
      <c r="AK284" s="29"/>
      <c r="AL284" s="79" t="n">
        <f aca="false">SUM(Z284:AJ284)</f>
        <v>143156</v>
      </c>
      <c r="AM284" s="29"/>
      <c r="AN284" s="29"/>
      <c r="AO284" s="29"/>
      <c r="AP284" s="79" t="n">
        <v>24123.91</v>
      </c>
      <c r="AQ284" s="29"/>
      <c r="AR284" s="123" t="n">
        <v>37</v>
      </c>
    </row>
    <row r="285" customFormat="false" ht="8.25" hidden="false" customHeight="true" outlineLevel="0" collapsed="false">
      <c r="A285" s="28" t="n">
        <v>38</v>
      </c>
      <c r="B285" s="27"/>
      <c r="C285" s="13" t="s">
        <v>263</v>
      </c>
      <c r="D285" s="124"/>
      <c r="E285" s="124"/>
      <c r="F285" s="29"/>
      <c r="G285" s="84" t="n">
        <v>0</v>
      </c>
      <c r="H285" s="29"/>
      <c r="I285" s="84" t="n">
        <v>0</v>
      </c>
      <c r="J285" s="29"/>
      <c r="K285" s="84" t="n">
        <v>0</v>
      </c>
      <c r="L285" s="29"/>
      <c r="M285" s="84" t="n">
        <v>0</v>
      </c>
      <c r="N285" s="29"/>
      <c r="O285" s="84" t="n">
        <v>0</v>
      </c>
      <c r="P285" s="29"/>
      <c r="Q285" s="84" t="n">
        <v>0</v>
      </c>
      <c r="R285" s="29"/>
      <c r="S285" s="84" t="n">
        <v>0</v>
      </c>
      <c r="T285" s="29"/>
      <c r="U285" s="84" t="n">
        <v>3022</v>
      </c>
      <c r="V285" s="29"/>
      <c r="W285" s="84" t="n">
        <f aca="false">SUM(G285:U285)</f>
        <v>3022</v>
      </c>
      <c r="X285" s="35"/>
      <c r="Y285" s="107"/>
      <c r="Z285" s="84" t="n">
        <v>0</v>
      </c>
      <c r="AA285" s="29"/>
      <c r="AB285" s="84" t="n">
        <v>0</v>
      </c>
      <c r="AC285" s="29"/>
      <c r="AD285" s="84" t="n">
        <v>0</v>
      </c>
      <c r="AE285" s="29"/>
      <c r="AF285" s="84" t="n">
        <v>0</v>
      </c>
      <c r="AG285" s="29"/>
      <c r="AH285" s="84" t="n">
        <v>0</v>
      </c>
      <c r="AI285" s="29"/>
      <c r="AJ285" s="84" t="n">
        <v>0</v>
      </c>
      <c r="AK285" s="29"/>
      <c r="AL285" s="84" t="n">
        <f aca="false">SUM(Z285:AJ285)</f>
        <v>0</v>
      </c>
      <c r="AM285" s="29"/>
      <c r="AN285" s="29"/>
      <c r="AO285" s="29"/>
      <c r="AP285" s="84" t="n">
        <v>594906.26</v>
      </c>
      <c r="AQ285" s="29"/>
      <c r="AR285" s="130" t="n">
        <v>38</v>
      </c>
    </row>
    <row r="286" customFormat="false" ht="8.25" hidden="false" customHeight="true" outlineLevel="0" collapsed="false">
      <c r="A286" s="124"/>
      <c r="B286" s="124"/>
      <c r="C286" s="123"/>
      <c r="D286" s="124"/>
      <c r="E286" s="124"/>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124"/>
    </row>
    <row r="287" customFormat="false" ht="8.25" hidden="false" customHeight="true" outlineLevel="0" collapsed="false">
      <c r="A287" s="130" t="n">
        <f aca="false">A285</f>
        <v>38</v>
      </c>
      <c r="B287" s="124"/>
      <c r="C287" s="132" t="s">
        <v>75</v>
      </c>
      <c r="D287" s="124"/>
      <c r="E287" s="124"/>
      <c r="F287" s="29"/>
      <c r="G287" s="87" t="n">
        <f aca="false">SUM(G241:G285)</f>
        <v>7774291</v>
      </c>
      <c r="H287" s="29"/>
      <c r="I287" s="87" t="n">
        <f aca="false">SUM(I241:I285)</f>
        <v>8863731</v>
      </c>
      <c r="J287" s="29"/>
      <c r="K287" s="87" t="n">
        <f aca="false">SUM(K241:K285)</f>
        <v>3156642</v>
      </c>
      <c r="L287" s="29"/>
      <c r="M287" s="87" t="n">
        <f aca="false">SUM(M241:M285)</f>
        <v>537589</v>
      </c>
      <c r="N287" s="29"/>
      <c r="O287" s="87" t="n">
        <f aca="false">SUM(O241:O285)</f>
        <v>0</v>
      </c>
      <c r="P287" s="29"/>
      <c r="Q287" s="87" t="n">
        <f aca="false">SUM(Q241:Q285)</f>
        <v>7833542</v>
      </c>
      <c r="R287" s="29"/>
      <c r="S287" s="87" t="n">
        <f aca="false">SUM(S241:S285)</f>
        <v>2775069</v>
      </c>
      <c r="T287" s="29"/>
      <c r="U287" s="87" t="n">
        <f aca="false">SUM(U241:U285)</f>
        <v>3933300</v>
      </c>
      <c r="V287" s="29"/>
      <c r="W287" s="87" t="n">
        <f aca="false">SUM(W241:W285)</f>
        <v>34874164</v>
      </c>
      <c r="X287" s="39"/>
      <c r="Y287" s="29"/>
      <c r="Z287" s="87" t="n">
        <f aca="false">SUM(Z241:Z285)</f>
        <v>7902915</v>
      </c>
      <c r="AA287" s="29"/>
      <c r="AB287" s="87" t="n">
        <f aca="false">SUM(AB241:AB285)</f>
        <v>20398290</v>
      </c>
      <c r="AC287" s="29"/>
      <c r="AD287" s="87" t="n">
        <f aca="false">SUM(AD241:AD285)</f>
        <v>20418988</v>
      </c>
      <c r="AE287" s="29"/>
      <c r="AF287" s="87" t="n">
        <f aca="false">SUM(AF241:AF285)</f>
        <v>0</v>
      </c>
      <c r="AG287" s="29"/>
      <c r="AH287" s="87" t="n">
        <f aca="false">SUM(AH241:AH285)</f>
        <v>2359818</v>
      </c>
      <c r="AI287" s="29"/>
      <c r="AJ287" s="87" t="n">
        <f aca="false">SUM(AJ241:AJ285)</f>
        <v>333333</v>
      </c>
      <c r="AK287" s="29"/>
      <c r="AL287" s="87" t="n">
        <f aca="false">SUM(AL241:AL285)</f>
        <v>51413344</v>
      </c>
      <c r="AM287" s="29"/>
      <c r="AN287" s="29"/>
      <c r="AO287" s="29"/>
      <c r="AP287" s="87" t="n">
        <f aca="false">SUM(AP241:AP285)</f>
        <v>42046070.56</v>
      </c>
      <c r="AQ287" s="29"/>
      <c r="AR287" s="130" t="n">
        <f aca="false">AR285</f>
        <v>38</v>
      </c>
    </row>
    <row r="288" customFormat="false" ht="8.25" hidden="false" customHeight="true" outlineLevel="0" collapsed="false">
      <c r="A288" s="151"/>
      <c r="B288" s="29"/>
      <c r="C288" s="17"/>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row>
    <row r="289" customFormat="false" ht="12" hidden="false" customHeight="false" outlineLevel="0" collapsed="false">
      <c r="A289" s="139" t="n">
        <f aca="false">(A60+A219+A287)</f>
        <v>171</v>
      </c>
      <c r="B289" s="124"/>
      <c r="C289" s="132" t="s">
        <v>264</v>
      </c>
      <c r="D289" s="124"/>
      <c r="E289" s="124"/>
      <c r="F289" s="29"/>
      <c r="G289" s="96" t="n">
        <f aca="false">(G60+G219+G287)</f>
        <v>185135860</v>
      </c>
      <c r="H289" s="29"/>
      <c r="I289" s="96" t="n">
        <f aca="false">(I60+I219+I287)</f>
        <v>188459520</v>
      </c>
      <c r="J289" s="29"/>
      <c r="K289" s="96" t="n">
        <f aca="false">(K60+K219+K287)</f>
        <v>1890051746</v>
      </c>
      <c r="L289" s="29"/>
      <c r="M289" s="96" t="n">
        <f aca="false">(M60+M219+M287)</f>
        <v>14398902</v>
      </c>
      <c r="N289" s="29"/>
      <c r="O289" s="96" t="n">
        <f aca="false">(O60+O219+O287)</f>
        <v>20595144</v>
      </c>
      <c r="P289" s="29"/>
      <c r="Q289" s="96" t="n">
        <f aca="false">(Q60+Q219+Q287)</f>
        <v>850982673</v>
      </c>
      <c r="R289" s="29"/>
      <c r="S289" s="96" t="n">
        <f aca="false">(S60+S219+S287)</f>
        <v>21272050</v>
      </c>
      <c r="T289" s="29"/>
      <c r="U289" s="96" t="n">
        <f aca="false">(U60+U219+U287)</f>
        <v>282116543</v>
      </c>
      <c r="V289" s="29"/>
      <c r="W289" s="96" t="n">
        <f aca="false">(W60+W219+W287)</f>
        <v>3453012438</v>
      </c>
      <c r="X289" s="39"/>
      <c r="Y289" s="29"/>
      <c r="Z289" s="96" t="n">
        <f aca="false">(Z60+Z219+Z287)</f>
        <v>1144371333</v>
      </c>
      <c r="AA289" s="29"/>
      <c r="AB289" s="96" t="n">
        <f aca="false">(AB60+AB219+AB287)</f>
        <v>427904247</v>
      </c>
      <c r="AC289" s="29"/>
      <c r="AD289" s="96" t="n">
        <f aca="false">(AD60+AD219+AD287)</f>
        <v>1173085149</v>
      </c>
      <c r="AE289" s="29"/>
      <c r="AF289" s="96" t="n">
        <f aca="false">(AF60+AF219+AF287)</f>
        <v>0</v>
      </c>
      <c r="AG289" s="29"/>
      <c r="AH289" s="96" t="n">
        <f aca="false">(AH60+AH219+AH287)</f>
        <v>296679202</v>
      </c>
      <c r="AI289" s="29"/>
      <c r="AJ289" s="96" t="n">
        <f aca="false">(AJ60+AJ219+AJ287)</f>
        <v>4204707</v>
      </c>
      <c r="AK289" s="29"/>
      <c r="AL289" s="96" t="n">
        <f aca="false">(AL60+AL219+AL287)</f>
        <v>3046244638</v>
      </c>
      <c r="AM289" s="29"/>
      <c r="AN289" s="29"/>
      <c r="AO289" s="29"/>
      <c r="AP289" s="96" t="n">
        <f aca="false">(AP60+AP219+AP287)</f>
        <v>892403335.47</v>
      </c>
      <c r="AQ289" s="29"/>
      <c r="AR289" s="139" t="n">
        <f aca="false">(AR60+AR219+AR287)</f>
        <v>171</v>
      </c>
    </row>
    <row r="290" customFormat="false" ht="8.25" hidden="false" customHeight="true" outlineLevel="0" collapsed="false">
      <c r="A290" s="29"/>
      <c r="B290" s="29"/>
      <c r="C290" s="17"/>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row>
    <row r="291" customFormat="false" ht="8.25" hidden="false" customHeight="true" outlineLevel="0" collapsed="false">
      <c r="A291" s="29"/>
      <c r="B291" s="29"/>
      <c r="C291" s="17"/>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row>
    <row r="292" customFormat="false" ht="10.5" hidden="false" customHeight="true" outlineLevel="0" collapsed="false">
      <c r="A292" s="29"/>
      <c r="B292" s="29"/>
      <c r="C292" s="43" t="s">
        <v>265</v>
      </c>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row>
    <row r="293" customFormat="false" ht="3" hidden="false" customHeight="true" outlineLevel="0" collapsed="false">
      <c r="A293" s="29"/>
      <c r="B293" s="29"/>
      <c r="C293" s="17"/>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row>
    <row r="294" customFormat="false" ht="8.25" hidden="false" customHeight="true" outlineLevel="0" collapsed="false">
      <c r="A294" s="29"/>
      <c r="B294" s="29"/>
      <c r="C294" s="17"/>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row>
    <row r="295" customFormat="false" ht="8.25" hidden="false" customHeight="true" outlineLevel="0" collapsed="false">
      <c r="A295" s="29"/>
      <c r="B295" s="29"/>
      <c r="C295" s="17"/>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row>
    <row r="296" customFormat="false" ht="8.25" hidden="false" customHeight="true" outlineLevel="0" collapsed="false">
      <c r="A296" s="29"/>
      <c r="B296" s="29"/>
      <c r="C296" s="17"/>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row>
    <row r="297" customFormat="false" ht="8.25" hidden="false" customHeight="true" outlineLevel="0" collapsed="false">
      <c r="A297" s="29"/>
      <c r="B297" s="29"/>
      <c r="C297" s="17"/>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row>
    <row r="298" customFormat="false" ht="8.25" hidden="false" customHeight="true" outlineLevel="0" collapsed="false">
      <c r="A298" s="29"/>
      <c r="B298" s="29"/>
      <c r="C298" s="17"/>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row>
    <row r="299" customFormat="false" ht="10.5" hidden="false" customHeight="true" outlineLevel="0" collapsed="false">
      <c r="A299" s="29"/>
      <c r="B299" s="29"/>
      <c r="C299" s="17"/>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row>
    <row r="300" customFormat="false" ht="6.75" hidden="false" customHeight="true" outlineLevel="0" collapsed="false">
      <c r="A300" s="29"/>
      <c r="B300" s="29"/>
      <c r="C300" s="17"/>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row>
    <row r="301" customFormat="false" ht="8.25" hidden="true" customHeight="true" outlineLevel="0" collapsed="false">
      <c r="A301" s="29"/>
      <c r="B301" s="29"/>
      <c r="C301" s="17"/>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row>
    <row r="302" customFormat="false" ht="10.5" hidden="true" customHeight="true" outlineLevel="0" collapsed="false">
      <c r="A302" s="29"/>
      <c r="B302" s="29"/>
      <c r="C302" s="17"/>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row>
    <row r="303" customFormat="false" ht="8.25" hidden="false" customHeight="true" outlineLevel="0" collapsed="false">
      <c r="A303" s="29"/>
      <c r="B303" s="29"/>
      <c r="C303" s="17"/>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row>
    <row r="304" s="20" customFormat="true" ht="9.75" hidden="false" customHeight="true" outlineLevel="0" collapsed="false">
      <c r="A304" s="23" t="s">
        <v>478</v>
      </c>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U304" s="18" t="s">
        <v>479</v>
      </c>
    </row>
  </sheetData>
  <mergeCells count="8">
    <mergeCell ref="G7:W7"/>
    <mergeCell ref="Z7:AM7"/>
    <mergeCell ref="G82:W82"/>
    <mergeCell ref="Z82:AM82"/>
    <mergeCell ref="G158:W158"/>
    <mergeCell ref="Z158:AM158"/>
    <mergeCell ref="G234:W234"/>
    <mergeCell ref="Z234:AM234"/>
  </mergeCells>
  <printOptions headings="false" gridLines="false" gridLinesSet="true" horizontalCentered="false" verticalCentered="false"/>
  <pageMargins left="3.75" right="0.25" top="0.5" bottom="0.25"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24" man="true" max="65535" min="0"/>
  </col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30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13" width="5.86"/>
    <col collapsed="false" customWidth="true" hidden="false" outlineLevel="0" max="2" min="2" style="13" width="3.29"/>
    <col collapsed="false" customWidth="true" hidden="false" outlineLevel="0" max="3" min="3" style="13" width="22.14"/>
    <col collapsed="false" customWidth="true" hidden="false" outlineLevel="0" max="4" min="4" style="13" width="2.42"/>
    <col collapsed="false" customWidth="true" hidden="true" outlineLevel="0" max="5" min="5" style="13" width="2.42"/>
    <col collapsed="false" customWidth="true" hidden="false" outlineLevel="0" max="6" min="6" style="13" width="3.29"/>
    <col collapsed="false" customWidth="true" hidden="false" outlineLevel="0" max="7" min="7" style="13" width="13.57"/>
    <col collapsed="false" customWidth="true" hidden="false" outlineLevel="0" max="8" min="8" style="13" width="1.58"/>
    <col collapsed="false" customWidth="true" hidden="false" outlineLevel="0" max="9" min="9" style="13" width="13.57"/>
    <col collapsed="false" customWidth="true" hidden="false" outlineLevel="0" max="10" min="10" style="13" width="1.58"/>
    <col collapsed="false" customWidth="true" hidden="false" outlineLevel="0" max="11" min="11" style="13" width="13.57"/>
    <col collapsed="false" customWidth="true" hidden="false" outlineLevel="0" max="12" min="12" style="13" width="1.58"/>
    <col collapsed="false" customWidth="true" hidden="false" outlineLevel="0" max="13" min="13" style="13" width="16.14"/>
    <col collapsed="false" customWidth="true" hidden="false" outlineLevel="0" max="14" min="14" style="13" width="1.58"/>
    <col collapsed="false" customWidth="true" hidden="false" outlineLevel="0" max="15" min="15" style="13" width="13.57"/>
    <col collapsed="false" customWidth="true" hidden="false" outlineLevel="0" max="16" min="16" style="13" width="1.58"/>
    <col collapsed="false" customWidth="true" hidden="false" outlineLevel="0" max="17" min="17" style="13" width="13.57"/>
    <col collapsed="false" customWidth="true" hidden="false" outlineLevel="0" max="18" min="18" style="13" width="1.58"/>
    <col collapsed="false" customWidth="true" hidden="false" outlineLevel="0" max="19" min="19" style="13" width="13.57"/>
    <col collapsed="false" customWidth="true" hidden="false" outlineLevel="0" max="20" min="20" style="13" width="2.42"/>
    <col collapsed="false" customWidth="true" hidden="false" outlineLevel="0" max="21" min="21" style="13" width="17.86"/>
    <col collapsed="false" customWidth="true" hidden="false" outlineLevel="0" max="22" min="22" style="13" width="1.29"/>
    <col collapsed="false" customWidth="true" hidden="false" outlineLevel="0" max="23" min="23" style="13" width="1.58"/>
    <col collapsed="false" customWidth="true" hidden="false" outlineLevel="0" max="24" min="24" style="13" width="14.43"/>
    <col collapsed="false" customWidth="true" hidden="false" outlineLevel="0" max="25" min="25" style="13" width="1.58"/>
    <col collapsed="false" customWidth="true" hidden="false" outlineLevel="0" max="26" min="26" style="13" width="14.43"/>
    <col collapsed="false" customWidth="true" hidden="false" outlineLevel="0" max="27" min="27" style="13" width="1.58"/>
    <col collapsed="false" customWidth="true" hidden="false" outlineLevel="0" max="28" min="28" style="13" width="14.43"/>
    <col collapsed="false" customWidth="true" hidden="false" outlineLevel="0" max="29" min="29" style="13" width="2.42"/>
    <col collapsed="false" customWidth="true" hidden="false" outlineLevel="0" max="30" min="30" style="13" width="17.86"/>
    <col collapsed="false" customWidth="true" hidden="false" outlineLevel="0" max="31" min="31" style="13" width="2.42"/>
    <col collapsed="false" customWidth="true" hidden="false" outlineLevel="0" max="32" min="32" style="13" width="14.43"/>
    <col collapsed="false" customWidth="true" hidden="false" outlineLevel="0" max="33" min="33" style="13" width="1.58"/>
    <col collapsed="false" customWidth="true" hidden="false" outlineLevel="0" max="34" min="34" style="13" width="14.43"/>
    <col collapsed="false" customWidth="true" hidden="false" outlineLevel="0" max="35" min="35" style="13" width="1.58"/>
    <col collapsed="false" customWidth="true" hidden="false" outlineLevel="0" max="36" min="36" style="13" width="14.43"/>
    <col collapsed="false" customWidth="true" hidden="false" outlineLevel="0" max="37" min="37" style="13" width="2.42"/>
    <col collapsed="false" customWidth="true" hidden="false" outlineLevel="0" max="38" min="38" style="13" width="17.86"/>
    <col collapsed="false" customWidth="true" hidden="false" outlineLevel="0" max="39" min="39" style="13" width="3.29"/>
    <col collapsed="false" customWidth="true" hidden="false" outlineLevel="0" max="40" min="40" style="13" width="9.29"/>
    <col collapsed="false" customWidth="true" hidden="false" outlineLevel="0" max="41" min="41" style="13" width="1.58"/>
    <col collapsed="false" customWidth="true" hidden="false" outlineLevel="0" max="42" min="42" style="13" width="24.57"/>
    <col collapsed="false" customWidth="false" hidden="false" outlineLevel="0" max="256" min="43" style="13" width="12.71"/>
    <col collapsed="false" customWidth="true" hidden="false" outlineLevel="0" max="257" min="257" style="13" width="5.86"/>
    <col collapsed="false" customWidth="true" hidden="false" outlineLevel="0" max="258" min="258" style="13" width="3.29"/>
    <col collapsed="false" customWidth="true" hidden="false" outlineLevel="0" max="259" min="259" style="13" width="22.14"/>
    <col collapsed="false" customWidth="true" hidden="false" outlineLevel="0" max="260" min="260" style="13" width="2.42"/>
    <col collapsed="false" customWidth="true" hidden="true" outlineLevel="0" max="261" min="261" style="13" width="11.52"/>
    <col collapsed="false" customWidth="true" hidden="false" outlineLevel="0" max="262" min="262" style="13" width="3.29"/>
    <col collapsed="false" customWidth="true" hidden="false" outlineLevel="0" max="263" min="263" style="13" width="13.57"/>
    <col collapsed="false" customWidth="true" hidden="false" outlineLevel="0" max="264" min="264" style="13" width="1.58"/>
    <col collapsed="false" customWidth="true" hidden="false" outlineLevel="0" max="265" min="265" style="13" width="13.57"/>
    <col collapsed="false" customWidth="true" hidden="false" outlineLevel="0" max="266" min="266" style="13" width="1.58"/>
    <col collapsed="false" customWidth="true" hidden="false" outlineLevel="0" max="267" min="267" style="13" width="13.57"/>
    <col collapsed="false" customWidth="true" hidden="false" outlineLevel="0" max="268" min="268" style="13" width="1.58"/>
    <col collapsed="false" customWidth="true" hidden="false" outlineLevel="0" max="269" min="269" style="13" width="16.14"/>
    <col collapsed="false" customWidth="true" hidden="false" outlineLevel="0" max="270" min="270" style="13" width="1.58"/>
    <col collapsed="false" customWidth="true" hidden="false" outlineLevel="0" max="271" min="271" style="13" width="13.57"/>
    <col collapsed="false" customWidth="true" hidden="false" outlineLevel="0" max="272" min="272" style="13" width="1.58"/>
    <col collapsed="false" customWidth="true" hidden="false" outlineLevel="0" max="273" min="273" style="13" width="13.57"/>
    <col collapsed="false" customWidth="true" hidden="false" outlineLevel="0" max="274" min="274" style="13" width="1.58"/>
    <col collapsed="false" customWidth="true" hidden="false" outlineLevel="0" max="275" min="275" style="13" width="13.57"/>
    <col collapsed="false" customWidth="true" hidden="false" outlineLevel="0" max="276" min="276" style="13" width="2.42"/>
    <col collapsed="false" customWidth="true" hidden="false" outlineLevel="0" max="277" min="277" style="13" width="17.86"/>
    <col collapsed="false" customWidth="true" hidden="false" outlineLevel="0" max="278" min="278" style="13" width="1.29"/>
    <col collapsed="false" customWidth="true" hidden="false" outlineLevel="0" max="279" min="279" style="13" width="1.58"/>
    <col collapsed="false" customWidth="true" hidden="false" outlineLevel="0" max="280" min="280" style="13" width="14.43"/>
    <col collapsed="false" customWidth="true" hidden="false" outlineLevel="0" max="281" min="281" style="13" width="1.58"/>
    <col collapsed="false" customWidth="true" hidden="false" outlineLevel="0" max="282" min="282" style="13" width="14.43"/>
    <col collapsed="false" customWidth="true" hidden="false" outlineLevel="0" max="283" min="283" style="13" width="1.58"/>
    <col collapsed="false" customWidth="true" hidden="false" outlineLevel="0" max="284" min="284" style="13" width="14.43"/>
    <col collapsed="false" customWidth="true" hidden="false" outlineLevel="0" max="285" min="285" style="13" width="2.42"/>
    <col collapsed="false" customWidth="true" hidden="false" outlineLevel="0" max="286" min="286" style="13" width="17.86"/>
    <col collapsed="false" customWidth="true" hidden="false" outlineLevel="0" max="287" min="287" style="13" width="2.42"/>
    <col collapsed="false" customWidth="true" hidden="false" outlineLevel="0" max="288" min="288" style="13" width="14.43"/>
    <col collapsed="false" customWidth="true" hidden="false" outlineLevel="0" max="289" min="289" style="13" width="1.58"/>
    <col collapsed="false" customWidth="true" hidden="false" outlineLevel="0" max="290" min="290" style="13" width="14.43"/>
    <col collapsed="false" customWidth="true" hidden="false" outlineLevel="0" max="291" min="291" style="13" width="1.58"/>
    <col collapsed="false" customWidth="true" hidden="false" outlineLevel="0" max="292" min="292" style="13" width="14.43"/>
    <col collapsed="false" customWidth="true" hidden="false" outlineLevel="0" max="293" min="293" style="13" width="2.42"/>
    <col collapsed="false" customWidth="true" hidden="false" outlineLevel="0" max="294" min="294" style="13" width="17.86"/>
    <col collapsed="false" customWidth="true" hidden="false" outlineLevel="0" max="295" min="295" style="13" width="3.29"/>
    <col collapsed="false" customWidth="true" hidden="false" outlineLevel="0" max="296" min="296" style="13" width="9.29"/>
    <col collapsed="false" customWidth="true" hidden="false" outlineLevel="0" max="297" min="297" style="13" width="1.58"/>
    <col collapsed="false" customWidth="true" hidden="false" outlineLevel="0" max="298" min="298" style="13" width="24.57"/>
    <col collapsed="false" customWidth="false" hidden="false" outlineLevel="0" max="512" min="299" style="13" width="12.71"/>
    <col collapsed="false" customWidth="true" hidden="false" outlineLevel="0" max="513" min="513" style="13" width="5.86"/>
    <col collapsed="false" customWidth="true" hidden="false" outlineLevel="0" max="514" min="514" style="13" width="3.29"/>
    <col collapsed="false" customWidth="true" hidden="false" outlineLevel="0" max="515" min="515" style="13" width="22.14"/>
    <col collapsed="false" customWidth="true" hidden="false" outlineLevel="0" max="516" min="516" style="13" width="2.42"/>
    <col collapsed="false" customWidth="true" hidden="true" outlineLevel="0" max="517" min="517" style="13" width="11.52"/>
    <col collapsed="false" customWidth="true" hidden="false" outlineLevel="0" max="518" min="518" style="13" width="3.29"/>
    <col collapsed="false" customWidth="true" hidden="false" outlineLevel="0" max="519" min="519" style="13" width="13.57"/>
    <col collapsed="false" customWidth="true" hidden="false" outlineLevel="0" max="520" min="520" style="13" width="1.58"/>
    <col collapsed="false" customWidth="true" hidden="false" outlineLevel="0" max="521" min="521" style="13" width="13.57"/>
    <col collapsed="false" customWidth="true" hidden="false" outlineLevel="0" max="522" min="522" style="13" width="1.58"/>
    <col collapsed="false" customWidth="true" hidden="false" outlineLevel="0" max="523" min="523" style="13" width="13.57"/>
    <col collapsed="false" customWidth="true" hidden="false" outlineLevel="0" max="524" min="524" style="13" width="1.58"/>
    <col collapsed="false" customWidth="true" hidden="false" outlineLevel="0" max="525" min="525" style="13" width="16.14"/>
    <col collapsed="false" customWidth="true" hidden="false" outlineLevel="0" max="526" min="526" style="13" width="1.58"/>
    <col collapsed="false" customWidth="true" hidden="false" outlineLevel="0" max="527" min="527" style="13" width="13.57"/>
    <col collapsed="false" customWidth="true" hidden="false" outlineLevel="0" max="528" min="528" style="13" width="1.58"/>
    <col collapsed="false" customWidth="true" hidden="false" outlineLevel="0" max="529" min="529" style="13" width="13.57"/>
    <col collapsed="false" customWidth="true" hidden="false" outlineLevel="0" max="530" min="530" style="13" width="1.58"/>
    <col collapsed="false" customWidth="true" hidden="false" outlineLevel="0" max="531" min="531" style="13" width="13.57"/>
    <col collapsed="false" customWidth="true" hidden="false" outlineLevel="0" max="532" min="532" style="13" width="2.42"/>
    <col collapsed="false" customWidth="true" hidden="false" outlineLevel="0" max="533" min="533" style="13" width="17.86"/>
    <col collapsed="false" customWidth="true" hidden="false" outlineLevel="0" max="534" min="534" style="13" width="1.29"/>
    <col collapsed="false" customWidth="true" hidden="false" outlineLevel="0" max="535" min="535" style="13" width="1.58"/>
    <col collapsed="false" customWidth="true" hidden="false" outlineLevel="0" max="536" min="536" style="13" width="14.43"/>
    <col collapsed="false" customWidth="true" hidden="false" outlineLevel="0" max="537" min="537" style="13" width="1.58"/>
    <col collapsed="false" customWidth="true" hidden="false" outlineLevel="0" max="538" min="538" style="13" width="14.43"/>
    <col collapsed="false" customWidth="true" hidden="false" outlineLevel="0" max="539" min="539" style="13" width="1.58"/>
    <col collapsed="false" customWidth="true" hidden="false" outlineLevel="0" max="540" min="540" style="13" width="14.43"/>
    <col collapsed="false" customWidth="true" hidden="false" outlineLevel="0" max="541" min="541" style="13" width="2.42"/>
    <col collapsed="false" customWidth="true" hidden="false" outlineLevel="0" max="542" min="542" style="13" width="17.86"/>
    <col collapsed="false" customWidth="true" hidden="false" outlineLevel="0" max="543" min="543" style="13" width="2.42"/>
    <col collapsed="false" customWidth="true" hidden="false" outlineLevel="0" max="544" min="544" style="13" width="14.43"/>
    <col collapsed="false" customWidth="true" hidden="false" outlineLevel="0" max="545" min="545" style="13" width="1.58"/>
    <col collapsed="false" customWidth="true" hidden="false" outlineLevel="0" max="546" min="546" style="13" width="14.43"/>
    <col collapsed="false" customWidth="true" hidden="false" outlineLevel="0" max="547" min="547" style="13" width="1.58"/>
    <col collapsed="false" customWidth="true" hidden="false" outlineLevel="0" max="548" min="548" style="13" width="14.43"/>
    <col collapsed="false" customWidth="true" hidden="false" outlineLevel="0" max="549" min="549" style="13" width="2.42"/>
    <col collapsed="false" customWidth="true" hidden="false" outlineLevel="0" max="550" min="550" style="13" width="17.86"/>
    <col collapsed="false" customWidth="true" hidden="false" outlineLevel="0" max="551" min="551" style="13" width="3.29"/>
    <col collapsed="false" customWidth="true" hidden="false" outlineLevel="0" max="552" min="552" style="13" width="9.29"/>
    <col collapsed="false" customWidth="true" hidden="false" outlineLevel="0" max="553" min="553" style="13" width="1.58"/>
    <col collapsed="false" customWidth="true" hidden="false" outlineLevel="0" max="554" min="554" style="13" width="24.57"/>
    <col collapsed="false" customWidth="false" hidden="false" outlineLevel="0" max="768" min="555" style="13" width="12.71"/>
    <col collapsed="false" customWidth="true" hidden="false" outlineLevel="0" max="769" min="769" style="13" width="5.86"/>
    <col collapsed="false" customWidth="true" hidden="false" outlineLevel="0" max="770" min="770" style="13" width="3.29"/>
    <col collapsed="false" customWidth="true" hidden="false" outlineLevel="0" max="771" min="771" style="13" width="22.14"/>
    <col collapsed="false" customWidth="true" hidden="false" outlineLevel="0" max="772" min="772" style="13" width="2.42"/>
    <col collapsed="false" customWidth="true" hidden="true" outlineLevel="0" max="773" min="773" style="13" width="11.52"/>
    <col collapsed="false" customWidth="true" hidden="false" outlineLevel="0" max="774" min="774" style="13" width="3.29"/>
    <col collapsed="false" customWidth="true" hidden="false" outlineLevel="0" max="775" min="775" style="13" width="13.57"/>
    <col collapsed="false" customWidth="true" hidden="false" outlineLevel="0" max="776" min="776" style="13" width="1.58"/>
    <col collapsed="false" customWidth="true" hidden="false" outlineLevel="0" max="777" min="777" style="13" width="13.57"/>
    <col collapsed="false" customWidth="true" hidden="false" outlineLevel="0" max="778" min="778" style="13" width="1.58"/>
    <col collapsed="false" customWidth="true" hidden="false" outlineLevel="0" max="779" min="779" style="13" width="13.57"/>
    <col collapsed="false" customWidth="true" hidden="false" outlineLevel="0" max="780" min="780" style="13" width="1.58"/>
    <col collapsed="false" customWidth="true" hidden="false" outlineLevel="0" max="781" min="781" style="13" width="16.14"/>
    <col collapsed="false" customWidth="true" hidden="false" outlineLevel="0" max="782" min="782" style="13" width="1.58"/>
    <col collapsed="false" customWidth="true" hidden="false" outlineLevel="0" max="783" min="783" style="13" width="13.57"/>
    <col collapsed="false" customWidth="true" hidden="false" outlineLevel="0" max="784" min="784" style="13" width="1.58"/>
    <col collapsed="false" customWidth="true" hidden="false" outlineLevel="0" max="785" min="785" style="13" width="13.57"/>
    <col collapsed="false" customWidth="true" hidden="false" outlineLevel="0" max="786" min="786" style="13" width="1.58"/>
    <col collapsed="false" customWidth="true" hidden="false" outlineLevel="0" max="787" min="787" style="13" width="13.57"/>
    <col collapsed="false" customWidth="true" hidden="false" outlineLevel="0" max="788" min="788" style="13" width="2.42"/>
    <col collapsed="false" customWidth="true" hidden="false" outlineLevel="0" max="789" min="789" style="13" width="17.86"/>
    <col collapsed="false" customWidth="true" hidden="false" outlineLevel="0" max="790" min="790" style="13" width="1.29"/>
    <col collapsed="false" customWidth="true" hidden="false" outlineLevel="0" max="791" min="791" style="13" width="1.58"/>
    <col collapsed="false" customWidth="true" hidden="false" outlineLevel="0" max="792" min="792" style="13" width="14.43"/>
    <col collapsed="false" customWidth="true" hidden="false" outlineLevel="0" max="793" min="793" style="13" width="1.58"/>
    <col collapsed="false" customWidth="true" hidden="false" outlineLevel="0" max="794" min="794" style="13" width="14.43"/>
    <col collapsed="false" customWidth="true" hidden="false" outlineLevel="0" max="795" min="795" style="13" width="1.58"/>
    <col collapsed="false" customWidth="true" hidden="false" outlineLevel="0" max="796" min="796" style="13" width="14.43"/>
    <col collapsed="false" customWidth="true" hidden="false" outlineLevel="0" max="797" min="797" style="13" width="2.42"/>
    <col collapsed="false" customWidth="true" hidden="false" outlineLevel="0" max="798" min="798" style="13" width="17.86"/>
    <col collapsed="false" customWidth="true" hidden="false" outlineLevel="0" max="799" min="799" style="13" width="2.42"/>
    <col collapsed="false" customWidth="true" hidden="false" outlineLevel="0" max="800" min="800" style="13" width="14.43"/>
    <col collapsed="false" customWidth="true" hidden="false" outlineLevel="0" max="801" min="801" style="13" width="1.58"/>
    <col collapsed="false" customWidth="true" hidden="false" outlineLevel="0" max="802" min="802" style="13" width="14.43"/>
    <col collapsed="false" customWidth="true" hidden="false" outlineLevel="0" max="803" min="803" style="13" width="1.58"/>
    <col collapsed="false" customWidth="true" hidden="false" outlineLevel="0" max="804" min="804" style="13" width="14.43"/>
    <col collapsed="false" customWidth="true" hidden="false" outlineLevel="0" max="805" min="805" style="13" width="2.42"/>
    <col collapsed="false" customWidth="true" hidden="false" outlineLevel="0" max="806" min="806" style="13" width="17.86"/>
    <col collapsed="false" customWidth="true" hidden="false" outlineLevel="0" max="807" min="807" style="13" width="3.29"/>
    <col collapsed="false" customWidth="true" hidden="false" outlineLevel="0" max="808" min="808" style="13" width="9.29"/>
    <col collapsed="false" customWidth="true" hidden="false" outlineLevel="0" max="809" min="809" style="13" width="1.58"/>
    <col collapsed="false" customWidth="true" hidden="false" outlineLevel="0" max="810" min="810" style="13" width="24.57"/>
    <col collapsed="false" customWidth="false" hidden="false" outlineLevel="0" max="1024" min="811" style="13" width="12.71"/>
  </cols>
  <sheetData>
    <row r="1" s="20" customFormat="true" ht="10.5" hidden="false" customHeight="true" outlineLevel="0" collapsed="false">
      <c r="A1" s="15"/>
      <c r="B1" s="15"/>
      <c r="C1" s="17"/>
      <c r="D1" s="15"/>
      <c r="E1" s="15"/>
      <c r="F1" s="15"/>
      <c r="G1" s="15"/>
      <c r="H1" s="15"/>
      <c r="I1" s="15"/>
      <c r="J1" s="15"/>
      <c r="K1" s="15"/>
      <c r="L1" s="15"/>
      <c r="M1" s="15"/>
      <c r="N1" s="15"/>
      <c r="O1" s="15"/>
      <c r="P1" s="15"/>
      <c r="Q1" s="15"/>
      <c r="R1" s="15"/>
      <c r="S1" s="15"/>
      <c r="T1" s="15"/>
      <c r="U1" s="18" t="s">
        <v>52</v>
      </c>
      <c r="V1" s="15"/>
      <c r="W1" s="15"/>
      <c r="X1" s="23" t="s">
        <v>53</v>
      </c>
      <c r="Y1" s="15"/>
      <c r="Z1" s="15"/>
      <c r="AA1" s="15"/>
      <c r="AB1" s="15"/>
      <c r="AC1" s="15"/>
      <c r="AD1" s="15"/>
      <c r="AE1" s="15"/>
      <c r="AF1" s="15"/>
      <c r="AG1" s="15"/>
      <c r="AH1" s="15"/>
      <c r="AI1" s="15"/>
      <c r="AJ1" s="15"/>
      <c r="AK1" s="15"/>
      <c r="AL1" s="15"/>
      <c r="AM1" s="15"/>
      <c r="AN1" s="18" t="s">
        <v>480</v>
      </c>
    </row>
    <row r="2" s="20" customFormat="true" ht="10.5" hidden="false" customHeight="true" outlineLevel="0" collapsed="false">
      <c r="A2" s="21"/>
      <c r="B2" s="15"/>
      <c r="C2" s="17"/>
      <c r="D2" s="15"/>
      <c r="E2" s="15"/>
      <c r="F2" s="15"/>
      <c r="G2" s="15"/>
      <c r="H2" s="15"/>
      <c r="I2" s="15"/>
      <c r="J2" s="15"/>
      <c r="K2" s="15"/>
      <c r="L2" s="15"/>
      <c r="M2" s="15"/>
      <c r="N2" s="15"/>
      <c r="O2" s="15"/>
      <c r="P2" s="15"/>
      <c r="Q2" s="15"/>
      <c r="R2" s="15"/>
      <c r="S2" s="15"/>
      <c r="T2" s="15"/>
      <c r="U2" s="18" t="s">
        <v>481</v>
      </c>
      <c r="V2" s="15"/>
      <c r="W2" s="15"/>
      <c r="X2" s="23" t="s">
        <v>449</v>
      </c>
      <c r="Y2" s="15"/>
      <c r="Z2" s="15"/>
      <c r="AA2" s="15"/>
      <c r="AB2" s="15"/>
      <c r="AC2" s="15"/>
      <c r="AD2" s="15"/>
      <c r="AE2" s="15"/>
      <c r="AF2" s="15"/>
      <c r="AG2" s="15"/>
      <c r="AH2" s="15"/>
      <c r="AI2" s="15"/>
      <c r="AJ2" s="15"/>
      <c r="AK2" s="15"/>
      <c r="AL2" s="15"/>
      <c r="AM2" s="15"/>
      <c r="AN2" s="18" t="s">
        <v>482</v>
      </c>
    </row>
    <row r="3" s="20" customFormat="true" ht="10.5" hidden="false" customHeight="true" outlineLevel="0" collapsed="false">
      <c r="A3" s="22"/>
      <c r="B3" s="15"/>
      <c r="C3" s="17"/>
      <c r="D3" s="15"/>
      <c r="E3" s="15"/>
      <c r="F3" s="15"/>
      <c r="G3" s="15"/>
      <c r="H3" s="15"/>
      <c r="I3" s="15"/>
      <c r="J3" s="15"/>
      <c r="K3" s="15"/>
      <c r="L3" s="15"/>
      <c r="M3" s="15"/>
      <c r="N3" s="15"/>
      <c r="O3" s="15"/>
      <c r="P3" s="15"/>
      <c r="Q3" s="15"/>
      <c r="R3" s="15"/>
      <c r="S3" s="15"/>
      <c r="T3" s="15"/>
      <c r="U3" s="18" t="s">
        <v>58</v>
      </c>
      <c r="V3" s="15"/>
      <c r="W3" s="15"/>
      <c r="X3" s="23" t="s">
        <v>59</v>
      </c>
      <c r="Y3" s="15"/>
      <c r="Z3" s="15"/>
      <c r="AA3" s="15"/>
      <c r="AB3" s="15"/>
      <c r="AC3" s="15"/>
      <c r="AD3" s="15"/>
      <c r="AE3" s="15"/>
      <c r="AF3" s="15"/>
      <c r="AG3" s="15"/>
      <c r="AH3" s="15"/>
      <c r="AI3" s="15"/>
      <c r="AJ3" s="15"/>
      <c r="AK3" s="15"/>
      <c r="AL3" s="15"/>
      <c r="AM3" s="15"/>
      <c r="AN3" s="15"/>
    </row>
    <row r="4" customFormat="false" ht="9" hidden="false" customHeight="true" outlineLevel="0" collapsed="false">
      <c r="A4" s="35"/>
      <c r="B4" s="29"/>
      <c r="C4" s="17"/>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row>
    <row r="5" customFormat="false" ht="9" hidden="false" customHeight="true" outlineLevel="0" collapsed="false">
      <c r="A5" s="29"/>
      <c r="B5" s="29"/>
      <c r="C5" s="17"/>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row>
    <row r="6" customFormat="false" ht="9" hidden="false" customHeight="true" outlineLevel="0" collapsed="false">
      <c r="A6" s="17"/>
      <c r="B6" s="17"/>
      <c r="C6" s="17"/>
      <c r="D6" s="17"/>
      <c r="E6" s="17"/>
      <c r="F6" s="17"/>
      <c r="G6" s="17"/>
      <c r="H6" s="17"/>
      <c r="I6" s="17"/>
      <c r="J6" s="17"/>
      <c r="K6" s="17"/>
      <c r="L6" s="17"/>
      <c r="M6" s="17"/>
      <c r="N6" s="17"/>
      <c r="O6" s="24" t="s">
        <v>483</v>
      </c>
      <c r="P6" s="24"/>
      <c r="Q6" s="24"/>
      <c r="R6" s="24"/>
      <c r="S6" s="24"/>
      <c r="T6" s="24"/>
      <c r="U6" s="24"/>
      <c r="V6" s="26"/>
      <c r="W6" s="26"/>
      <c r="X6" s="24" t="s">
        <v>483</v>
      </c>
      <c r="Y6" s="24"/>
      <c r="Z6" s="24"/>
      <c r="AA6" s="24"/>
      <c r="AB6" s="24"/>
      <c r="AC6" s="24"/>
      <c r="AD6" s="24"/>
      <c r="AE6" s="24"/>
      <c r="AF6" s="24"/>
      <c r="AG6" s="24"/>
      <c r="AH6" s="24"/>
      <c r="AI6" s="24"/>
      <c r="AJ6" s="24"/>
      <c r="AK6" s="24"/>
      <c r="AL6" s="24"/>
      <c r="AM6" s="17"/>
      <c r="AN6" s="17"/>
    </row>
    <row r="7" customFormat="false" ht="9" hidden="false" customHeight="true" outlineLevel="0" collapsed="false">
      <c r="A7" s="17"/>
      <c r="B7" s="17"/>
      <c r="C7" s="17"/>
      <c r="D7" s="17"/>
      <c r="E7" s="17"/>
      <c r="F7" s="17"/>
      <c r="G7" s="17"/>
      <c r="H7" s="17"/>
      <c r="I7" s="17"/>
      <c r="J7" s="17"/>
      <c r="K7" s="17"/>
      <c r="L7" s="17"/>
      <c r="M7" s="17"/>
      <c r="N7" s="17"/>
      <c r="O7" s="26"/>
      <c r="P7" s="26"/>
      <c r="Q7" s="26"/>
      <c r="R7" s="26"/>
      <c r="S7" s="26"/>
      <c r="T7" s="26"/>
      <c r="U7" s="26"/>
      <c r="V7" s="26"/>
      <c r="W7" s="26"/>
      <c r="X7" s="26"/>
      <c r="Y7" s="26"/>
      <c r="Z7" s="26"/>
      <c r="AA7" s="26"/>
      <c r="AB7" s="26"/>
      <c r="AC7" s="26"/>
      <c r="AD7" s="26"/>
      <c r="AE7" s="26"/>
      <c r="AF7" s="26"/>
      <c r="AG7" s="26"/>
      <c r="AH7" s="26"/>
      <c r="AI7" s="26"/>
      <c r="AJ7" s="26"/>
      <c r="AK7" s="26"/>
      <c r="AL7" s="26"/>
      <c r="AM7" s="17"/>
      <c r="AN7" s="17"/>
    </row>
    <row r="8" customFormat="false" ht="9" hidden="false" customHeight="true" outlineLevel="0" collapsed="false">
      <c r="A8" s="17"/>
      <c r="B8" s="17"/>
      <c r="C8" s="17"/>
      <c r="D8" s="17"/>
      <c r="E8" s="17"/>
      <c r="F8" s="17"/>
      <c r="G8" s="24" t="s">
        <v>484</v>
      </c>
      <c r="H8" s="24"/>
      <c r="I8" s="24"/>
      <c r="J8" s="24"/>
      <c r="K8" s="24"/>
      <c r="L8" s="24"/>
      <c r="M8" s="24"/>
      <c r="N8" s="17"/>
      <c r="O8" s="24" t="s">
        <v>485</v>
      </c>
      <c r="P8" s="24"/>
      <c r="Q8" s="24"/>
      <c r="R8" s="24"/>
      <c r="S8" s="24"/>
      <c r="T8" s="24"/>
      <c r="U8" s="24"/>
      <c r="V8" s="17"/>
      <c r="W8" s="17"/>
      <c r="X8" s="24" t="s">
        <v>486</v>
      </c>
      <c r="Y8" s="24"/>
      <c r="Z8" s="24"/>
      <c r="AA8" s="24"/>
      <c r="AB8" s="24"/>
      <c r="AC8" s="24"/>
      <c r="AD8" s="24"/>
      <c r="AE8" s="17"/>
      <c r="AF8" s="17"/>
      <c r="AG8" s="17"/>
      <c r="AH8" s="17"/>
      <c r="AI8" s="17"/>
      <c r="AJ8" s="17"/>
      <c r="AK8" s="17"/>
      <c r="AL8" s="17"/>
      <c r="AM8" s="17"/>
      <c r="AN8" s="17"/>
    </row>
    <row r="9" customFormat="false" ht="9" hidden="false" customHeight="true" outlineLevel="0" collapsed="false">
      <c r="A9" s="17"/>
      <c r="B9" s="17"/>
      <c r="C9" s="17"/>
      <c r="D9" s="17"/>
      <c r="E9" s="17"/>
      <c r="F9" s="17"/>
      <c r="G9" s="17"/>
      <c r="H9" s="17"/>
      <c r="I9" s="17"/>
      <c r="J9" s="17"/>
      <c r="K9" s="27" t="s">
        <v>310</v>
      </c>
      <c r="L9" s="17"/>
      <c r="M9" s="17"/>
      <c r="N9" s="17"/>
      <c r="O9" s="17"/>
      <c r="P9" s="17"/>
      <c r="Q9" s="17"/>
      <c r="R9" s="17"/>
      <c r="S9" s="17"/>
      <c r="T9" s="17"/>
      <c r="U9" s="17"/>
      <c r="V9" s="17"/>
      <c r="W9" s="17"/>
      <c r="X9" s="17"/>
      <c r="Y9" s="17"/>
      <c r="Z9" s="17"/>
      <c r="AA9" s="17"/>
      <c r="AB9" s="17"/>
      <c r="AC9" s="17"/>
      <c r="AD9" s="17"/>
      <c r="AE9" s="17"/>
      <c r="AF9" s="27" t="s">
        <v>310</v>
      </c>
      <c r="AG9" s="17"/>
      <c r="AH9" s="27" t="s">
        <v>458</v>
      </c>
      <c r="AI9" s="17"/>
      <c r="AJ9" s="17"/>
      <c r="AK9" s="17"/>
      <c r="AL9" s="17"/>
      <c r="AM9" s="17"/>
      <c r="AN9" s="17"/>
    </row>
    <row r="10" customFormat="false" ht="9" hidden="false" customHeight="true" outlineLevel="0" collapsed="false">
      <c r="A10" s="17"/>
      <c r="B10" s="17"/>
      <c r="C10" s="17"/>
      <c r="D10" s="17"/>
      <c r="E10" s="17"/>
      <c r="F10" s="17"/>
      <c r="G10" s="17"/>
      <c r="H10" s="17"/>
      <c r="I10" s="27" t="s">
        <v>487</v>
      </c>
      <c r="J10" s="17"/>
      <c r="K10" s="27" t="s">
        <v>455</v>
      </c>
      <c r="L10" s="17"/>
      <c r="M10" s="27" t="s">
        <v>75</v>
      </c>
      <c r="N10" s="17"/>
      <c r="O10" s="17"/>
      <c r="P10" s="17"/>
      <c r="Q10" s="27" t="s">
        <v>456</v>
      </c>
      <c r="R10" s="17"/>
      <c r="S10" s="27" t="s">
        <v>457</v>
      </c>
      <c r="T10" s="17"/>
      <c r="U10" s="17"/>
      <c r="V10" s="17"/>
      <c r="W10" s="17"/>
      <c r="X10" s="17"/>
      <c r="Y10" s="17"/>
      <c r="Z10" s="27" t="s">
        <v>456</v>
      </c>
      <c r="AA10" s="17"/>
      <c r="AB10" s="27" t="s">
        <v>457</v>
      </c>
      <c r="AC10" s="17"/>
      <c r="AD10" s="17"/>
      <c r="AE10" s="17"/>
      <c r="AF10" s="27" t="s">
        <v>459</v>
      </c>
      <c r="AG10" s="17"/>
      <c r="AH10" s="27" t="s">
        <v>71</v>
      </c>
      <c r="AI10" s="17"/>
      <c r="AJ10" s="17"/>
      <c r="AK10" s="17"/>
      <c r="AL10" s="27" t="s">
        <v>75</v>
      </c>
      <c r="AM10" s="17"/>
      <c r="AN10" s="17"/>
    </row>
    <row r="11" customFormat="false" ht="9" hidden="false" customHeight="true" outlineLevel="0" collapsed="false">
      <c r="A11" s="24" t="s">
        <v>81</v>
      </c>
      <c r="B11" s="17"/>
      <c r="C11" s="24" t="s">
        <v>83</v>
      </c>
      <c r="D11" s="17"/>
      <c r="E11" s="17"/>
      <c r="F11" s="17"/>
      <c r="G11" s="24" t="s">
        <v>488</v>
      </c>
      <c r="H11" s="17"/>
      <c r="I11" s="24" t="s">
        <v>88</v>
      </c>
      <c r="J11" s="17"/>
      <c r="K11" s="24" t="s">
        <v>465</v>
      </c>
      <c r="L11" s="17"/>
      <c r="M11" s="24" t="s">
        <v>466</v>
      </c>
      <c r="N11" s="17"/>
      <c r="O11" s="24" t="s">
        <v>388</v>
      </c>
      <c r="P11" s="17"/>
      <c r="Q11" s="24" t="s">
        <v>467</v>
      </c>
      <c r="R11" s="17"/>
      <c r="S11" s="24" t="s">
        <v>79</v>
      </c>
      <c r="T11" s="17"/>
      <c r="U11" s="24" t="s">
        <v>75</v>
      </c>
      <c r="V11" s="17"/>
      <c r="W11" s="17"/>
      <c r="X11" s="24" t="s">
        <v>388</v>
      </c>
      <c r="Y11" s="17"/>
      <c r="Z11" s="24" t="s">
        <v>467</v>
      </c>
      <c r="AA11" s="17"/>
      <c r="AB11" s="24" t="s">
        <v>79</v>
      </c>
      <c r="AC11" s="17"/>
      <c r="AD11" s="24" t="s">
        <v>75</v>
      </c>
      <c r="AE11" s="17"/>
      <c r="AF11" s="24" t="s">
        <v>465</v>
      </c>
      <c r="AG11" s="17"/>
      <c r="AH11" s="24" t="s">
        <v>79</v>
      </c>
      <c r="AI11" s="17"/>
      <c r="AJ11" s="24" t="s">
        <v>338</v>
      </c>
      <c r="AK11" s="17"/>
      <c r="AL11" s="24" t="s">
        <v>469</v>
      </c>
      <c r="AM11" s="17"/>
      <c r="AN11" s="24" t="s">
        <v>81</v>
      </c>
    </row>
    <row r="12" customFormat="false" ht="8.25" hidden="false" customHeight="true" outlineLevel="0" collapsed="false">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row>
    <row r="13" customFormat="false" ht="8.25" hidden="false" customHeight="true" outlineLevel="0" collapsed="false">
      <c r="A13" s="123"/>
      <c r="B13" s="123" t="s">
        <v>94</v>
      </c>
      <c r="C13" s="123"/>
      <c r="D13" s="123"/>
      <c r="E13" s="123"/>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row>
    <row r="14" customFormat="false" ht="8.25" hidden="false" customHeight="true" outlineLevel="0" collapsed="false">
      <c r="A14" s="123" t="n">
        <v>1</v>
      </c>
      <c r="B14" s="124"/>
      <c r="C14" s="17" t="s">
        <v>95</v>
      </c>
      <c r="D14" s="124"/>
      <c r="E14" s="124"/>
      <c r="F14" s="29"/>
      <c r="G14" s="72" t="n">
        <v>34168000</v>
      </c>
      <c r="H14" s="29"/>
      <c r="I14" s="72" t="n">
        <v>64790252</v>
      </c>
      <c r="J14" s="29"/>
      <c r="K14" s="72" t="n">
        <v>0</v>
      </c>
      <c r="L14" s="29"/>
      <c r="M14" s="72" t="n">
        <f aca="false">SUM(G14:K14)</f>
        <v>98958252</v>
      </c>
      <c r="N14" s="29"/>
      <c r="O14" s="72" t="n">
        <v>15597102</v>
      </c>
      <c r="P14" s="29"/>
      <c r="Q14" s="72" t="n">
        <v>1353466</v>
      </c>
      <c r="R14" s="29"/>
      <c r="S14" s="72" t="n">
        <v>57027018</v>
      </c>
      <c r="T14" s="29"/>
      <c r="U14" s="72" t="n">
        <f aca="false">SUM(O14:S14)</f>
        <v>73977586</v>
      </c>
      <c r="V14" s="29"/>
      <c r="W14" s="29"/>
      <c r="X14" s="72" t="n">
        <v>5937065</v>
      </c>
      <c r="Y14" s="29"/>
      <c r="Z14" s="72" t="n">
        <v>730539</v>
      </c>
      <c r="AA14" s="29"/>
      <c r="AB14" s="72" t="n">
        <v>14871136</v>
      </c>
      <c r="AC14" s="29"/>
      <c r="AD14" s="72" t="n">
        <f aca="false">SUM(X14:AB14)</f>
        <v>21538740</v>
      </c>
      <c r="AE14" s="29"/>
      <c r="AF14" s="72" t="n">
        <v>0</v>
      </c>
      <c r="AG14" s="29"/>
      <c r="AH14" s="72" t="n">
        <v>0</v>
      </c>
      <c r="AI14" s="29"/>
      <c r="AJ14" s="72" t="n">
        <v>4088000</v>
      </c>
      <c r="AK14" s="29"/>
      <c r="AL14" s="72" t="n">
        <f aca="false">(U14+AD14+AF14+AH14+AJ14)</f>
        <v>99604326</v>
      </c>
      <c r="AM14" s="29"/>
      <c r="AN14" s="123" t="n">
        <v>1</v>
      </c>
    </row>
    <row r="15" customFormat="false" ht="8.25" hidden="false" customHeight="true" outlineLevel="0" collapsed="false">
      <c r="A15" s="123" t="n">
        <v>2</v>
      </c>
      <c r="B15" s="124"/>
      <c r="C15" s="17" t="s">
        <v>97</v>
      </c>
      <c r="D15" s="124"/>
      <c r="E15" s="124"/>
      <c r="F15" s="29"/>
      <c r="G15" s="79" t="n">
        <v>126683</v>
      </c>
      <c r="H15" s="29"/>
      <c r="I15" s="79" t="n">
        <v>6488478</v>
      </c>
      <c r="J15" s="29"/>
      <c r="K15" s="79" t="n">
        <v>0</v>
      </c>
      <c r="L15" s="29"/>
      <c r="M15" s="79" t="n">
        <f aca="false">SUM(G15:K15)</f>
        <v>6615161</v>
      </c>
      <c r="N15" s="29"/>
      <c r="O15" s="79" t="n">
        <v>616725</v>
      </c>
      <c r="P15" s="29"/>
      <c r="Q15" s="79" t="n">
        <v>0</v>
      </c>
      <c r="R15" s="29"/>
      <c r="S15" s="79" t="n">
        <v>798028</v>
      </c>
      <c r="T15" s="29"/>
      <c r="U15" s="79" t="n">
        <f aca="false">SUM(O15:S15)</f>
        <v>1414753</v>
      </c>
      <c r="V15" s="29"/>
      <c r="W15" s="29"/>
      <c r="X15" s="79" t="n">
        <v>232457</v>
      </c>
      <c r="Y15" s="29"/>
      <c r="Z15" s="79" t="n">
        <v>0</v>
      </c>
      <c r="AA15" s="29"/>
      <c r="AB15" s="79" t="n">
        <v>4840936</v>
      </c>
      <c r="AC15" s="29"/>
      <c r="AD15" s="79" t="n">
        <f aca="false">SUM(X15:AB15)</f>
        <v>5073393</v>
      </c>
      <c r="AE15" s="29"/>
      <c r="AF15" s="79" t="n">
        <v>0</v>
      </c>
      <c r="AG15" s="29"/>
      <c r="AH15" s="79" t="n">
        <v>0</v>
      </c>
      <c r="AI15" s="29"/>
      <c r="AJ15" s="79" t="n">
        <v>127015</v>
      </c>
      <c r="AK15" s="29"/>
      <c r="AL15" s="79" t="n">
        <f aca="false">(U15+AD15+AF15+AH15+AJ15)</f>
        <v>6615161</v>
      </c>
      <c r="AM15" s="29"/>
      <c r="AN15" s="123" t="n">
        <v>2</v>
      </c>
    </row>
    <row r="16" customFormat="false" ht="8.25" hidden="false" customHeight="true" outlineLevel="0" collapsed="false">
      <c r="A16" s="123" t="n">
        <v>3</v>
      </c>
      <c r="B16" s="124"/>
      <c r="C16" s="17" t="s">
        <v>98</v>
      </c>
      <c r="D16" s="124"/>
      <c r="E16" s="124"/>
      <c r="F16" s="29"/>
      <c r="G16" s="79" t="n">
        <v>0</v>
      </c>
      <c r="H16" s="29"/>
      <c r="I16" s="79" t="n">
        <v>1236570</v>
      </c>
      <c r="J16" s="29"/>
      <c r="K16" s="79" t="n">
        <v>0</v>
      </c>
      <c r="L16" s="29"/>
      <c r="M16" s="79" t="n">
        <f aca="false">SUM(G16:K16)</f>
        <v>1236570</v>
      </c>
      <c r="N16" s="29"/>
      <c r="O16" s="79" t="n">
        <v>442965</v>
      </c>
      <c r="P16" s="29"/>
      <c r="Q16" s="79" t="n">
        <v>0</v>
      </c>
      <c r="R16" s="29"/>
      <c r="S16" s="79" t="n">
        <v>68900</v>
      </c>
      <c r="T16" s="29"/>
      <c r="U16" s="79" t="n">
        <f aca="false">SUM(O16:S16)</f>
        <v>511865</v>
      </c>
      <c r="V16" s="29"/>
      <c r="W16" s="29"/>
      <c r="X16" s="79" t="n">
        <v>73273</v>
      </c>
      <c r="Y16" s="29"/>
      <c r="Z16" s="79" t="n">
        <v>0</v>
      </c>
      <c r="AA16" s="29"/>
      <c r="AB16" s="79" t="n">
        <v>651422</v>
      </c>
      <c r="AC16" s="29"/>
      <c r="AD16" s="79" t="n">
        <f aca="false">SUM(X16:AB16)</f>
        <v>724695</v>
      </c>
      <c r="AE16" s="29"/>
      <c r="AF16" s="79" t="n">
        <v>0</v>
      </c>
      <c r="AG16" s="29"/>
      <c r="AH16" s="79" t="n">
        <v>0</v>
      </c>
      <c r="AI16" s="29"/>
      <c r="AJ16" s="79" t="n">
        <v>0</v>
      </c>
      <c r="AK16" s="29"/>
      <c r="AL16" s="79" t="n">
        <f aca="false">(U16+AD16+AF16+AH16+AJ16)</f>
        <v>1236560</v>
      </c>
      <c r="AM16" s="29"/>
      <c r="AN16" s="123" t="n">
        <v>3</v>
      </c>
    </row>
    <row r="17" customFormat="false" ht="8.25" hidden="false" customHeight="true" outlineLevel="0" collapsed="false">
      <c r="A17" s="123" t="n">
        <v>4</v>
      </c>
      <c r="B17" s="124"/>
      <c r="C17" s="17" t="s">
        <v>99</v>
      </c>
      <c r="D17" s="124"/>
      <c r="E17" s="124"/>
      <c r="F17" s="29"/>
      <c r="G17" s="79" t="n">
        <v>203270</v>
      </c>
      <c r="H17" s="29"/>
      <c r="I17" s="79" t="n">
        <v>9817330</v>
      </c>
      <c r="J17" s="29"/>
      <c r="K17" s="79" t="n">
        <v>0</v>
      </c>
      <c r="L17" s="29"/>
      <c r="M17" s="79" t="n">
        <f aca="false">SUM(G17:K17)</f>
        <v>10020600</v>
      </c>
      <c r="N17" s="29"/>
      <c r="O17" s="79" t="n">
        <v>1878896</v>
      </c>
      <c r="P17" s="29"/>
      <c r="Q17" s="79" t="n">
        <v>2070329</v>
      </c>
      <c r="R17" s="29"/>
      <c r="S17" s="79" t="n">
        <v>4061322</v>
      </c>
      <c r="T17" s="29"/>
      <c r="U17" s="79" t="n">
        <f aca="false">SUM(O17:S17)</f>
        <v>8010547</v>
      </c>
      <c r="V17" s="29"/>
      <c r="W17" s="29"/>
      <c r="X17" s="79" t="n">
        <v>424027</v>
      </c>
      <c r="Y17" s="29"/>
      <c r="Z17" s="79" t="n">
        <v>820467</v>
      </c>
      <c r="AA17" s="29"/>
      <c r="AB17" s="79" t="n">
        <v>1593641</v>
      </c>
      <c r="AC17" s="29"/>
      <c r="AD17" s="79" t="n">
        <f aca="false">SUM(X17:AB17)</f>
        <v>2838135</v>
      </c>
      <c r="AE17" s="29"/>
      <c r="AF17" s="79" t="n">
        <v>0</v>
      </c>
      <c r="AG17" s="29"/>
      <c r="AH17" s="79" t="n">
        <v>0</v>
      </c>
      <c r="AI17" s="29"/>
      <c r="AJ17" s="79" t="n">
        <v>123892</v>
      </c>
      <c r="AK17" s="29"/>
      <c r="AL17" s="79" t="n">
        <f aca="false">(U17+AD17+AF17+AH17+AJ17)</f>
        <v>10972574</v>
      </c>
      <c r="AM17" s="29"/>
      <c r="AN17" s="123" t="n">
        <v>4</v>
      </c>
    </row>
    <row r="18" customFormat="false" ht="8.25" hidden="false" customHeight="true" outlineLevel="0" collapsed="false">
      <c r="A18" s="123" t="n">
        <v>5</v>
      </c>
      <c r="B18" s="124"/>
      <c r="C18" s="17" t="s">
        <v>100</v>
      </c>
      <c r="D18" s="124"/>
      <c r="E18" s="124"/>
      <c r="F18" s="29"/>
      <c r="G18" s="79" t="n">
        <v>7672769</v>
      </c>
      <c r="H18" s="29"/>
      <c r="I18" s="79" t="n">
        <v>33833388</v>
      </c>
      <c r="J18" s="29"/>
      <c r="K18" s="79" t="n">
        <v>0</v>
      </c>
      <c r="L18" s="29"/>
      <c r="M18" s="79" t="n">
        <f aca="false">SUM(G18:K18)</f>
        <v>41506157</v>
      </c>
      <c r="N18" s="29"/>
      <c r="O18" s="79" t="n">
        <v>16284507</v>
      </c>
      <c r="P18" s="29"/>
      <c r="Q18" s="79" t="n">
        <v>5482025</v>
      </c>
      <c r="R18" s="29"/>
      <c r="S18" s="79" t="n">
        <v>10381231</v>
      </c>
      <c r="T18" s="29"/>
      <c r="U18" s="79" t="n">
        <f aca="false">SUM(O18:S18)</f>
        <v>32147763</v>
      </c>
      <c r="V18" s="29"/>
      <c r="W18" s="29"/>
      <c r="X18" s="79" t="n">
        <v>7366141</v>
      </c>
      <c r="Y18" s="29"/>
      <c r="Z18" s="79" t="n">
        <v>953823</v>
      </c>
      <c r="AA18" s="29"/>
      <c r="AB18" s="79" t="n">
        <v>3665748</v>
      </c>
      <c r="AC18" s="29"/>
      <c r="AD18" s="79" t="n">
        <f aca="false">SUM(X18:AB18)</f>
        <v>11985712</v>
      </c>
      <c r="AE18" s="29"/>
      <c r="AF18" s="79" t="n">
        <v>0</v>
      </c>
      <c r="AG18" s="29"/>
      <c r="AH18" s="79" t="n">
        <v>0</v>
      </c>
      <c r="AI18" s="29"/>
      <c r="AJ18" s="79" t="n">
        <v>514727</v>
      </c>
      <c r="AK18" s="29"/>
      <c r="AL18" s="79" t="n">
        <f aca="false">(U18+AD18+AF18+AH18+AJ18)</f>
        <v>44648202</v>
      </c>
      <c r="AM18" s="29"/>
      <c r="AN18" s="123" t="n">
        <v>5</v>
      </c>
    </row>
    <row r="19" customFormat="false" ht="8.25" hidden="false" customHeight="true" outlineLevel="0" collapsed="false">
      <c r="A19" s="126"/>
      <c r="B19" s="124"/>
      <c r="C19" s="17"/>
      <c r="D19" s="124"/>
      <c r="E19" s="124"/>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126"/>
    </row>
    <row r="20" customFormat="false" ht="8.25" hidden="false" customHeight="true" outlineLevel="0" collapsed="false">
      <c r="A20" s="123" t="n">
        <v>6</v>
      </c>
      <c r="B20" s="124"/>
      <c r="C20" s="17" t="s">
        <v>101</v>
      </c>
      <c r="D20" s="124"/>
      <c r="E20" s="124"/>
      <c r="F20" s="29"/>
      <c r="G20" s="79" t="n">
        <v>0</v>
      </c>
      <c r="H20" s="29"/>
      <c r="I20" s="79" t="n">
        <v>0</v>
      </c>
      <c r="J20" s="29"/>
      <c r="K20" s="79" t="n">
        <v>0</v>
      </c>
      <c r="L20" s="29"/>
      <c r="M20" s="79" t="n">
        <f aca="false">SUM(G20:K20)</f>
        <v>0</v>
      </c>
      <c r="N20" s="29"/>
      <c r="O20" s="79" t="n">
        <v>512651</v>
      </c>
      <c r="P20" s="29"/>
      <c r="Q20" s="79" t="n">
        <v>30809</v>
      </c>
      <c r="R20" s="29"/>
      <c r="S20" s="79" t="n">
        <v>1969978</v>
      </c>
      <c r="T20" s="29"/>
      <c r="U20" s="79" t="n">
        <f aca="false">SUM(O20:S20)</f>
        <v>2513438</v>
      </c>
      <c r="V20" s="29"/>
      <c r="W20" s="29"/>
      <c r="X20" s="79" t="n">
        <v>145720</v>
      </c>
      <c r="Y20" s="29"/>
      <c r="Z20" s="79" t="n">
        <v>1232</v>
      </c>
      <c r="AA20" s="29"/>
      <c r="AB20" s="79" t="n">
        <v>967452</v>
      </c>
      <c r="AC20" s="29"/>
      <c r="AD20" s="79" t="n">
        <f aca="false">SUM(X20:AB20)</f>
        <v>1114404</v>
      </c>
      <c r="AE20" s="29"/>
      <c r="AF20" s="79" t="n">
        <v>0</v>
      </c>
      <c r="AG20" s="29"/>
      <c r="AH20" s="79" t="n">
        <v>0</v>
      </c>
      <c r="AI20" s="29"/>
      <c r="AJ20" s="79" t="n">
        <v>122574</v>
      </c>
      <c r="AK20" s="29"/>
      <c r="AL20" s="79" t="n">
        <f aca="false">(U20+AD20+AF20+AH20+AJ20)</f>
        <v>3750416</v>
      </c>
      <c r="AM20" s="29"/>
      <c r="AN20" s="123" t="n">
        <v>6</v>
      </c>
    </row>
    <row r="21" customFormat="false" ht="8.25" hidden="false" customHeight="true" outlineLevel="0" collapsed="false">
      <c r="A21" s="123" t="n">
        <v>7</v>
      </c>
      <c r="B21" s="124"/>
      <c r="C21" s="17" t="s">
        <v>102</v>
      </c>
      <c r="D21" s="124"/>
      <c r="E21" s="124"/>
      <c r="F21" s="29"/>
      <c r="G21" s="79" t="n">
        <v>2</v>
      </c>
      <c r="H21" s="29"/>
      <c r="I21" s="79" t="n">
        <v>1870305</v>
      </c>
      <c r="J21" s="29"/>
      <c r="K21" s="79" t="n">
        <v>0</v>
      </c>
      <c r="L21" s="29"/>
      <c r="M21" s="79" t="n">
        <f aca="false">SUM(G21:K21)</f>
        <v>1870307</v>
      </c>
      <c r="N21" s="29"/>
      <c r="O21" s="79" t="n">
        <v>735000</v>
      </c>
      <c r="P21" s="29"/>
      <c r="Q21" s="79" t="n">
        <v>0</v>
      </c>
      <c r="R21" s="29"/>
      <c r="S21" s="79" t="n">
        <v>358100</v>
      </c>
      <c r="T21" s="29"/>
      <c r="U21" s="79" t="n">
        <f aca="false">SUM(O21:S21)</f>
        <v>1093100</v>
      </c>
      <c r="V21" s="29"/>
      <c r="W21" s="29"/>
      <c r="X21" s="79" t="n">
        <v>701894</v>
      </c>
      <c r="Y21" s="29"/>
      <c r="Z21" s="79" t="n">
        <v>0</v>
      </c>
      <c r="AA21" s="29"/>
      <c r="AB21" s="79" t="n">
        <v>75311</v>
      </c>
      <c r="AC21" s="29"/>
      <c r="AD21" s="79" t="n">
        <f aca="false">SUM(X21:AB21)</f>
        <v>777205</v>
      </c>
      <c r="AE21" s="29"/>
      <c r="AF21" s="79" t="n">
        <v>0</v>
      </c>
      <c r="AG21" s="29"/>
      <c r="AH21" s="79" t="n">
        <v>0</v>
      </c>
      <c r="AI21" s="29"/>
      <c r="AJ21" s="79" t="n">
        <v>0</v>
      </c>
      <c r="AK21" s="29"/>
      <c r="AL21" s="79" t="n">
        <f aca="false">(U21+AD21+AF21+AH21+AJ21)</f>
        <v>1870305</v>
      </c>
      <c r="AM21" s="29"/>
      <c r="AN21" s="123" t="n">
        <v>7</v>
      </c>
    </row>
    <row r="22" customFormat="false" ht="8.25" hidden="false" customHeight="true" outlineLevel="0" collapsed="false">
      <c r="A22" s="123" t="n">
        <v>8</v>
      </c>
      <c r="B22" s="124"/>
      <c r="C22" s="17" t="s">
        <v>103</v>
      </c>
      <c r="D22" s="124"/>
      <c r="E22" s="124"/>
      <c r="F22" s="29"/>
      <c r="G22" s="79" t="n">
        <v>7677042</v>
      </c>
      <c r="H22" s="29"/>
      <c r="I22" s="79" t="n">
        <v>12369993</v>
      </c>
      <c r="J22" s="29"/>
      <c r="K22" s="79" t="n">
        <v>0</v>
      </c>
      <c r="L22" s="29"/>
      <c r="M22" s="79" t="n">
        <f aca="false">SUM(G22:K22)</f>
        <v>20047035</v>
      </c>
      <c r="N22" s="29"/>
      <c r="O22" s="79" t="n">
        <v>1194614</v>
      </c>
      <c r="P22" s="29"/>
      <c r="Q22" s="79" t="n">
        <v>0</v>
      </c>
      <c r="R22" s="29"/>
      <c r="S22" s="79" t="n">
        <v>15396238</v>
      </c>
      <c r="T22" s="29"/>
      <c r="U22" s="79" t="n">
        <f aca="false">SUM(O22:S22)</f>
        <v>16590852</v>
      </c>
      <c r="V22" s="29"/>
      <c r="W22" s="29"/>
      <c r="X22" s="79" t="n">
        <v>558730</v>
      </c>
      <c r="Y22" s="29"/>
      <c r="Z22" s="79" t="n">
        <v>0</v>
      </c>
      <c r="AA22" s="29"/>
      <c r="AB22" s="79" t="n">
        <v>2281530</v>
      </c>
      <c r="AC22" s="29"/>
      <c r="AD22" s="79" t="n">
        <f aca="false">SUM(X22:AB22)</f>
        <v>2840260</v>
      </c>
      <c r="AE22" s="29"/>
      <c r="AF22" s="79" t="n">
        <v>0</v>
      </c>
      <c r="AG22" s="29"/>
      <c r="AH22" s="79" t="n">
        <v>0</v>
      </c>
      <c r="AI22" s="29"/>
      <c r="AJ22" s="79" t="n">
        <v>534535</v>
      </c>
      <c r="AK22" s="29"/>
      <c r="AL22" s="79" t="n">
        <f aca="false">(U22+AD22+AF22+AH22+AJ22)</f>
        <v>19965647</v>
      </c>
      <c r="AM22" s="29"/>
      <c r="AN22" s="123" t="n">
        <v>8</v>
      </c>
    </row>
    <row r="23" customFormat="false" ht="8.25" hidden="false" customHeight="true" outlineLevel="0" collapsed="false">
      <c r="A23" s="123" t="n">
        <v>9</v>
      </c>
      <c r="B23" s="124"/>
      <c r="C23" s="17" t="s">
        <v>104</v>
      </c>
      <c r="D23" s="124"/>
      <c r="E23" s="124"/>
      <c r="F23" s="29"/>
      <c r="G23" s="79" t="n">
        <v>0</v>
      </c>
      <c r="H23" s="29"/>
      <c r="I23" s="79" t="n">
        <v>808049</v>
      </c>
      <c r="J23" s="29"/>
      <c r="K23" s="79" t="n">
        <v>0</v>
      </c>
      <c r="L23" s="29"/>
      <c r="M23" s="79" t="n">
        <f aca="false">SUM(G23:K23)</f>
        <v>808049</v>
      </c>
      <c r="N23" s="29"/>
      <c r="O23" s="79" t="n">
        <v>0</v>
      </c>
      <c r="P23" s="29"/>
      <c r="Q23" s="79" t="n">
        <v>0</v>
      </c>
      <c r="R23" s="29"/>
      <c r="S23" s="79" t="n">
        <v>636592</v>
      </c>
      <c r="T23" s="29"/>
      <c r="U23" s="79" t="n">
        <f aca="false">SUM(O23:S23)</f>
        <v>636592</v>
      </c>
      <c r="V23" s="29"/>
      <c r="W23" s="29"/>
      <c r="X23" s="79" t="n">
        <v>0</v>
      </c>
      <c r="Y23" s="29"/>
      <c r="Z23" s="79" t="n">
        <v>0</v>
      </c>
      <c r="AA23" s="29"/>
      <c r="AB23" s="79" t="n">
        <v>171457</v>
      </c>
      <c r="AC23" s="29"/>
      <c r="AD23" s="79" t="n">
        <f aca="false">SUM(X23:AB23)</f>
        <v>171457</v>
      </c>
      <c r="AE23" s="29"/>
      <c r="AF23" s="79" t="n">
        <v>0</v>
      </c>
      <c r="AG23" s="29"/>
      <c r="AH23" s="79" t="n">
        <v>0</v>
      </c>
      <c r="AI23" s="29"/>
      <c r="AJ23" s="79" t="n">
        <v>0</v>
      </c>
      <c r="AK23" s="29"/>
      <c r="AL23" s="79" t="n">
        <f aca="false">(U23+AD23+AF23+AH23+AJ23)</f>
        <v>808049</v>
      </c>
      <c r="AM23" s="29"/>
      <c r="AN23" s="123" t="n">
        <v>9</v>
      </c>
    </row>
    <row r="24" customFormat="false" ht="8.25" hidden="false" customHeight="true" outlineLevel="0" collapsed="false">
      <c r="A24" s="123" t="n">
        <v>10</v>
      </c>
      <c r="B24" s="124"/>
      <c r="C24" s="17" t="s">
        <v>105</v>
      </c>
      <c r="D24" s="124"/>
      <c r="E24" s="124"/>
      <c r="F24" s="29"/>
      <c r="G24" s="79" t="n">
        <v>31658000</v>
      </c>
      <c r="H24" s="29"/>
      <c r="I24" s="79" t="n">
        <v>0</v>
      </c>
      <c r="J24" s="29"/>
      <c r="K24" s="79" t="n">
        <v>0</v>
      </c>
      <c r="L24" s="29"/>
      <c r="M24" s="79" t="n">
        <f aca="false">SUM(G24:K24)</f>
        <v>31658000</v>
      </c>
      <c r="N24" s="29"/>
      <c r="O24" s="79" t="n">
        <v>4102465</v>
      </c>
      <c r="P24" s="29"/>
      <c r="Q24" s="79" t="n">
        <v>0</v>
      </c>
      <c r="R24" s="29"/>
      <c r="S24" s="79" t="n">
        <v>35432501</v>
      </c>
      <c r="T24" s="29"/>
      <c r="U24" s="79" t="n">
        <f aca="false">SUM(O24:S24)</f>
        <v>39534966</v>
      </c>
      <c r="V24" s="29"/>
      <c r="W24" s="29"/>
      <c r="X24" s="79" t="n">
        <v>2558909</v>
      </c>
      <c r="Y24" s="29"/>
      <c r="Z24" s="79" t="n">
        <v>0</v>
      </c>
      <c r="AA24" s="29"/>
      <c r="AB24" s="79" t="n">
        <v>2538583</v>
      </c>
      <c r="AC24" s="29"/>
      <c r="AD24" s="79" t="n">
        <f aca="false">SUM(X24:AB24)</f>
        <v>5097492</v>
      </c>
      <c r="AE24" s="29"/>
      <c r="AF24" s="79" t="n">
        <v>0</v>
      </c>
      <c r="AG24" s="29"/>
      <c r="AH24" s="79" t="n">
        <v>0</v>
      </c>
      <c r="AI24" s="29"/>
      <c r="AJ24" s="79" t="n">
        <v>0</v>
      </c>
      <c r="AK24" s="29"/>
      <c r="AL24" s="79" t="n">
        <f aca="false">(U24+AD24+AF24+AH24+AJ24)</f>
        <v>44632458</v>
      </c>
      <c r="AM24" s="29"/>
      <c r="AN24" s="123" t="n">
        <v>10</v>
      </c>
    </row>
    <row r="25" customFormat="false" ht="8.25" hidden="false" customHeight="true" outlineLevel="0" collapsed="false">
      <c r="A25" s="126"/>
      <c r="B25" s="124"/>
      <c r="C25" s="17"/>
      <c r="D25" s="124"/>
      <c r="E25" s="124"/>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126"/>
    </row>
    <row r="26" customFormat="false" ht="8.25" hidden="false" customHeight="true" outlineLevel="0" collapsed="false">
      <c r="A26" s="123" t="n">
        <v>11</v>
      </c>
      <c r="B26" s="124"/>
      <c r="C26" s="17" t="s">
        <v>106</v>
      </c>
      <c r="D26" s="124"/>
      <c r="E26" s="124"/>
      <c r="F26" s="29"/>
      <c r="G26" s="79" t="n">
        <v>248197</v>
      </c>
      <c r="H26" s="29"/>
      <c r="I26" s="79" t="n">
        <v>0</v>
      </c>
      <c r="J26" s="29"/>
      <c r="K26" s="79" t="n">
        <v>0</v>
      </c>
      <c r="L26" s="29"/>
      <c r="M26" s="79" t="n">
        <f aca="false">SUM(G26:K26)</f>
        <v>248197</v>
      </c>
      <c r="N26" s="29"/>
      <c r="O26" s="79" t="n">
        <v>3544981</v>
      </c>
      <c r="P26" s="29"/>
      <c r="Q26" s="79" t="n">
        <v>234644</v>
      </c>
      <c r="R26" s="29"/>
      <c r="S26" s="79" t="n">
        <v>1360924</v>
      </c>
      <c r="T26" s="29"/>
      <c r="U26" s="79" t="n">
        <f aca="false">SUM(O26:S26)</f>
        <v>5140549</v>
      </c>
      <c r="V26" s="29"/>
      <c r="W26" s="29"/>
      <c r="X26" s="79" t="n">
        <v>1230321</v>
      </c>
      <c r="Y26" s="29"/>
      <c r="Z26" s="79" t="n">
        <v>137471</v>
      </c>
      <c r="AA26" s="29"/>
      <c r="AB26" s="79" t="n">
        <v>427977</v>
      </c>
      <c r="AC26" s="29"/>
      <c r="AD26" s="79" t="n">
        <f aca="false">SUM(X26:AB26)</f>
        <v>1795769</v>
      </c>
      <c r="AE26" s="29"/>
      <c r="AF26" s="79" t="n">
        <v>0</v>
      </c>
      <c r="AG26" s="29"/>
      <c r="AH26" s="79" t="n">
        <v>0</v>
      </c>
      <c r="AI26" s="29"/>
      <c r="AJ26" s="79" t="n">
        <v>17419</v>
      </c>
      <c r="AK26" s="29"/>
      <c r="AL26" s="79" t="n">
        <f aca="false">(U26+AD26+AF26+AH26+AJ26)</f>
        <v>6953737</v>
      </c>
      <c r="AM26" s="29"/>
      <c r="AN26" s="123" t="n">
        <v>11</v>
      </c>
    </row>
    <row r="27" customFormat="false" ht="8.25" hidden="false" customHeight="true" outlineLevel="0" collapsed="false">
      <c r="A27" s="123" t="n">
        <v>12</v>
      </c>
      <c r="B27" s="124"/>
      <c r="C27" s="17" t="s">
        <v>107</v>
      </c>
      <c r="D27" s="124"/>
      <c r="E27" s="124"/>
      <c r="F27" s="29"/>
      <c r="G27" s="79" t="n">
        <v>59072</v>
      </c>
      <c r="H27" s="29"/>
      <c r="I27" s="79" t="n">
        <v>0</v>
      </c>
      <c r="J27" s="29"/>
      <c r="K27" s="79" t="n">
        <v>0</v>
      </c>
      <c r="L27" s="29"/>
      <c r="M27" s="79" t="n">
        <f aca="false">SUM(G27:K27)</f>
        <v>59072</v>
      </c>
      <c r="N27" s="29"/>
      <c r="O27" s="79" t="n">
        <v>369673</v>
      </c>
      <c r="P27" s="29"/>
      <c r="Q27" s="79" t="n">
        <v>0</v>
      </c>
      <c r="R27" s="29"/>
      <c r="S27" s="79" t="n">
        <v>318902</v>
      </c>
      <c r="T27" s="29"/>
      <c r="U27" s="79" t="n">
        <f aca="false">SUM(O27:S27)</f>
        <v>688575</v>
      </c>
      <c r="V27" s="29"/>
      <c r="W27" s="29"/>
      <c r="X27" s="79" t="n">
        <v>146594</v>
      </c>
      <c r="Y27" s="29"/>
      <c r="Z27" s="79" t="n">
        <v>0</v>
      </c>
      <c r="AA27" s="29"/>
      <c r="AB27" s="79" t="n">
        <v>154023</v>
      </c>
      <c r="AC27" s="29"/>
      <c r="AD27" s="79" t="n">
        <f aca="false">SUM(X27:AB27)</f>
        <v>300617</v>
      </c>
      <c r="AE27" s="29"/>
      <c r="AF27" s="79" t="n">
        <v>0</v>
      </c>
      <c r="AG27" s="29"/>
      <c r="AH27" s="79" t="n">
        <v>0</v>
      </c>
      <c r="AI27" s="29"/>
      <c r="AJ27" s="79" t="n">
        <v>0</v>
      </c>
      <c r="AK27" s="29"/>
      <c r="AL27" s="79" t="n">
        <f aca="false">(U27+AD27+AF27+AH27+AJ27)</f>
        <v>989192</v>
      </c>
      <c r="AM27" s="29"/>
      <c r="AN27" s="123" t="n">
        <v>12</v>
      </c>
    </row>
    <row r="28" customFormat="false" ht="8.25" hidden="false" customHeight="true" outlineLevel="0" collapsed="false">
      <c r="A28" s="123" t="n">
        <v>13</v>
      </c>
      <c r="B28" s="124"/>
      <c r="C28" s="17" t="s">
        <v>108</v>
      </c>
      <c r="D28" s="124"/>
      <c r="E28" s="124"/>
      <c r="F28" s="29"/>
      <c r="G28" s="79" t="n">
        <v>279922</v>
      </c>
      <c r="H28" s="29"/>
      <c r="I28" s="79" t="n">
        <v>7325701</v>
      </c>
      <c r="J28" s="29"/>
      <c r="K28" s="79" t="n">
        <v>0</v>
      </c>
      <c r="L28" s="29"/>
      <c r="M28" s="79" t="n">
        <f aca="false">SUM(G28:K28)</f>
        <v>7605623</v>
      </c>
      <c r="N28" s="29"/>
      <c r="O28" s="79" t="n">
        <v>1978140</v>
      </c>
      <c r="P28" s="29"/>
      <c r="Q28" s="79" t="n">
        <v>0</v>
      </c>
      <c r="R28" s="29"/>
      <c r="S28" s="79" t="n">
        <v>2690141</v>
      </c>
      <c r="T28" s="29"/>
      <c r="U28" s="79" t="n">
        <f aca="false">SUM(O28:S28)</f>
        <v>4668281</v>
      </c>
      <c r="V28" s="29"/>
      <c r="W28" s="29"/>
      <c r="X28" s="79" t="n">
        <v>2185999</v>
      </c>
      <c r="Y28" s="29"/>
      <c r="Z28" s="79" t="n">
        <v>0</v>
      </c>
      <c r="AA28" s="29"/>
      <c r="AB28" s="79" t="n">
        <v>1641912</v>
      </c>
      <c r="AC28" s="29"/>
      <c r="AD28" s="79" t="n">
        <f aca="false">SUM(X28:AB28)</f>
        <v>3827911</v>
      </c>
      <c r="AE28" s="29"/>
      <c r="AF28" s="79" t="n">
        <v>0</v>
      </c>
      <c r="AG28" s="29"/>
      <c r="AH28" s="79" t="n">
        <v>0</v>
      </c>
      <c r="AI28" s="29"/>
      <c r="AJ28" s="79" t="n">
        <v>0</v>
      </c>
      <c r="AK28" s="29"/>
      <c r="AL28" s="79" t="n">
        <f aca="false">(U28+AD28+AF28+AH28+AJ28)</f>
        <v>8496192</v>
      </c>
      <c r="AM28" s="29"/>
      <c r="AN28" s="123" t="n">
        <v>13</v>
      </c>
    </row>
    <row r="29" customFormat="false" ht="8.25" hidden="false" customHeight="true" outlineLevel="0" collapsed="false">
      <c r="A29" s="123" t="n">
        <v>14</v>
      </c>
      <c r="B29" s="124"/>
      <c r="C29" s="17" t="s">
        <v>109</v>
      </c>
      <c r="D29" s="124"/>
      <c r="E29" s="124"/>
      <c r="F29" s="29"/>
      <c r="G29" s="79" t="n">
        <v>4414000</v>
      </c>
      <c r="H29" s="29"/>
      <c r="I29" s="79" t="n">
        <v>891714</v>
      </c>
      <c r="J29" s="29"/>
      <c r="K29" s="79" t="n">
        <v>0</v>
      </c>
      <c r="L29" s="29"/>
      <c r="M29" s="79" t="n">
        <f aca="false">SUM(G29:K29)</f>
        <v>5305714</v>
      </c>
      <c r="N29" s="29"/>
      <c r="O29" s="79" t="n">
        <v>3381101</v>
      </c>
      <c r="P29" s="29"/>
      <c r="Q29" s="79" t="n">
        <v>0</v>
      </c>
      <c r="R29" s="29"/>
      <c r="S29" s="79" t="n">
        <v>1593022</v>
      </c>
      <c r="T29" s="29"/>
      <c r="U29" s="79" t="n">
        <f aca="false">SUM(O29:S29)</f>
        <v>4974123</v>
      </c>
      <c r="V29" s="29"/>
      <c r="W29" s="29"/>
      <c r="X29" s="79" t="n">
        <v>121665</v>
      </c>
      <c r="Y29" s="29"/>
      <c r="Z29" s="79" t="n">
        <v>0</v>
      </c>
      <c r="AA29" s="29"/>
      <c r="AB29" s="79" t="n">
        <v>106962</v>
      </c>
      <c r="AC29" s="29"/>
      <c r="AD29" s="79" t="n">
        <f aca="false">SUM(X29:AB29)</f>
        <v>228627</v>
      </c>
      <c r="AE29" s="29"/>
      <c r="AF29" s="79" t="n">
        <v>0</v>
      </c>
      <c r="AG29" s="29"/>
      <c r="AH29" s="79" t="n">
        <v>0</v>
      </c>
      <c r="AI29" s="29"/>
      <c r="AJ29" s="79" t="n">
        <v>102964</v>
      </c>
      <c r="AK29" s="29"/>
      <c r="AL29" s="79" t="n">
        <f aca="false">(U29+AD29+AF29+AH29+AJ29)</f>
        <v>5305714</v>
      </c>
      <c r="AM29" s="29"/>
      <c r="AN29" s="123" t="n">
        <v>14</v>
      </c>
    </row>
    <row r="30" customFormat="false" ht="8.25" hidden="false" customHeight="true" outlineLevel="0" collapsed="false">
      <c r="A30" s="123" t="n">
        <v>15</v>
      </c>
      <c r="B30" s="124"/>
      <c r="C30" s="17" t="s">
        <v>110</v>
      </c>
      <c r="D30" s="124"/>
      <c r="E30" s="124"/>
      <c r="F30" s="29"/>
      <c r="G30" s="79" t="n">
        <v>1187281</v>
      </c>
      <c r="H30" s="29"/>
      <c r="I30" s="79" t="n">
        <v>33437922</v>
      </c>
      <c r="J30" s="29"/>
      <c r="K30" s="79" t="n">
        <v>0</v>
      </c>
      <c r="L30" s="29"/>
      <c r="M30" s="79" t="n">
        <f aca="false">SUM(G30:K30)</f>
        <v>34625203</v>
      </c>
      <c r="N30" s="29"/>
      <c r="O30" s="79" t="n">
        <v>12549139</v>
      </c>
      <c r="P30" s="29"/>
      <c r="Q30" s="79" t="n">
        <v>0</v>
      </c>
      <c r="R30" s="29"/>
      <c r="S30" s="79" t="n">
        <v>10792532</v>
      </c>
      <c r="T30" s="29"/>
      <c r="U30" s="79" t="n">
        <f aca="false">SUM(O30:S30)</f>
        <v>23341671</v>
      </c>
      <c r="V30" s="29"/>
      <c r="W30" s="29"/>
      <c r="X30" s="79" t="n">
        <v>5563088</v>
      </c>
      <c r="Y30" s="29"/>
      <c r="Z30" s="79" t="n">
        <v>0</v>
      </c>
      <c r="AA30" s="29"/>
      <c r="AB30" s="79" t="n">
        <v>5718160</v>
      </c>
      <c r="AC30" s="29"/>
      <c r="AD30" s="79" t="n">
        <f aca="false">SUM(X30:AB30)</f>
        <v>11281248</v>
      </c>
      <c r="AE30" s="29"/>
      <c r="AF30" s="79" t="n">
        <v>0</v>
      </c>
      <c r="AG30" s="29"/>
      <c r="AH30" s="79" t="n">
        <v>0</v>
      </c>
      <c r="AI30" s="29"/>
      <c r="AJ30" s="79" t="n">
        <v>0</v>
      </c>
      <c r="AK30" s="29"/>
      <c r="AL30" s="79" t="n">
        <f aca="false">(U30+AD30+AF30+AH30+AJ30)</f>
        <v>34622919</v>
      </c>
      <c r="AM30" s="29"/>
      <c r="AN30" s="123" t="n">
        <v>15</v>
      </c>
    </row>
    <row r="31" customFormat="false" ht="8.25" hidden="false" customHeight="true" outlineLevel="0" collapsed="false">
      <c r="A31" s="126"/>
      <c r="B31" s="124"/>
      <c r="C31" s="17"/>
      <c r="D31" s="124"/>
      <c r="E31" s="124"/>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126"/>
    </row>
    <row r="32" customFormat="false" ht="8.25" hidden="false" customHeight="true" outlineLevel="0" collapsed="false">
      <c r="A32" s="123" t="n">
        <v>16</v>
      </c>
      <c r="B32" s="124"/>
      <c r="C32" s="17" t="s">
        <v>111</v>
      </c>
      <c r="D32" s="124"/>
      <c r="E32" s="124"/>
      <c r="F32" s="29"/>
      <c r="G32" s="79" t="n">
        <v>0</v>
      </c>
      <c r="H32" s="29"/>
      <c r="I32" s="79" t="n">
        <v>13551431</v>
      </c>
      <c r="J32" s="29"/>
      <c r="K32" s="79" t="n">
        <v>655550</v>
      </c>
      <c r="L32" s="29"/>
      <c r="M32" s="79" t="n">
        <f aca="false">SUM(G32:K32)</f>
        <v>14206981</v>
      </c>
      <c r="N32" s="29"/>
      <c r="O32" s="79" t="n">
        <v>3381500</v>
      </c>
      <c r="P32" s="29"/>
      <c r="Q32" s="79" t="n">
        <v>1808560</v>
      </c>
      <c r="R32" s="29"/>
      <c r="S32" s="79" t="n">
        <v>3147390</v>
      </c>
      <c r="T32" s="29"/>
      <c r="U32" s="79" t="n">
        <f aca="false">SUM(O32:S32)</f>
        <v>8337450</v>
      </c>
      <c r="V32" s="29"/>
      <c r="W32" s="29"/>
      <c r="X32" s="79" t="n">
        <v>3577974</v>
      </c>
      <c r="Y32" s="29"/>
      <c r="Z32" s="79" t="n">
        <v>784292</v>
      </c>
      <c r="AA32" s="29"/>
      <c r="AB32" s="79" t="n">
        <v>1507265</v>
      </c>
      <c r="AC32" s="29"/>
      <c r="AD32" s="79" t="n">
        <f aca="false">SUM(X32:AB32)</f>
        <v>5869531</v>
      </c>
      <c r="AE32" s="29"/>
      <c r="AF32" s="79" t="n">
        <v>0</v>
      </c>
      <c r="AG32" s="29"/>
      <c r="AH32" s="79" t="n">
        <v>0</v>
      </c>
      <c r="AI32" s="29"/>
      <c r="AJ32" s="79" t="n">
        <v>0</v>
      </c>
      <c r="AK32" s="29"/>
      <c r="AL32" s="79" t="n">
        <f aca="false">(U32+AD32+AF32+AH32+AJ32)</f>
        <v>14206981</v>
      </c>
      <c r="AM32" s="29"/>
      <c r="AN32" s="123" t="n">
        <v>16</v>
      </c>
    </row>
    <row r="33" customFormat="false" ht="8.25" hidden="false" customHeight="true" outlineLevel="0" collapsed="false">
      <c r="A33" s="123" t="n">
        <v>17</v>
      </c>
      <c r="B33" s="124"/>
      <c r="C33" s="17" t="s">
        <v>112</v>
      </c>
      <c r="D33" s="124"/>
      <c r="E33" s="124"/>
      <c r="F33" s="29"/>
      <c r="G33" s="79" t="n">
        <v>0</v>
      </c>
      <c r="H33" s="29"/>
      <c r="I33" s="79" t="n">
        <v>5463470</v>
      </c>
      <c r="J33" s="29"/>
      <c r="K33" s="79" t="n">
        <v>0</v>
      </c>
      <c r="L33" s="29"/>
      <c r="M33" s="79" t="n">
        <f aca="false">SUM(G33:K33)</f>
        <v>5463470</v>
      </c>
      <c r="N33" s="29"/>
      <c r="O33" s="79" t="n">
        <v>2131640</v>
      </c>
      <c r="P33" s="29"/>
      <c r="Q33" s="79" t="n">
        <v>0</v>
      </c>
      <c r="R33" s="29"/>
      <c r="S33" s="79" t="n">
        <v>1050872</v>
      </c>
      <c r="T33" s="29"/>
      <c r="U33" s="79" t="n">
        <f aca="false">SUM(O33:S33)</f>
        <v>3182512</v>
      </c>
      <c r="V33" s="29"/>
      <c r="W33" s="29"/>
      <c r="X33" s="79" t="n">
        <v>1079548</v>
      </c>
      <c r="Y33" s="29"/>
      <c r="Z33" s="79" t="n">
        <v>0</v>
      </c>
      <c r="AA33" s="29"/>
      <c r="AB33" s="79" t="n">
        <v>1201410</v>
      </c>
      <c r="AC33" s="29"/>
      <c r="AD33" s="79" t="n">
        <f aca="false">SUM(X33:AB33)</f>
        <v>2280958</v>
      </c>
      <c r="AE33" s="29"/>
      <c r="AF33" s="79" t="n">
        <v>0</v>
      </c>
      <c r="AG33" s="29"/>
      <c r="AH33" s="79" t="n">
        <v>0</v>
      </c>
      <c r="AI33" s="29"/>
      <c r="AJ33" s="79" t="n">
        <v>0</v>
      </c>
      <c r="AK33" s="29"/>
      <c r="AL33" s="79" t="n">
        <f aca="false">(U33+AD33+AF33+AH33+AJ33)</f>
        <v>5463470</v>
      </c>
      <c r="AM33" s="29"/>
      <c r="AN33" s="123" t="n">
        <v>17</v>
      </c>
    </row>
    <row r="34" customFormat="false" ht="8.25" hidden="false" customHeight="true" outlineLevel="0" collapsed="false">
      <c r="A34" s="123" t="n">
        <v>18</v>
      </c>
      <c r="B34" s="124"/>
      <c r="C34" s="17" t="s">
        <v>113</v>
      </c>
      <c r="D34" s="124"/>
      <c r="E34" s="124"/>
      <c r="F34" s="29"/>
      <c r="G34" s="79" t="n">
        <v>0</v>
      </c>
      <c r="H34" s="29"/>
      <c r="I34" s="79" t="n">
        <v>2139917</v>
      </c>
      <c r="J34" s="29"/>
      <c r="K34" s="79" t="n">
        <v>0</v>
      </c>
      <c r="L34" s="29"/>
      <c r="M34" s="79" t="n">
        <f aca="false">SUM(G34:K34)</f>
        <v>2139917</v>
      </c>
      <c r="N34" s="29"/>
      <c r="O34" s="79" t="n">
        <v>864706</v>
      </c>
      <c r="P34" s="29"/>
      <c r="Q34" s="79" t="n">
        <v>0</v>
      </c>
      <c r="R34" s="29"/>
      <c r="S34" s="79" t="n">
        <v>399825</v>
      </c>
      <c r="T34" s="29"/>
      <c r="U34" s="79" t="n">
        <f aca="false">SUM(O34:S34)</f>
        <v>1264531</v>
      </c>
      <c r="V34" s="29"/>
      <c r="W34" s="29"/>
      <c r="X34" s="79" t="n">
        <v>432286</v>
      </c>
      <c r="Y34" s="29"/>
      <c r="Z34" s="79" t="n">
        <v>0</v>
      </c>
      <c r="AA34" s="29"/>
      <c r="AB34" s="79" t="n">
        <v>443100</v>
      </c>
      <c r="AC34" s="29"/>
      <c r="AD34" s="79" t="n">
        <f aca="false">SUM(X34:AB34)</f>
        <v>875386</v>
      </c>
      <c r="AE34" s="29"/>
      <c r="AF34" s="79" t="n">
        <v>0</v>
      </c>
      <c r="AG34" s="29"/>
      <c r="AH34" s="79" t="n">
        <v>0</v>
      </c>
      <c r="AI34" s="29"/>
      <c r="AJ34" s="79" t="n">
        <v>0</v>
      </c>
      <c r="AK34" s="29"/>
      <c r="AL34" s="79" t="n">
        <f aca="false">(U34+AD34+AF34+AH34+AJ34)</f>
        <v>2139917</v>
      </c>
      <c r="AM34" s="29"/>
      <c r="AN34" s="123" t="n">
        <v>18</v>
      </c>
    </row>
    <row r="35" customFormat="false" ht="8.25" hidden="false" customHeight="true" outlineLevel="0" collapsed="false">
      <c r="A35" s="123" t="n">
        <v>19</v>
      </c>
      <c r="B35" s="124"/>
      <c r="C35" s="17" t="s">
        <v>114</v>
      </c>
      <c r="D35" s="124"/>
      <c r="E35" s="124"/>
      <c r="F35" s="29"/>
      <c r="G35" s="79" t="n">
        <v>273563</v>
      </c>
      <c r="H35" s="29"/>
      <c r="I35" s="79" t="n">
        <v>18476137</v>
      </c>
      <c r="J35" s="29"/>
      <c r="K35" s="79" t="n">
        <v>0</v>
      </c>
      <c r="L35" s="29"/>
      <c r="M35" s="79" t="n">
        <f aca="false">SUM(G35:K35)</f>
        <v>18749700</v>
      </c>
      <c r="N35" s="29"/>
      <c r="O35" s="79" t="n">
        <v>4099350</v>
      </c>
      <c r="P35" s="29"/>
      <c r="Q35" s="79" t="n">
        <v>2001925</v>
      </c>
      <c r="R35" s="29"/>
      <c r="S35" s="79" t="n">
        <v>5189353</v>
      </c>
      <c r="T35" s="29"/>
      <c r="U35" s="79" t="n">
        <f aca="false">SUM(O35:S35)</f>
        <v>11290628</v>
      </c>
      <c r="V35" s="29"/>
      <c r="W35" s="29"/>
      <c r="X35" s="79" t="n">
        <v>4340712</v>
      </c>
      <c r="Y35" s="29"/>
      <c r="Z35" s="79" t="n">
        <v>1357588</v>
      </c>
      <c r="AA35" s="29"/>
      <c r="AB35" s="79" t="n">
        <v>1760772</v>
      </c>
      <c r="AC35" s="29"/>
      <c r="AD35" s="79" t="n">
        <f aca="false">SUM(X35:AB35)</f>
        <v>7459072</v>
      </c>
      <c r="AE35" s="29"/>
      <c r="AF35" s="79" t="n">
        <v>0</v>
      </c>
      <c r="AG35" s="29"/>
      <c r="AH35" s="79" t="n">
        <v>0</v>
      </c>
      <c r="AI35" s="29"/>
      <c r="AJ35" s="79" t="n">
        <v>0</v>
      </c>
      <c r="AK35" s="29"/>
      <c r="AL35" s="79" t="n">
        <f aca="false">(U35+AD35+AF35+AH35+AJ35)</f>
        <v>18749700</v>
      </c>
      <c r="AM35" s="29"/>
      <c r="AN35" s="123" t="n">
        <v>19</v>
      </c>
    </row>
    <row r="36" customFormat="false" ht="8.25" hidden="false" customHeight="true" outlineLevel="0" collapsed="false">
      <c r="A36" s="123" t="n">
        <v>20</v>
      </c>
      <c r="B36" s="124"/>
      <c r="C36" s="17" t="s">
        <v>115</v>
      </c>
      <c r="D36" s="124"/>
      <c r="E36" s="124"/>
      <c r="F36" s="29"/>
      <c r="G36" s="79" t="n">
        <v>9661361</v>
      </c>
      <c r="H36" s="29"/>
      <c r="I36" s="79" t="n">
        <v>10088892</v>
      </c>
      <c r="J36" s="29"/>
      <c r="K36" s="79" t="n">
        <v>0</v>
      </c>
      <c r="L36" s="29"/>
      <c r="M36" s="79" t="n">
        <f aca="false">SUM(G36:K36)</f>
        <v>19750253</v>
      </c>
      <c r="N36" s="29"/>
      <c r="O36" s="79" t="n">
        <v>8772690</v>
      </c>
      <c r="P36" s="29"/>
      <c r="Q36" s="79" t="n">
        <v>5043639</v>
      </c>
      <c r="R36" s="29"/>
      <c r="S36" s="79" t="n">
        <v>2105224</v>
      </c>
      <c r="T36" s="29"/>
      <c r="U36" s="79" t="n">
        <f aca="false">SUM(O36:S36)</f>
        <v>15921553</v>
      </c>
      <c r="V36" s="29"/>
      <c r="W36" s="29"/>
      <c r="X36" s="79" t="n">
        <v>2417163</v>
      </c>
      <c r="Y36" s="29"/>
      <c r="Z36" s="79" t="n">
        <v>319678</v>
      </c>
      <c r="AA36" s="29"/>
      <c r="AB36" s="79" t="n">
        <v>291617</v>
      </c>
      <c r="AC36" s="29"/>
      <c r="AD36" s="79" t="n">
        <f aca="false">SUM(X36:AB36)</f>
        <v>3028458</v>
      </c>
      <c r="AE36" s="29"/>
      <c r="AF36" s="79" t="n">
        <v>0</v>
      </c>
      <c r="AG36" s="29"/>
      <c r="AH36" s="79" t="n">
        <v>0</v>
      </c>
      <c r="AI36" s="29"/>
      <c r="AJ36" s="79" t="n">
        <v>193361</v>
      </c>
      <c r="AK36" s="29"/>
      <c r="AL36" s="79" t="n">
        <f aca="false">(U36+AD36+AF36+AH36+AJ36)</f>
        <v>19143372</v>
      </c>
      <c r="AM36" s="29"/>
      <c r="AN36" s="123" t="n">
        <v>20</v>
      </c>
    </row>
    <row r="37" customFormat="false" ht="8.25" hidden="false" customHeight="true" outlineLevel="0" collapsed="false">
      <c r="A37" s="126"/>
      <c r="B37" s="124"/>
      <c r="C37" s="17"/>
      <c r="D37" s="124"/>
      <c r="E37" s="124"/>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126"/>
    </row>
    <row r="38" customFormat="false" ht="8.25" hidden="false" customHeight="true" outlineLevel="0" collapsed="false">
      <c r="A38" s="123" t="n">
        <v>21</v>
      </c>
      <c r="B38" s="124"/>
      <c r="C38" s="17" t="s">
        <v>116</v>
      </c>
      <c r="D38" s="124"/>
      <c r="E38" s="124"/>
      <c r="F38" s="29"/>
      <c r="G38" s="79" t="n">
        <v>23840273</v>
      </c>
      <c r="H38" s="29"/>
      <c r="I38" s="79" t="n">
        <v>8515610</v>
      </c>
      <c r="J38" s="29"/>
      <c r="K38" s="79" t="n">
        <v>0</v>
      </c>
      <c r="L38" s="29"/>
      <c r="M38" s="79" t="n">
        <f aca="false">SUM(G38:K38)</f>
        <v>32355883</v>
      </c>
      <c r="N38" s="29"/>
      <c r="O38" s="79" t="n">
        <v>3231926</v>
      </c>
      <c r="P38" s="29"/>
      <c r="Q38" s="79" t="n">
        <v>0</v>
      </c>
      <c r="R38" s="29"/>
      <c r="S38" s="79" t="n">
        <v>24804059</v>
      </c>
      <c r="T38" s="29"/>
      <c r="U38" s="79" t="n">
        <f aca="false">SUM(O38:S38)</f>
        <v>28035985</v>
      </c>
      <c r="V38" s="29"/>
      <c r="W38" s="29"/>
      <c r="X38" s="79" t="n">
        <v>3255673</v>
      </c>
      <c r="Y38" s="29"/>
      <c r="Z38" s="79" t="n">
        <v>0</v>
      </c>
      <c r="AA38" s="29"/>
      <c r="AB38" s="79" t="n">
        <v>746087</v>
      </c>
      <c r="AC38" s="29"/>
      <c r="AD38" s="79" t="n">
        <f aca="false">SUM(X38:AB38)</f>
        <v>4001760</v>
      </c>
      <c r="AE38" s="29"/>
      <c r="AF38" s="79" t="n">
        <v>0</v>
      </c>
      <c r="AG38" s="29"/>
      <c r="AH38" s="79" t="n">
        <v>0</v>
      </c>
      <c r="AI38" s="29"/>
      <c r="AJ38" s="79" t="n">
        <v>258334</v>
      </c>
      <c r="AK38" s="29"/>
      <c r="AL38" s="79" t="n">
        <f aca="false">(U38+AD38+AF38+AH38+AJ38)</f>
        <v>32296079</v>
      </c>
      <c r="AM38" s="29"/>
      <c r="AN38" s="123" t="n">
        <v>21</v>
      </c>
    </row>
    <row r="39" customFormat="false" ht="8.25" hidden="false" customHeight="true" outlineLevel="0" collapsed="false">
      <c r="A39" s="123" t="n">
        <v>22</v>
      </c>
      <c r="B39" s="124"/>
      <c r="C39" s="17" t="s">
        <v>117</v>
      </c>
      <c r="D39" s="124"/>
      <c r="E39" s="124"/>
      <c r="F39" s="29"/>
      <c r="G39" s="79" t="n">
        <v>367978</v>
      </c>
      <c r="H39" s="29"/>
      <c r="I39" s="79" t="n">
        <v>1643980</v>
      </c>
      <c r="J39" s="29"/>
      <c r="K39" s="79" t="n">
        <v>0</v>
      </c>
      <c r="L39" s="29"/>
      <c r="M39" s="79" t="n">
        <f aca="false">SUM(G39:K39)</f>
        <v>2011958</v>
      </c>
      <c r="N39" s="29"/>
      <c r="O39" s="79" t="n">
        <v>845827</v>
      </c>
      <c r="P39" s="29"/>
      <c r="Q39" s="79" t="n">
        <v>0</v>
      </c>
      <c r="R39" s="29"/>
      <c r="S39" s="79" t="n">
        <v>568779</v>
      </c>
      <c r="T39" s="29"/>
      <c r="U39" s="79" t="n">
        <f aca="false">SUM(O39:S39)</f>
        <v>1414606</v>
      </c>
      <c r="V39" s="29"/>
      <c r="W39" s="29"/>
      <c r="X39" s="79" t="n">
        <v>520866</v>
      </c>
      <c r="Y39" s="29"/>
      <c r="Z39" s="79" t="n">
        <v>0</v>
      </c>
      <c r="AA39" s="29"/>
      <c r="AB39" s="79" t="n">
        <v>76486</v>
      </c>
      <c r="AC39" s="29"/>
      <c r="AD39" s="79" t="n">
        <f aca="false">SUM(X39:AB39)</f>
        <v>597352</v>
      </c>
      <c r="AE39" s="29"/>
      <c r="AF39" s="79" t="n">
        <v>0</v>
      </c>
      <c r="AG39" s="29"/>
      <c r="AH39" s="79" t="n">
        <v>0</v>
      </c>
      <c r="AI39" s="29"/>
      <c r="AJ39" s="79" t="n">
        <v>0</v>
      </c>
      <c r="AK39" s="29"/>
      <c r="AL39" s="79" t="n">
        <f aca="false">(U39+AD39+AF39+AH39+AJ39)</f>
        <v>2011958</v>
      </c>
      <c r="AM39" s="29"/>
      <c r="AN39" s="123" t="n">
        <v>22</v>
      </c>
    </row>
    <row r="40" customFormat="false" ht="8.25" hidden="false" customHeight="true" outlineLevel="0" collapsed="false">
      <c r="A40" s="123" t="n">
        <v>23</v>
      </c>
      <c r="B40" s="124"/>
      <c r="C40" s="17" t="s">
        <v>118</v>
      </c>
      <c r="D40" s="124"/>
      <c r="E40" s="124"/>
      <c r="F40" s="29"/>
      <c r="G40" s="79" t="n">
        <v>10699510</v>
      </c>
      <c r="H40" s="29"/>
      <c r="I40" s="79" t="n">
        <v>68884380</v>
      </c>
      <c r="J40" s="29"/>
      <c r="K40" s="79" t="n">
        <v>0</v>
      </c>
      <c r="L40" s="29"/>
      <c r="M40" s="79" t="n">
        <f aca="false">SUM(G40:K40)</f>
        <v>79583890</v>
      </c>
      <c r="N40" s="29"/>
      <c r="O40" s="79" t="n">
        <v>10428276</v>
      </c>
      <c r="P40" s="29"/>
      <c r="Q40" s="79" t="n">
        <v>4825780</v>
      </c>
      <c r="R40" s="29"/>
      <c r="S40" s="79" t="n">
        <v>47473791</v>
      </c>
      <c r="T40" s="29"/>
      <c r="U40" s="79" t="n">
        <f aca="false">SUM(O40:S40)</f>
        <v>62727847</v>
      </c>
      <c r="V40" s="29"/>
      <c r="W40" s="29"/>
      <c r="X40" s="79" t="n">
        <v>3147945</v>
      </c>
      <c r="Y40" s="29"/>
      <c r="Z40" s="79" t="n">
        <v>1811721</v>
      </c>
      <c r="AA40" s="29"/>
      <c r="AB40" s="79" t="n">
        <v>11338840</v>
      </c>
      <c r="AC40" s="29"/>
      <c r="AD40" s="79" t="n">
        <f aca="false">SUM(X40:AB40)</f>
        <v>16298506</v>
      </c>
      <c r="AE40" s="29"/>
      <c r="AF40" s="79" t="n">
        <v>0</v>
      </c>
      <c r="AG40" s="29"/>
      <c r="AH40" s="79" t="n">
        <v>0</v>
      </c>
      <c r="AI40" s="29"/>
      <c r="AJ40" s="79" t="n">
        <v>384856</v>
      </c>
      <c r="AK40" s="29"/>
      <c r="AL40" s="79" t="n">
        <f aca="false">(U40+AD40+AF40+AH40+AJ40)</f>
        <v>79411209</v>
      </c>
      <c r="AM40" s="29"/>
      <c r="AN40" s="123" t="n">
        <v>23</v>
      </c>
    </row>
    <row r="41" customFormat="false" ht="8.25" hidden="false" customHeight="true" outlineLevel="0" collapsed="false">
      <c r="A41" s="123" t="n">
        <v>24</v>
      </c>
      <c r="B41" s="124"/>
      <c r="C41" s="17" t="s">
        <v>119</v>
      </c>
      <c r="D41" s="124"/>
      <c r="E41" s="124"/>
      <c r="F41" s="29"/>
      <c r="G41" s="79" t="n">
        <v>55940219</v>
      </c>
      <c r="H41" s="29"/>
      <c r="I41" s="79" t="n">
        <v>77812952</v>
      </c>
      <c r="J41" s="29"/>
      <c r="K41" s="79" t="n">
        <v>0</v>
      </c>
      <c r="L41" s="29"/>
      <c r="M41" s="79" t="n">
        <f aca="false">SUM(G41:K41)</f>
        <v>133753171</v>
      </c>
      <c r="N41" s="29"/>
      <c r="O41" s="79" t="n">
        <v>0</v>
      </c>
      <c r="P41" s="29"/>
      <c r="Q41" s="79" t="n">
        <v>2050823</v>
      </c>
      <c r="R41" s="29"/>
      <c r="S41" s="79" t="n">
        <v>104296998</v>
      </c>
      <c r="T41" s="29"/>
      <c r="U41" s="79" t="n">
        <f aca="false">SUM(O41:S41)</f>
        <v>106347821</v>
      </c>
      <c r="V41" s="29"/>
      <c r="W41" s="29"/>
      <c r="X41" s="79" t="n">
        <v>0</v>
      </c>
      <c r="Y41" s="29"/>
      <c r="Z41" s="79" t="n">
        <v>1238592</v>
      </c>
      <c r="AA41" s="29"/>
      <c r="AB41" s="79" t="n">
        <v>26166758</v>
      </c>
      <c r="AC41" s="29"/>
      <c r="AD41" s="79" t="n">
        <f aca="false">SUM(X41:AB41)</f>
        <v>27405350</v>
      </c>
      <c r="AE41" s="29"/>
      <c r="AF41" s="79" t="n">
        <v>0</v>
      </c>
      <c r="AG41" s="29"/>
      <c r="AH41" s="79" t="n">
        <v>0</v>
      </c>
      <c r="AI41" s="29"/>
      <c r="AJ41" s="79" t="n">
        <v>0</v>
      </c>
      <c r="AK41" s="29"/>
      <c r="AL41" s="79" t="n">
        <f aca="false">(U41+AD41+AF41+AH41+AJ41)</f>
        <v>133753171</v>
      </c>
      <c r="AM41" s="29"/>
      <c r="AN41" s="123" t="n">
        <v>24</v>
      </c>
    </row>
    <row r="42" customFormat="false" ht="8.25" hidden="false" customHeight="true" outlineLevel="0" collapsed="false">
      <c r="A42" s="123" t="n">
        <v>25</v>
      </c>
      <c r="B42" s="124"/>
      <c r="C42" s="17" t="s">
        <v>120</v>
      </c>
      <c r="D42" s="124"/>
      <c r="E42" s="124"/>
      <c r="F42" s="29"/>
      <c r="G42" s="79" t="n">
        <v>0</v>
      </c>
      <c r="H42" s="29"/>
      <c r="I42" s="79" t="n">
        <v>1109012</v>
      </c>
      <c r="J42" s="29"/>
      <c r="K42" s="79" t="n">
        <v>0</v>
      </c>
      <c r="L42" s="29"/>
      <c r="M42" s="79" t="n">
        <f aca="false">SUM(G42:K42)</f>
        <v>1109012</v>
      </c>
      <c r="N42" s="29"/>
      <c r="O42" s="79" t="n">
        <v>600133</v>
      </c>
      <c r="P42" s="29"/>
      <c r="Q42" s="79" t="n">
        <v>0</v>
      </c>
      <c r="R42" s="29"/>
      <c r="S42" s="79" t="n">
        <v>137359</v>
      </c>
      <c r="T42" s="29"/>
      <c r="U42" s="79" t="n">
        <f aca="false">SUM(O42:S42)</f>
        <v>737492</v>
      </c>
      <c r="V42" s="29"/>
      <c r="W42" s="29"/>
      <c r="X42" s="79" t="n">
        <v>333402</v>
      </c>
      <c r="Y42" s="29"/>
      <c r="Z42" s="79" t="n">
        <v>0</v>
      </c>
      <c r="AA42" s="29"/>
      <c r="AB42" s="79" t="n">
        <v>38118</v>
      </c>
      <c r="AC42" s="29"/>
      <c r="AD42" s="79" t="n">
        <f aca="false">SUM(X42:AB42)</f>
        <v>371520</v>
      </c>
      <c r="AE42" s="29"/>
      <c r="AF42" s="79" t="n">
        <v>0</v>
      </c>
      <c r="AG42" s="29"/>
      <c r="AH42" s="79" t="n">
        <v>0</v>
      </c>
      <c r="AI42" s="29"/>
      <c r="AJ42" s="79" t="n">
        <v>0</v>
      </c>
      <c r="AK42" s="29"/>
      <c r="AL42" s="79" t="n">
        <f aca="false">(U42+AD42+AF42+AH42+AJ42)</f>
        <v>1109012</v>
      </c>
      <c r="AM42" s="29"/>
      <c r="AN42" s="123" t="n">
        <v>25</v>
      </c>
    </row>
    <row r="43" customFormat="false" ht="8.25" hidden="false" customHeight="true" outlineLevel="0" collapsed="false">
      <c r="A43" s="126"/>
      <c r="B43" s="124"/>
      <c r="C43" s="17"/>
      <c r="D43" s="124"/>
      <c r="E43" s="124"/>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126"/>
    </row>
    <row r="44" customFormat="false" ht="8.25" hidden="false" customHeight="true" outlineLevel="0" collapsed="false">
      <c r="A44" s="123" t="n">
        <v>26</v>
      </c>
      <c r="B44" s="124"/>
      <c r="C44" s="17" t="s">
        <v>121</v>
      </c>
      <c r="D44" s="124"/>
      <c r="E44" s="124"/>
      <c r="F44" s="29"/>
      <c r="G44" s="79" t="n">
        <v>0</v>
      </c>
      <c r="H44" s="29"/>
      <c r="I44" s="79" t="n">
        <v>0</v>
      </c>
      <c r="J44" s="29"/>
      <c r="K44" s="79" t="n">
        <v>0</v>
      </c>
      <c r="L44" s="29"/>
      <c r="M44" s="79" t="n">
        <f aca="false">SUM(G44:K44)</f>
        <v>0</v>
      </c>
      <c r="N44" s="29"/>
      <c r="O44" s="79" t="n">
        <v>1410000</v>
      </c>
      <c r="P44" s="29"/>
      <c r="Q44" s="79" t="n">
        <v>0</v>
      </c>
      <c r="R44" s="29"/>
      <c r="S44" s="79" t="n">
        <v>3271403</v>
      </c>
      <c r="T44" s="29"/>
      <c r="U44" s="79" t="n">
        <f aca="false">SUM(O44:S44)</f>
        <v>4681403</v>
      </c>
      <c r="V44" s="29"/>
      <c r="W44" s="29"/>
      <c r="X44" s="79" t="n">
        <v>43500</v>
      </c>
      <c r="Y44" s="29"/>
      <c r="Z44" s="79" t="n">
        <v>0</v>
      </c>
      <c r="AA44" s="29"/>
      <c r="AB44" s="79" t="n">
        <v>1759887</v>
      </c>
      <c r="AC44" s="29"/>
      <c r="AD44" s="79" t="n">
        <f aca="false">SUM(X44:AB44)</f>
        <v>1803387</v>
      </c>
      <c r="AE44" s="29"/>
      <c r="AF44" s="79" t="n">
        <v>0</v>
      </c>
      <c r="AG44" s="29"/>
      <c r="AH44" s="79" t="n">
        <v>0</v>
      </c>
      <c r="AI44" s="29"/>
      <c r="AJ44" s="79" t="n">
        <v>0</v>
      </c>
      <c r="AK44" s="29"/>
      <c r="AL44" s="79" t="n">
        <f aca="false">(U44+AD44+AF44+AH44+AJ44)</f>
        <v>6484790</v>
      </c>
      <c r="AM44" s="29"/>
      <c r="AN44" s="123" t="n">
        <v>26</v>
      </c>
    </row>
    <row r="45" customFormat="false" ht="8.25" hidden="false" customHeight="true" outlineLevel="0" collapsed="false">
      <c r="A45" s="123" t="n">
        <v>27</v>
      </c>
      <c r="B45" s="124"/>
      <c r="C45" s="17" t="s">
        <v>122</v>
      </c>
      <c r="D45" s="124"/>
      <c r="E45" s="124"/>
      <c r="F45" s="29"/>
      <c r="G45" s="79" t="n">
        <v>0</v>
      </c>
      <c r="H45" s="29"/>
      <c r="I45" s="79" t="n">
        <v>2888155</v>
      </c>
      <c r="J45" s="29"/>
      <c r="K45" s="79" t="n">
        <v>0</v>
      </c>
      <c r="L45" s="29"/>
      <c r="M45" s="79" t="n">
        <f aca="false">SUM(G45:K45)</f>
        <v>2888155</v>
      </c>
      <c r="N45" s="29"/>
      <c r="O45" s="79" t="n">
        <v>1444892</v>
      </c>
      <c r="P45" s="29"/>
      <c r="Q45" s="79" t="n">
        <v>0</v>
      </c>
      <c r="R45" s="29"/>
      <c r="S45" s="79" t="n">
        <v>524753</v>
      </c>
      <c r="T45" s="29"/>
      <c r="U45" s="79" t="n">
        <f aca="false">SUM(O45:S45)</f>
        <v>1969645</v>
      </c>
      <c r="V45" s="29"/>
      <c r="W45" s="29"/>
      <c r="X45" s="79" t="n">
        <v>650933</v>
      </c>
      <c r="Y45" s="29"/>
      <c r="Z45" s="79" t="n">
        <v>0</v>
      </c>
      <c r="AA45" s="29"/>
      <c r="AB45" s="79" t="n">
        <v>191437</v>
      </c>
      <c r="AC45" s="29"/>
      <c r="AD45" s="79" t="n">
        <f aca="false">SUM(X45:AB45)</f>
        <v>842370</v>
      </c>
      <c r="AE45" s="29"/>
      <c r="AF45" s="79" t="n">
        <v>0</v>
      </c>
      <c r="AG45" s="29"/>
      <c r="AH45" s="79" t="n">
        <v>0</v>
      </c>
      <c r="AI45" s="29"/>
      <c r="AJ45" s="79" t="n">
        <v>0</v>
      </c>
      <c r="AK45" s="29"/>
      <c r="AL45" s="79" t="n">
        <f aca="false">(U45+AD45+AF45+AH45+AJ45)</f>
        <v>2812015</v>
      </c>
      <c r="AM45" s="29"/>
      <c r="AN45" s="123" t="n">
        <v>27</v>
      </c>
    </row>
    <row r="46" customFormat="false" ht="8.25" hidden="false" customHeight="true" outlineLevel="0" collapsed="false">
      <c r="A46" s="123" t="n">
        <v>28</v>
      </c>
      <c r="B46" s="124"/>
      <c r="C46" s="17" t="s">
        <v>123</v>
      </c>
      <c r="D46" s="124"/>
      <c r="E46" s="124"/>
      <c r="F46" s="29"/>
      <c r="G46" s="79" t="n">
        <v>84405</v>
      </c>
      <c r="H46" s="29"/>
      <c r="I46" s="79" t="n">
        <v>37428933</v>
      </c>
      <c r="J46" s="29"/>
      <c r="K46" s="79" t="n">
        <v>0</v>
      </c>
      <c r="L46" s="29"/>
      <c r="M46" s="79" t="n">
        <f aca="false">SUM(G46:K46)</f>
        <v>37513338</v>
      </c>
      <c r="N46" s="29"/>
      <c r="O46" s="79" t="n">
        <v>1001007</v>
      </c>
      <c r="P46" s="29"/>
      <c r="Q46" s="79" t="n">
        <v>0</v>
      </c>
      <c r="R46" s="29"/>
      <c r="S46" s="79" t="n">
        <v>24756732</v>
      </c>
      <c r="T46" s="29"/>
      <c r="U46" s="79" t="n">
        <f aca="false">SUM(O46:S46)</f>
        <v>25757739</v>
      </c>
      <c r="V46" s="29"/>
      <c r="W46" s="29"/>
      <c r="X46" s="79" t="n">
        <v>30410</v>
      </c>
      <c r="Y46" s="29"/>
      <c r="Z46" s="79" t="n">
        <v>0</v>
      </c>
      <c r="AA46" s="29"/>
      <c r="AB46" s="79" t="n">
        <v>13221279</v>
      </c>
      <c r="AC46" s="29"/>
      <c r="AD46" s="79" t="n">
        <f aca="false">SUM(X46:AB46)</f>
        <v>13251689</v>
      </c>
      <c r="AE46" s="29"/>
      <c r="AF46" s="79" t="n">
        <v>0</v>
      </c>
      <c r="AG46" s="29"/>
      <c r="AH46" s="79" t="n">
        <v>0</v>
      </c>
      <c r="AI46" s="29"/>
      <c r="AJ46" s="79" t="n">
        <v>105195</v>
      </c>
      <c r="AK46" s="29"/>
      <c r="AL46" s="79" t="n">
        <f aca="false">(U46+AD46+AF46+AH46+AJ46)</f>
        <v>39114623</v>
      </c>
      <c r="AM46" s="29"/>
      <c r="AN46" s="123" t="n">
        <v>28</v>
      </c>
    </row>
    <row r="47" customFormat="false" ht="8.25" hidden="false" customHeight="true" outlineLevel="0" collapsed="false">
      <c r="A47" s="123" t="n">
        <v>29</v>
      </c>
      <c r="B47" s="124"/>
      <c r="C47" s="17" t="s">
        <v>124</v>
      </c>
      <c r="D47" s="124"/>
      <c r="E47" s="124"/>
      <c r="F47" s="29"/>
      <c r="G47" s="79" t="n">
        <v>0</v>
      </c>
      <c r="H47" s="29"/>
      <c r="I47" s="79" t="n">
        <v>1877765</v>
      </c>
      <c r="J47" s="29"/>
      <c r="K47" s="79" t="n">
        <v>0</v>
      </c>
      <c r="L47" s="29"/>
      <c r="M47" s="79" t="n">
        <f aca="false">SUM(G47:K47)</f>
        <v>1877765</v>
      </c>
      <c r="N47" s="29"/>
      <c r="O47" s="79" t="n">
        <v>498591</v>
      </c>
      <c r="P47" s="29"/>
      <c r="Q47" s="79" t="n">
        <v>0</v>
      </c>
      <c r="R47" s="29"/>
      <c r="S47" s="79" t="n">
        <v>511001</v>
      </c>
      <c r="T47" s="29"/>
      <c r="U47" s="79" t="n">
        <f aca="false">SUM(O47:S47)</f>
        <v>1009592</v>
      </c>
      <c r="V47" s="29"/>
      <c r="W47" s="29"/>
      <c r="X47" s="79" t="n">
        <v>494097</v>
      </c>
      <c r="Y47" s="29"/>
      <c r="Z47" s="79" t="n">
        <v>0</v>
      </c>
      <c r="AA47" s="29"/>
      <c r="AB47" s="79" t="n">
        <v>374076</v>
      </c>
      <c r="AC47" s="29"/>
      <c r="AD47" s="79" t="n">
        <f aca="false">SUM(X47:AB47)</f>
        <v>868173</v>
      </c>
      <c r="AE47" s="29"/>
      <c r="AF47" s="79" t="n">
        <v>0</v>
      </c>
      <c r="AG47" s="29"/>
      <c r="AH47" s="79" t="n">
        <v>0</v>
      </c>
      <c r="AI47" s="29"/>
      <c r="AJ47" s="79" t="n">
        <v>0</v>
      </c>
      <c r="AK47" s="29"/>
      <c r="AL47" s="79" t="n">
        <f aca="false">(U47+AD47+AF47+AH47+AJ47)</f>
        <v>1877765</v>
      </c>
      <c r="AM47" s="29"/>
      <c r="AN47" s="123" t="n">
        <v>29</v>
      </c>
    </row>
    <row r="48" customFormat="false" ht="8.25" hidden="false" customHeight="true" outlineLevel="0" collapsed="false">
      <c r="A48" s="123" t="n">
        <v>30</v>
      </c>
      <c r="B48" s="124"/>
      <c r="C48" s="17" t="s">
        <v>125</v>
      </c>
      <c r="D48" s="124"/>
      <c r="E48" s="124"/>
      <c r="F48" s="29"/>
      <c r="G48" s="79" t="n">
        <v>3707476</v>
      </c>
      <c r="H48" s="29"/>
      <c r="I48" s="79" t="n">
        <v>61094502</v>
      </c>
      <c r="J48" s="29"/>
      <c r="K48" s="79" t="n">
        <v>0</v>
      </c>
      <c r="L48" s="29"/>
      <c r="M48" s="79" t="n">
        <f aca="false">SUM(G48:K48)</f>
        <v>64801978</v>
      </c>
      <c r="N48" s="29"/>
      <c r="O48" s="79" t="n">
        <v>10178100</v>
      </c>
      <c r="P48" s="29"/>
      <c r="Q48" s="79" t="n">
        <v>4018324</v>
      </c>
      <c r="R48" s="29"/>
      <c r="S48" s="79" t="n">
        <v>22281810</v>
      </c>
      <c r="T48" s="29"/>
      <c r="U48" s="79" t="n">
        <f aca="false">SUM(O48:S48)</f>
        <v>36478234</v>
      </c>
      <c r="V48" s="29"/>
      <c r="W48" s="29"/>
      <c r="X48" s="79" t="n">
        <v>8740351</v>
      </c>
      <c r="Y48" s="29"/>
      <c r="Z48" s="79" t="n">
        <v>2978015</v>
      </c>
      <c r="AA48" s="29"/>
      <c r="AB48" s="79" t="n">
        <v>17097270</v>
      </c>
      <c r="AC48" s="29"/>
      <c r="AD48" s="79" t="n">
        <f aca="false">SUM(X48:AB48)</f>
        <v>28815636</v>
      </c>
      <c r="AE48" s="29"/>
      <c r="AF48" s="79" t="n">
        <v>0</v>
      </c>
      <c r="AG48" s="29"/>
      <c r="AH48" s="79" t="n">
        <v>0</v>
      </c>
      <c r="AI48" s="29"/>
      <c r="AJ48" s="79" t="n">
        <v>426877</v>
      </c>
      <c r="AK48" s="29"/>
      <c r="AL48" s="79" t="n">
        <f aca="false">(U48+AD48+AF48+AH48+AJ48)</f>
        <v>65720747</v>
      </c>
      <c r="AM48" s="29"/>
      <c r="AN48" s="123" t="n">
        <v>30</v>
      </c>
    </row>
    <row r="49" customFormat="false" ht="8.25" hidden="false" customHeight="true" outlineLevel="0" collapsed="false">
      <c r="A49" s="126"/>
      <c r="B49" s="124"/>
      <c r="C49" s="17"/>
      <c r="D49" s="124"/>
      <c r="E49" s="124"/>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126"/>
    </row>
    <row r="50" customFormat="false" ht="8.25" hidden="false" customHeight="true" outlineLevel="0" collapsed="false">
      <c r="A50" s="123" t="n">
        <v>31</v>
      </c>
      <c r="B50" s="124"/>
      <c r="C50" s="17" t="s">
        <v>126</v>
      </c>
      <c r="D50" s="124"/>
      <c r="E50" s="124"/>
      <c r="F50" s="29"/>
      <c r="G50" s="79" t="n">
        <v>520495</v>
      </c>
      <c r="H50" s="29"/>
      <c r="I50" s="79" t="n">
        <v>25728895</v>
      </c>
      <c r="J50" s="29"/>
      <c r="K50" s="79" t="n">
        <v>1656415</v>
      </c>
      <c r="L50" s="29"/>
      <c r="M50" s="79" t="n">
        <f aca="false">SUM(G50:K50)</f>
        <v>27905805</v>
      </c>
      <c r="N50" s="29"/>
      <c r="O50" s="79" t="n">
        <v>10182807</v>
      </c>
      <c r="P50" s="29"/>
      <c r="Q50" s="79" t="n">
        <v>1397744</v>
      </c>
      <c r="R50" s="29"/>
      <c r="S50" s="79" t="n">
        <v>8423717</v>
      </c>
      <c r="T50" s="29"/>
      <c r="U50" s="79" t="n">
        <f aca="false">SUM(O50:S50)</f>
        <v>20004268</v>
      </c>
      <c r="V50" s="29"/>
      <c r="W50" s="29"/>
      <c r="X50" s="79" t="n">
        <v>4195229</v>
      </c>
      <c r="Y50" s="29"/>
      <c r="Z50" s="79" t="n">
        <v>652361</v>
      </c>
      <c r="AA50" s="29"/>
      <c r="AB50" s="79" t="n">
        <v>2785232</v>
      </c>
      <c r="AC50" s="29"/>
      <c r="AD50" s="79" t="n">
        <f aca="false">SUM(X50:AB50)</f>
        <v>7632822</v>
      </c>
      <c r="AE50" s="29"/>
      <c r="AF50" s="79" t="n">
        <v>392335</v>
      </c>
      <c r="AG50" s="29"/>
      <c r="AH50" s="79" t="n">
        <v>0</v>
      </c>
      <c r="AI50" s="29"/>
      <c r="AJ50" s="79" t="n">
        <v>348147</v>
      </c>
      <c r="AK50" s="29"/>
      <c r="AL50" s="79" t="n">
        <f aca="false">(U50+AD50+AF50+AH50+AJ50)</f>
        <v>28377572</v>
      </c>
      <c r="AM50" s="29"/>
      <c r="AN50" s="123" t="n">
        <v>31</v>
      </c>
    </row>
    <row r="51" customFormat="false" ht="8.25" hidden="false" customHeight="true" outlineLevel="0" collapsed="false">
      <c r="A51" s="123" t="n">
        <v>32</v>
      </c>
      <c r="B51" s="124"/>
      <c r="C51" s="17" t="s">
        <v>127</v>
      </c>
      <c r="D51" s="124"/>
      <c r="E51" s="124"/>
      <c r="F51" s="29"/>
      <c r="G51" s="79" t="n">
        <v>0</v>
      </c>
      <c r="H51" s="29"/>
      <c r="I51" s="79" t="n">
        <v>3791503</v>
      </c>
      <c r="J51" s="29"/>
      <c r="K51" s="79" t="n">
        <v>251915</v>
      </c>
      <c r="L51" s="29"/>
      <c r="M51" s="79" t="n">
        <f aca="false">SUM(G51:K51)</f>
        <v>4043418</v>
      </c>
      <c r="N51" s="29"/>
      <c r="O51" s="79" t="n">
        <v>1792292</v>
      </c>
      <c r="P51" s="29"/>
      <c r="Q51" s="79" t="n">
        <v>13500</v>
      </c>
      <c r="R51" s="29"/>
      <c r="S51" s="79" t="n">
        <v>1408612</v>
      </c>
      <c r="T51" s="29"/>
      <c r="U51" s="79" t="n">
        <f aca="false">SUM(O51:S51)</f>
        <v>3214404</v>
      </c>
      <c r="V51" s="29"/>
      <c r="W51" s="29"/>
      <c r="X51" s="79" t="n">
        <v>463281</v>
      </c>
      <c r="Y51" s="29"/>
      <c r="Z51" s="79" t="n">
        <v>10480</v>
      </c>
      <c r="AA51" s="29"/>
      <c r="AB51" s="79" t="n">
        <v>487623</v>
      </c>
      <c r="AC51" s="29"/>
      <c r="AD51" s="79" t="n">
        <f aca="false">SUM(X51:AB51)</f>
        <v>961384</v>
      </c>
      <c r="AE51" s="29"/>
      <c r="AF51" s="79" t="n">
        <v>0</v>
      </c>
      <c r="AG51" s="29"/>
      <c r="AH51" s="79" t="n">
        <v>0</v>
      </c>
      <c r="AI51" s="29"/>
      <c r="AJ51" s="79" t="n">
        <v>0</v>
      </c>
      <c r="AK51" s="29"/>
      <c r="AL51" s="79" t="n">
        <f aca="false">(U51+AD51+AF51+AH51+AJ51)</f>
        <v>4175788</v>
      </c>
      <c r="AM51" s="29"/>
      <c r="AN51" s="123" t="n">
        <v>32</v>
      </c>
    </row>
    <row r="52" customFormat="false" ht="8.25" hidden="false" customHeight="true" outlineLevel="0" collapsed="false">
      <c r="A52" s="123" t="n">
        <v>33</v>
      </c>
      <c r="B52" s="124"/>
      <c r="C52" s="17" t="s">
        <v>128</v>
      </c>
      <c r="D52" s="124"/>
      <c r="E52" s="124"/>
      <c r="F52" s="29"/>
      <c r="G52" s="79" t="n">
        <v>0</v>
      </c>
      <c r="H52" s="29"/>
      <c r="I52" s="79" t="n">
        <v>5190358</v>
      </c>
      <c r="J52" s="29"/>
      <c r="K52" s="79" t="n">
        <v>0</v>
      </c>
      <c r="L52" s="29"/>
      <c r="M52" s="79" t="n">
        <f aca="false">SUM(G52:K52)</f>
        <v>5190358</v>
      </c>
      <c r="N52" s="29"/>
      <c r="O52" s="79" t="n">
        <v>1439720</v>
      </c>
      <c r="P52" s="29"/>
      <c r="Q52" s="79" t="n">
        <v>0</v>
      </c>
      <c r="R52" s="29"/>
      <c r="S52" s="79" t="n">
        <v>1407475</v>
      </c>
      <c r="T52" s="29"/>
      <c r="U52" s="79" t="n">
        <f aca="false">SUM(O52:S52)</f>
        <v>2847195</v>
      </c>
      <c r="V52" s="29"/>
      <c r="W52" s="29"/>
      <c r="X52" s="79" t="n">
        <v>419881</v>
      </c>
      <c r="Y52" s="29"/>
      <c r="Z52" s="79" t="n">
        <v>0</v>
      </c>
      <c r="AA52" s="29"/>
      <c r="AB52" s="79" t="n">
        <v>717261</v>
      </c>
      <c r="AC52" s="29"/>
      <c r="AD52" s="79" t="n">
        <f aca="false">SUM(X52:AB52)</f>
        <v>1137142</v>
      </c>
      <c r="AE52" s="29"/>
      <c r="AF52" s="79" t="n">
        <v>0</v>
      </c>
      <c r="AG52" s="29"/>
      <c r="AH52" s="79" t="n">
        <v>0</v>
      </c>
      <c r="AI52" s="29"/>
      <c r="AJ52" s="79" t="n">
        <v>0</v>
      </c>
      <c r="AK52" s="29"/>
      <c r="AL52" s="79" t="n">
        <f aca="false">(U52+AD52+AF52+AH52+AJ52)</f>
        <v>3984337</v>
      </c>
      <c r="AM52" s="29"/>
      <c r="AN52" s="123" t="n">
        <v>33</v>
      </c>
    </row>
    <row r="53" customFormat="false" ht="8.25" hidden="false" customHeight="true" outlineLevel="0" collapsed="false">
      <c r="A53" s="123" t="n">
        <v>34</v>
      </c>
      <c r="B53" s="124"/>
      <c r="C53" s="17" t="s">
        <v>129</v>
      </c>
      <c r="D53" s="124"/>
      <c r="E53" s="124"/>
      <c r="F53" s="29"/>
      <c r="G53" s="79" t="n">
        <v>52312151</v>
      </c>
      <c r="H53" s="29"/>
      <c r="I53" s="79" t="n">
        <v>25828204</v>
      </c>
      <c r="J53" s="29"/>
      <c r="K53" s="79" t="n">
        <v>0</v>
      </c>
      <c r="L53" s="29"/>
      <c r="M53" s="79" t="n">
        <f aca="false">SUM(G53:K53)</f>
        <v>78140355</v>
      </c>
      <c r="N53" s="29"/>
      <c r="O53" s="79" t="n">
        <v>14968067</v>
      </c>
      <c r="P53" s="29"/>
      <c r="Q53" s="79" t="n">
        <v>0</v>
      </c>
      <c r="R53" s="29"/>
      <c r="S53" s="79" t="n">
        <v>58087893</v>
      </c>
      <c r="T53" s="29"/>
      <c r="U53" s="79" t="n">
        <f aca="false">SUM(O53:S53)</f>
        <v>73055960</v>
      </c>
      <c r="V53" s="29"/>
      <c r="W53" s="29"/>
      <c r="X53" s="79" t="n">
        <v>3839256</v>
      </c>
      <c r="Y53" s="29"/>
      <c r="Z53" s="79" t="n">
        <v>0</v>
      </c>
      <c r="AA53" s="29"/>
      <c r="AB53" s="79" t="n">
        <v>6279245</v>
      </c>
      <c r="AC53" s="29"/>
      <c r="AD53" s="79" t="n">
        <f aca="false">SUM(X53:AB53)</f>
        <v>10118501</v>
      </c>
      <c r="AE53" s="29"/>
      <c r="AF53" s="79" t="n">
        <v>0</v>
      </c>
      <c r="AG53" s="29"/>
      <c r="AH53" s="79" t="n">
        <v>0</v>
      </c>
      <c r="AI53" s="29"/>
      <c r="AJ53" s="79" t="n">
        <v>645891</v>
      </c>
      <c r="AK53" s="29"/>
      <c r="AL53" s="79" t="n">
        <f aca="false">(U53+AD53+AF53+AH53+AJ53)</f>
        <v>83820352</v>
      </c>
      <c r="AM53" s="29"/>
      <c r="AN53" s="123" t="n">
        <v>34</v>
      </c>
    </row>
    <row r="54" customFormat="false" ht="8.25" hidden="false" customHeight="true" outlineLevel="0" collapsed="false">
      <c r="A54" s="123" t="n">
        <v>35</v>
      </c>
      <c r="B54" s="124"/>
      <c r="C54" s="17" t="s">
        <v>130</v>
      </c>
      <c r="D54" s="124"/>
      <c r="E54" s="124"/>
      <c r="F54" s="29"/>
      <c r="G54" s="79" t="n">
        <v>-1515106</v>
      </c>
      <c r="H54" s="29"/>
      <c r="I54" s="79" t="n">
        <v>141503174</v>
      </c>
      <c r="J54" s="29"/>
      <c r="K54" s="79" t="n">
        <v>0</v>
      </c>
      <c r="L54" s="29"/>
      <c r="M54" s="79" t="n">
        <f aca="false">SUM(G54:K54)</f>
        <v>139988068</v>
      </c>
      <c r="N54" s="29"/>
      <c r="O54" s="79" t="n">
        <v>31918253</v>
      </c>
      <c r="P54" s="29"/>
      <c r="Q54" s="79" t="n">
        <v>16554249</v>
      </c>
      <c r="R54" s="29"/>
      <c r="S54" s="79" t="n">
        <v>42963207</v>
      </c>
      <c r="T54" s="29"/>
      <c r="U54" s="79" t="n">
        <f aca="false">SUM(O54:S54)</f>
        <v>91435709</v>
      </c>
      <c r="V54" s="29"/>
      <c r="W54" s="29"/>
      <c r="X54" s="79" t="n">
        <v>14161163</v>
      </c>
      <c r="Y54" s="29"/>
      <c r="Z54" s="79" t="n">
        <v>7632655</v>
      </c>
      <c r="AA54" s="29"/>
      <c r="AB54" s="79" t="n">
        <v>27190496</v>
      </c>
      <c r="AC54" s="29"/>
      <c r="AD54" s="79" t="n">
        <f aca="false">SUM(X54:AB54)</f>
        <v>48984314</v>
      </c>
      <c r="AE54" s="29"/>
      <c r="AF54" s="79" t="n">
        <v>0</v>
      </c>
      <c r="AG54" s="29"/>
      <c r="AH54" s="79" t="n">
        <v>0</v>
      </c>
      <c r="AI54" s="29"/>
      <c r="AJ54" s="79" t="n">
        <v>234316</v>
      </c>
      <c r="AK54" s="29"/>
      <c r="AL54" s="79" t="n">
        <f aca="false">(U54+AD54+AF54+AH54+AJ54)</f>
        <v>140654339</v>
      </c>
      <c r="AM54" s="29"/>
      <c r="AN54" s="123" t="n">
        <v>35</v>
      </c>
    </row>
    <row r="55" customFormat="false" ht="8.25" hidden="false" customHeight="true" outlineLevel="0" collapsed="false">
      <c r="A55" s="126"/>
      <c r="B55" s="124"/>
      <c r="C55" s="17"/>
      <c r="D55" s="124"/>
      <c r="E55" s="124"/>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126"/>
    </row>
    <row r="56" customFormat="false" ht="8.25" hidden="false" customHeight="true" outlineLevel="0" collapsed="false">
      <c r="A56" s="123" t="n">
        <v>36</v>
      </c>
      <c r="B56" s="124"/>
      <c r="C56" s="17" t="s">
        <v>131</v>
      </c>
      <c r="D56" s="124"/>
      <c r="E56" s="124"/>
      <c r="F56" s="29"/>
      <c r="G56" s="79" t="n">
        <v>533547</v>
      </c>
      <c r="H56" s="29"/>
      <c r="I56" s="79" t="n">
        <v>3598911</v>
      </c>
      <c r="J56" s="29"/>
      <c r="K56" s="79" t="n">
        <v>0</v>
      </c>
      <c r="L56" s="29"/>
      <c r="M56" s="79" t="n">
        <f aca="false">SUM(G56:K56)</f>
        <v>4132458</v>
      </c>
      <c r="N56" s="29"/>
      <c r="O56" s="79" t="n">
        <v>1424701</v>
      </c>
      <c r="P56" s="29"/>
      <c r="Q56" s="79" t="n">
        <v>0</v>
      </c>
      <c r="R56" s="29"/>
      <c r="S56" s="79" t="n">
        <v>1535457</v>
      </c>
      <c r="T56" s="29"/>
      <c r="U56" s="79" t="n">
        <f aca="false">SUM(O56:S56)</f>
        <v>2960158</v>
      </c>
      <c r="V56" s="29"/>
      <c r="W56" s="29"/>
      <c r="X56" s="79" t="n">
        <v>785651</v>
      </c>
      <c r="Y56" s="29"/>
      <c r="Z56" s="79" t="n">
        <v>0</v>
      </c>
      <c r="AA56" s="29"/>
      <c r="AB56" s="79" t="n">
        <v>386649</v>
      </c>
      <c r="AC56" s="29"/>
      <c r="AD56" s="79" t="n">
        <f aca="false">SUM(X56:AB56)</f>
        <v>1172300</v>
      </c>
      <c r="AE56" s="29"/>
      <c r="AF56" s="79" t="n">
        <v>0</v>
      </c>
      <c r="AG56" s="29"/>
      <c r="AH56" s="79" t="n">
        <v>0</v>
      </c>
      <c r="AI56" s="29"/>
      <c r="AJ56" s="79" t="n">
        <v>0</v>
      </c>
      <c r="AK56" s="29"/>
      <c r="AL56" s="79" t="n">
        <f aca="false">(U56+AD56+AF56+AH56+AJ56)</f>
        <v>4132458</v>
      </c>
      <c r="AM56" s="29"/>
      <c r="AN56" s="123" t="n">
        <v>36</v>
      </c>
    </row>
    <row r="57" customFormat="false" ht="8.25" hidden="false" customHeight="true" outlineLevel="0" collapsed="false">
      <c r="A57" s="123" t="n">
        <v>37</v>
      </c>
      <c r="B57" s="124"/>
      <c r="C57" s="17" t="s">
        <v>132</v>
      </c>
      <c r="D57" s="124"/>
      <c r="E57" s="124"/>
      <c r="F57" s="29"/>
      <c r="G57" s="79" t="n">
        <v>0</v>
      </c>
      <c r="H57" s="29"/>
      <c r="I57" s="79" t="n">
        <v>0</v>
      </c>
      <c r="J57" s="29"/>
      <c r="K57" s="79" t="n">
        <v>0</v>
      </c>
      <c r="L57" s="29"/>
      <c r="M57" s="79" t="n">
        <f aca="false">SUM(G57:K57)</f>
        <v>0</v>
      </c>
      <c r="N57" s="29"/>
      <c r="O57" s="79" t="n">
        <v>0</v>
      </c>
      <c r="P57" s="29"/>
      <c r="Q57" s="79" t="n">
        <v>0</v>
      </c>
      <c r="R57" s="29"/>
      <c r="S57" s="79" t="n">
        <v>1032568</v>
      </c>
      <c r="T57" s="29"/>
      <c r="U57" s="79" t="n">
        <f aca="false">SUM(O57:S57)</f>
        <v>1032568</v>
      </c>
      <c r="V57" s="29"/>
      <c r="W57" s="29"/>
      <c r="X57" s="79" t="n">
        <v>0</v>
      </c>
      <c r="Y57" s="29"/>
      <c r="Z57" s="79" t="n">
        <v>0</v>
      </c>
      <c r="AA57" s="29"/>
      <c r="AB57" s="79" t="n">
        <v>204016</v>
      </c>
      <c r="AC57" s="29"/>
      <c r="AD57" s="79" t="n">
        <f aca="false">SUM(X57:AB57)</f>
        <v>204016</v>
      </c>
      <c r="AE57" s="29"/>
      <c r="AF57" s="79" t="n">
        <v>0</v>
      </c>
      <c r="AG57" s="29"/>
      <c r="AH57" s="79" t="n">
        <v>0</v>
      </c>
      <c r="AI57" s="29"/>
      <c r="AJ57" s="79" t="n">
        <v>0</v>
      </c>
      <c r="AK57" s="29"/>
      <c r="AL57" s="79" t="n">
        <f aca="false">(U57+AD57+AF57+AH57+AJ57)</f>
        <v>1236584</v>
      </c>
      <c r="AM57" s="29"/>
      <c r="AN57" s="123" t="n">
        <v>37</v>
      </c>
    </row>
    <row r="58" customFormat="false" ht="8.25" hidden="false" customHeight="true" outlineLevel="0" collapsed="false">
      <c r="A58" s="130" t="n">
        <v>38</v>
      </c>
      <c r="B58" s="124"/>
      <c r="C58" s="17" t="s">
        <v>133</v>
      </c>
      <c r="D58" s="124"/>
      <c r="E58" s="124"/>
      <c r="F58" s="29"/>
      <c r="G58" s="84" t="n">
        <v>0</v>
      </c>
      <c r="H58" s="29"/>
      <c r="I58" s="84" t="n">
        <v>0</v>
      </c>
      <c r="J58" s="29"/>
      <c r="K58" s="84" t="n">
        <v>0</v>
      </c>
      <c r="L58" s="29"/>
      <c r="M58" s="84" t="n">
        <f aca="false">SUM(G58:K58)</f>
        <v>0</v>
      </c>
      <c r="N58" s="29"/>
      <c r="O58" s="84" t="n">
        <v>4923848</v>
      </c>
      <c r="P58" s="29"/>
      <c r="Q58" s="84" t="n">
        <v>0</v>
      </c>
      <c r="R58" s="29"/>
      <c r="S58" s="84" t="n">
        <v>1961882</v>
      </c>
      <c r="T58" s="29"/>
      <c r="U58" s="84" t="n">
        <f aca="false">SUM(O58:S58)</f>
        <v>6885730</v>
      </c>
      <c r="V58" s="29"/>
      <c r="W58" s="29"/>
      <c r="X58" s="84" t="n">
        <v>2898874</v>
      </c>
      <c r="Y58" s="29"/>
      <c r="Z58" s="84" t="n">
        <v>0</v>
      </c>
      <c r="AA58" s="29"/>
      <c r="AB58" s="84" t="n">
        <v>916882</v>
      </c>
      <c r="AC58" s="29"/>
      <c r="AD58" s="84" t="n">
        <f aca="false">SUM(X58:AB58)</f>
        <v>3815756</v>
      </c>
      <c r="AE58" s="29"/>
      <c r="AF58" s="84" t="n">
        <v>0</v>
      </c>
      <c r="AG58" s="29"/>
      <c r="AH58" s="84" t="n">
        <v>0</v>
      </c>
      <c r="AI58" s="29"/>
      <c r="AJ58" s="84" t="n">
        <v>58900</v>
      </c>
      <c r="AK58" s="29"/>
      <c r="AL58" s="84" t="n">
        <f aca="false">(U58+AD58+AF58+AH58+AJ58)</f>
        <v>10760386</v>
      </c>
      <c r="AM58" s="29"/>
      <c r="AN58" s="130" t="n">
        <v>38</v>
      </c>
    </row>
    <row r="59" customFormat="false" ht="8.25" hidden="false" customHeight="true" outlineLevel="0" collapsed="false">
      <c r="A59" s="124"/>
      <c r="B59" s="124"/>
      <c r="C59" s="123"/>
      <c r="D59" s="124"/>
      <c r="E59" s="124"/>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124"/>
    </row>
    <row r="60" customFormat="false" ht="8.25" hidden="false" customHeight="true" outlineLevel="0" collapsed="false">
      <c r="A60" s="130" t="n">
        <f aca="false">A58</f>
        <v>38</v>
      </c>
      <c r="B60" s="124"/>
      <c r="C60" s="132" t="s">
        <v>75</v>
      </c>
      <c r="D60" s="124"/>
      <c r="E60" s="124"/>
      <c r="F60" s="29"/>
      <c r="G60" s="87" t="n">
        <f aca="false">SUM(G14:G58)</f>
        <v>244120110</v>
      </c>
      <c r="H60" s="29"/>
      <c r="I60" s="87" t="n">
        <f aca="false">SUM(I14:I58)</f>
        <v>689485883</v>
      </c>
      <c r="J60" s="29"/>
      <c r="K60" s="87" t="n">
        <f aca="false">SUM(K14:K58)</f>
        <v>2563880</v>
      </c>
      <c r="L60" s="29"/>
      <c r="M60" s="87" t="n">
        <f aca="false">SUM(M14:M58)</f>
        <v>936169873</v>
      </c>
      <c r="N60" s="29"/>
      <c r="O60" s="87" t="n">
        <f aca="false">SUM(O14:O58)</f>
        <v>178726285</v>
      </c>
      <c r="P60" s="29"/>
      <c r="Q60" s="87" t="n">
        <f aca="false">SUM(Q14:Q58)</f>
        <v>46885817</v>
      </c>
      <c r="R60" s="29"/>
      <c r="S60" s="87" t="n">
        <f aca="false">SUM(S14:S58)</f>
        <v>500225589</v>
      </c>
      <c r="T60" s="29"/>
      <c r="U60" s="87" t="n">
        <f aca="false">SUM(U14:U58)</f>
        <v>725837691</v>
      </c>
      <c r="V60" s="29"/>
      <c r="W60" s="29"/>
      <c r="X60" s="87" t="n">
        <f aca="false">SUM(X14:X58)</f>
        <v>83074078</v>
      </c>
      <c r="Y60" s="29"/>
      <c r="Z60" s="87" t="n">
        <f aca="false">SUM(Z14:Z58)</f>
        <v>19428914</v>
      </c>
      <c r="AA60" s="29"/>
      <c r="AB60" s="87" t="n">
        <f aca="false">SUM(AB14:AB58)</f>
        <v>154888056</v>
      </c>
      <c r="AC60" s="29"/>
      <c r="AD60" s="87" t="n">
        <f aca="false">SUM(AD14:AD58)</f>
        <v>257391048</v>
      </c>
      <c r="AE60" s="29"/>
      <c r="AF60" s="87" t="n">
        <f aca="false">SUM(AF14:AF58)</f>
        <v>392335</v>
      </c>
      <c r="AG60" s="29"/>
      <c r="AH60" s="87" t="n">
        <f aca="false">SUM(AH14:AH58)</f>
        <v>0</v>
      </c>
      <c r="AI60" s="29"/>
      <c r="AJ60" s="87" t="n">
        <f aca="false">SUM(AJ14:AJ58)</f>
        <v>8287003</v>
      </c>
      <c r="AK60" s="29"/>
      <c r="AL60" s="87" t="n">
        <f aca="false">SUM(AL14:AL58)</f>
        <v>991908077</v>
      </c>
      <c r="AM60" s="29"/>
      <c r="AN60" s="130" t="n">
        <f aca="false">AN58</f>
        <v>38</v>
      </c>
    </row>
    <row r="61" customFormat="false" ht="8.25" hidden="false" customHeight="true" outlineLevel="0" collapsed="false">
      <c r="A61" s="29"/>
      <c r="B61" s="29"/>
      <c r="C61" s="17"/>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row>
    <row r="62" customFormat="false" ht="8.25" hidden="false" customHeight="true" outlineLevel="0" collapsed="false">
      <c r="A62" s="29"/>
      <c r="B62" s="29"/>
      <c r="C62" s="17"/>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row>
    <row r="63" customFormat="false" ht="8.25" hidden="false" customHeight="true" outlineLevel="0" collapsed="false">
      <c r="A63" s="29"/>
      <c r="B63" s="29"/>
      <c r="C63" s="17"/>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row>
    <row r="64" customFormat="false" ht="8.25" hidden="false" customHeight="true" outlineLevel="0" collapsed="false">
      <c r="A64" s="29"/>
      <c r="B64" s="29"/>
      <c r="C64" s="17"/>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row>
    <row r="65" customFormat="false" ht="8.25" hidden="false" customHeight="true" outlineLevel="0" collapsed="false">
      <c r="A65" s="29"/>
      <c r="B65" s="29"/>
      <c r="C65" s="17"/>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row>
    <row r="66" customFormat="false" ht="8.25" hidden="false" customHeight="true" outlineLevel="0" collapsed="false">
      <c r="A66" s="29"/>
      <c r="B66" s="29"/>
      <c r="C66" s="17"/>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row>
    <row r="67" customFormat="false" ht="8.25" hidden="false" customHeight="true" outlineLevel="0" collapsed="false">
      <c r="A67" s="29"/>
      <c r="B67" s="29"/>
      <c r="C67" s="17"/>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row>
    <row r="68" customFormat="false" ht="8.25" hidden="false" customHeight="true" outlineLevel="0" collapsed="false">
      <c r="A68" s="29"/>
      <c r="B68" s="29"/>
      <c r="C68" s="17"/>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row>
    <row r="69" customFormat="false" ht="8.25" hidden="false" customHeight="true" outlineLevel="0" collapsed="false">
      <c r="A69" s="29"/>
      <c r="B69" s="29"/>
      <c r="C69" s="17"/>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row>
    <row r="70" customFormat="false" ht="9.75" hidden="false" customHeight="true" outlineLevel="0" collapsed="false">
      <c r="A70" s="29"/>
      <c r="B70" s="29"/>
      <c r="C70" s="17"/>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row>
    <row r="71" customFormat="false" ht="8.25" hidden="false" customHeight="true" outlineLevel="0" collapsed="false">
      <c r="A71" s="29"/>
      <c r="B71" s="29"/>
      <c r="C71" s="17"/>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row>
    <row r="72" customFormat="false" ht="8.25" hidden="false" customHeight="true" outlineLevel="0" collapsed="false">
      <c r="A72" s="29"/>
      <c r="B72" s="29"/>
      <c r="C72" s="17"/>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row>
    <row r="73" customFormat="false" ht="8.25" hidden="false" customHeight="true" outlineLevel="0" collapsed="false">
      <c r="A73" s="29"/>
      <c r="B73" s="29"/>
      <c r="C73" s="17"/>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row>
    <row r="74" customFormat="false" ht="8.25" hidden="false" customHeight="true" outlineLevel="0" collapsed="false">
      <c r="A74" s="29"/>
      <c r="B74" s="29"/>
      <c r="C74" s="17"/>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row>
    <row r="75" s="153" customFormat="true" ht="10.5" hidden="false" customHeight="true" outlineLevel="0" collapsed="false">
      <c r="A75" s="23" t="s">
        <v>489</v>
      </c>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c r="AA75" s="152"/>
      <c r="AB75" s="152"/>
      <c r="AC75" s="152"/>
      <c r="AD75" s="152"/>
      <c r="AE75" s="152"/>
      <c r="AF75" s="152"/>
      <c r="AG75" s="152"/>
      <c r="AH75" s="152"/>
      <c r="AI75" s="152"/>
      <c r="AJ75" s="152"/>
      <c r="AK75" s="152"/>
      <c r="AL75" s="152"/>
      <c r="AM75" s="152"/>
      <c r="AN75" s="152"/>
      <c r="AP75" s="18" t="s">
        <v>490</v>
      </c>
    </row>
    <row r="76" s="20" customFormat="true" ht="10.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8" t="s">
        <v>52</v>
      </c>
      <c r="V76" s="15"/>
      <c r="W76" s="15"/>
      <c r="X76" s="23" t="s">
        <v>53</v>
      </c>
      <c r="Y76" s="15"/>
      <c r="Z76" s="15"/>
      <c r="AA76" s="15"/>
      <c r="AB76" s="15"/>
      <c r="AC76" s="15"/>
      <c r="AD76" s="15"/>
      <c r="AE76" s="15"/>
      <c r="AF76" s="15"/>
      <c r="AG76" s="15"/>
      <c r="AH76" s="15"/>
      <c r="AI76" s="15"/>
      <c r="AJ76" s="15"/>
      <c r="AK76" s="15"/>
      <c r="AL76" s="15"/>
      <c r="AM76" s="15"/>
      <c r="AN76" s="18" t="s">
        <v>480</v>
      </c>
    </row>
    <row r="77" s="20" customFormat="true" ht="10.5" hidden="false" customHeight="true" outlineLevel="0" collapsed="false">
      <c r="A77" s="21"/>
      <c r="B77" s="15"/>
      <c r="C77" s="15"/>
      <c r="D77" s="15"/>
      <c r="E77" s="15"/>
      <c r="F77" s="15"/>
      <c r="G77" s="15"/>
      <c r="H77" s="15"/>
      <c r="I77" s="15"/>
      <c r="J77" s="15"/>
      <c r="K77" s="15"/>
      <c r="L77" s="15"/>
      <c r="M77" s="15"/>
      <c r="N77" s="15"/>
      <c r="O77" s="15"/>
      <c r="P77" s="15"/>
      <c r="Q77" s="15"/>
      <c r="R77" s="15"/>
      <c r="S77" s="15"/>
      <c r="T77" s="15"/>
      <c r="U77" s="18" t="s">
        <v>481</v>
      </c>
      <c r="V77" s="15"/>
      <c r="W77" s="15"/>
      <c r="X77" s="23" t="s">
        <v>449</v>
      </c>
      <c r="Y77" s="15"/>
      <c r="Z77" s="15"/>
      <c r="AA77" s="15"/>
      <c r="AB77" s="15"/>
      <c r="AC77" s="15"/>
      <c r="AD77" s="15"/>
      <c r="AE77" s="15"/>
      <c r="AF77" s="15"/>
      <c r="AG77" s="15"/>
      <c r="AH77" s="15"/>
      <c r="AI77" s="15"/>
      <c r="AJ77" s="15"/>
      <c r="AK77" s="15"/>
      <c r="AL77" s="15"/>
      <c r="AM77" s="15"/>
      <c r="AN77" s="18" t="s">
        <v>491</v>
      </c>
    </row>
    <row r="78" s="20" customFormat="true" ht="10.5" hidden="false" customHeight="true" outlineLevel="0" collapsed="false">
      <c r="A78" s="22"/>
      <c r="B78" s="15"/>
      <c r="C78" s="15"/>
      <c r="D78" s="15"/>
      <c r="E78" s="15"/>
      <c r="F78" s="15"/>
      <c r="G78" s="15"/>
      <c r="H78" s="15"/>
      <c r="I78" s="15"/>
      <c r="J78" s="15"/>
      <c r="K78" s="15"/>
      <c r="L78" s="15"/>
      <c r="M78" s="15"/>
      <c r="N78" s="15"/>
      <c r="O78" s="15"/>
      <c r="P78" s="15"/>
      <c r="Q78" s="15"/>
      <c r="R78" s="15"/>
      <c r="S78" s="15"/>
      <c r="T78" s="15"/>
      <c r="U78" s="18" t="s">
        <v>58</v>
      </c>
      <c r="V78" s="15"/>
      <c r="W78" s="15"/>
      <c r="X78" s="23" t="s">
        <v>59</v>
      </c>
      <c r="Y78" s="15"/>
      <c r="Z78" s="15"/>
      <c r="AA78" s="15"/>
      <c r="AB78" s="15"/>
      <c r="AC78" s="15"/>
      <c r="AD78" s="15"/>
      <c r="AE78" s="15"/>
      <c r="AF78" s="15"/>
      <c r="AG78" s="15"/>
      <c r="AH78" s="15"/>
      <c r="AI78" s="15"/>
      <c r="AJ78" s="15"/>
      <c r="AK78" s="15"/>
      <c r="AL78" s="15"/>
      <c r="AM78" s="15"/>
      <c r="AN78" s="15"/>
    </row>
    <row r="79" customFormat="false" ht="6.75" hidden="false" customHeight="true" outlineLevel="0" collapsed="false">
      <c r="A79" s="35"/>
      <c r="B79" s="29"/>
      <c r="C79" s="17"/>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row>
    <row r="80" customFormat="false" ht="9" hidden="false" customHeight="true" outlineLevel="0" collapsed="false">
      <c r="A80" s="29"/>
      <c r="B80" s="29"/>
      <c r="C80" s="17"/>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row>
    <row r="81" customFormat="false" ht="9" hidden="false" customHeight="true" outlineLevel="0" collapsed="false">
      <c r="A81" s="17"/>
      <c r="B81" s="17"/>
      <c r="C81" s="17"/>
      <c r="D81" s="17"/>
      <c r="E81" s="17"/>
      <c r="F81" s="17"/>
      <c r="G81" s="17"/>
      <c r="H81" s="17"/>
      <c r="I81" s="17"/>
      <c r="J81" s="17"/>
      <c r="K81" s="17"/>
      <c r="L81" s="17"/>
      <c r="M81" s="17"/>
      <c r="N81" s="17"/>
      <c r="O81" s="24" t="s">
        <v>483</v>
      </c>
      <c r="P81" s="24"/>
      <c r="Q81" s="24"/>
      <c r="R81" s="24"/>
      <c r="S81" s="24"/>
      <c r="T81" s="24"/>
      <c r="U81" s="24"/>
      <c r="V81" s="26"/>
      <c r="W81" s="26"/>
      <c r="X81" s="24" t="s">
        <v>483</v>
      </c>
      <c r="Y81" s="24"/>
      <c r="Z81" s="24"/>
      <c r="AA81" s="24"/>
      <c r="AB81" s="24"/>
      <c r="AC81" s="24"/>
      <c r="AD81" s="24"/>
      <c r="AE81" s="24"/>
      <c r="AF81" s="24"/>
      <c r="AG81" s="24"/>
      <c r="AH81" s="24"/>
      <c r="AI81" s="24"/>
      <c r="AJ81" s="24"/>
      <c r="AK81" s="24"/>
      <c r="AL81" s="24"/>
      <c r="AM81" s="17"/>
      <c r="AN81" s="17"/>
    </row>
    <row r="82" customFormat="false" ht="7.5" hidden="false" customHeight="true" outlineLevel="0" collapsed="false">
      <c r="A82" s="17"/>
      <c r="B82" s="17"/>
      <c r="C82" s="17"/>
      <c r="D82" s="17"/>
      <c r="E82" s="17"/>
      <c r="F82" s="17"/>
      <c r="G82" s="17"/>
      <c r="H82" s="17"/>
      <c r="I82" s="17"/>
      <c r="J82" s="17"/>
      <c r="K82" s="17"/>
      <c r="L82" s="17"/>
      <c r="M82" s="17"/>
      <c r="N82" s="17"/>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17"/>
      <c r="AN82" s="17"/>
    </row>
    <row r="83" customFormat="false" ht="9" hidden="false" customHeight="true" outlineLevel="0" collapsed="false">
      <c r="A83" s="17"/>
      <c r="B83" s="17"/>
      <c r="C83" s="17"/>
      <c r="D83" s="17"/>
      <c r="E83" s="17"/>
      <c r="F83" s="17"/>
      <c r="G83" s="24" t="s">
        <v>484</v>
      </c>
      <c r="H83" s="24"/>
      <c r="I83" s="24"/>
      <c r="J83" s="24"/>
      <c r="K83" s="24"/>
      <c r="L83" s="24"/>
      <c r="M83" s="24"/>
      <c r="N83" s="17"/>
      <c r="O83" s="24" t="s">
        <v>485</v>
      </c>
      <c r="P83" s="24"/>
      <c r="Q83" s="24"/>
      <c r="R83" s="24"/>
      <c r="S83" s="24"/>
      <c r="T83" s="24"/>
      <c r="U83" s="24"/>
      <c r="V83" s="17"/>
      <c r="W83" s="17"/>
      <c r="X83" s="24" t="s">
        <v>486</v>
      </c>
      <c r="Y83" s="24"/>
      <c r="Z83" s="24"/>
      <c r="AA83" s="24"/>
      <c r="AB83" s="24"/>
      <c r="AC83" s="24"/>
      <c r="AD83" s="24"/>
      <c r="AE83" s="17"/>
      <c r="AF83" s="17"/>
      <c r="AG83" s="17"/>
      <c r="AH83" s="17"/>
      <c r="AI83" s="17"/>
      <c r="AJ83" s="17"/>
      <c r="AK83" s="17"/>
      <c r="AL83" s="17"/>
      <c r="AM83" s="17"/>
      <c r="AN83" s="17"/>
    </row>
    <row r="84" customFormat="false" ht="9" hidden="false" customHeight="true" outlineLevel="0" collapsed="false">
      <c r="A84" s="17"/>
      <c r="B84" s="17"/>
      <c r="C84" s="17"/>
      <c r="D84" s="17"/>
      <c r="E84" s="17"/>
      <c r="F84" s="17"/>
      <c r="G84" s="17"/>
      <c r="H84" s="17"/>
      <c r="I84" s="17"/>
      <c r="J84" s="17"/>
      <c r="K84" s="27" t="s">
        <v>310</v>
      </c>
      <c r="L84" s="17"/>
      <c r="M84" s="17"/>
      <c r="N84" s="17"/>
      <c r="O84" s="17"/>
      <c r="P84" s="17"/>
      <c r="Q84" s="17"/>
      <c r="R84" s="17"/>
      <c r="S84" s="17"/>
      <c r="T84" s="17"/>
      <c r="U84" s="17"/>
      <c r="V84" s="17"/>
      <c r="W84" s="17"/>
      <c r="X84" s="17"/>
      <c r="Y84" s="17"/>
      <c r="Z84" s="17"/>
      <c r="AA84" s="17"/>
      <c r="AB84" s="17"/>
      <c r="AC84" s="17"/>
      <c r="AD84" s="17"/>
      <c r="AE84" s="17"/>
      <c r="AF84" s="27" t="s">
        <v>310</v>
      </c>
      <c r="AG84" s="17"/>
      <c r="AH84" s="27" t="s">
        <v>458</v>
      </c>
      <c r="AI84" s="17"/>
      <c r="AJ84" s="17"/>
      <c r="AK84" s="17"/>
      <c r="AL84" s="17"/>
      <c r="AM84" s="17"/>
      <c r="AN84" s="17"/>
    </row>
    <row r="85" customFormat="false" ht="9" hidden="false" customHeight="true" outlineLevel="0" collapsed="false">
      <c r="A85" s="17"/>
      <c r="B85" s="17"/>
      <c r="C85" s="17"/>
      <c r="D85" s="17"/>
      <c r="E85" s="17"/>
      <c r="F85" s="17"/>
      <c r="G85" s="17"/>
      <c r="H85" s="17"/>
      <c r="I85" s="27" t="s">
        <v>487</v>
      </c>
      <c r="J85" s="17"/>
      <c r="K85" s="27" t="s">
        <v>455</v>
      </c>
      <c r="L85" s="17"/>
      <c r="M85" s="27" t="s">
        <v>75</v>
      </c>
      <c r="N85" s="17"/>
      <c r="O85" s="17"/>
      <c r="P85" s="17"/>
      <c r="Q85" s="27" t="s">
        <v>456</v>
      </c>
      <c r="R85" s="17"/>
      <c r="S85" s="27" t="s">
        <v>457</v>
      </c>
      <c r="T85" s="17"/>
      <c r="U85" s="17"/>
      <c r="V85" s="17"/>
      <c r="W85" s="17"/>
      <c r="X85" s="17"/>
      <c r="Y85" s="17"/>
      <c r="Z85" s="27" t="s">
        <v>456</v>
      </c>
      <c r="AA85" s="17"/>
      <c r="AB85" s="27" t="s">
        <v>457</v>
      </c>
      <c r="AC85" s="17"/>
      <c r="AD85" s="17"/>
      <c r="AE85" s="17"/>
      <c r="AF85" s="27" t="s">
        <v>459</v>
      </c>
      <c r="AG85" s="17"/>
      <c r="AH85" s="27" t="s">
        <v>71</v>
      </c>
      <c r="AI85" s="17"/>
      <c r="AJ85" s="17"/>
      <c r="AK85" s="17"/>
      <c r="AL85" s="27" t="s">
        <v>75</v>
      </c>
      <c r="AM85" s="17"/>
      <c r="AN85" s="17"/>
    </row>
    <row r="86" customFormat="false" ht="9" hidden="false" customHeight="true" outlineLevel="0" collapsed="false">
      <c r="A86" s="24" t="s">
        <v>81</v>
      </c>
      <c r="B86" s="17"/>
      <c r="C86" s="24" t="s">
        <v>83</v>
      </c>
      <c r="D86" s="17"/>
      <c r="E86" s="17"/>
      <c r="F86" s="17"/>
      <c r="G86" s="24" t="s">
        <v>488</v>
      </c>
      <c r="H86" s="17"/>
      <c r="I86" s="24" t="s">
        <v>88</v>
      </c>
      <c r="J86" s="17"/>
      <c r="K86" s="24" t="s">
        <v>465</v>
      </c>
      <c r="L86" s="17"/>
      <c r="M86" s="24" t="s">
        <v>466</v>
      </c>
      <c r="N86" s="17"/>
      <c r="O86" s="24" t="s">
        <v>388</v>
      </c>
      <c r="P86" s="17"/>
      <c r="Q86" s="24" t="s">
        <v>467</v>
      </c>
      <c r="R86" s="17"/>
      <c r="S86" s="24" t="s">
        <v>79</v>
      </c>
      <c r="T86" s="17"/>
      <c r="U86" s="24" t="s">
        <v>75</v>
      </c>
      <c r="V86" s="17"/>
      <c r="W86" s="17"/>
      <c r="X86" s="24" t="s">
        <v>388</v>
      </c>
      <c r="Y86" s="17"/>
      <c r="Z86" s="24" t="s">
        <v>467</v>
      </c>
      <c r="AA86" s="17"/>
      <c r="AB86" s="24" t="s">
        <v>79</v>
      </c>
      <c r="AC86" s="17"/>
      <c r="AD86" s="24" t="s">
        <v>75</v>
      </c>
      <c r="AE86" s="17"/>
      <c r="AF86" s="24" t="s">
        <v>465</v>
      </c>
      <c r="AG86" s="17"/>
      <c r="AH86" s="24" t="s">
        <v>79</v>
      </c>
      <c r="AI86" s="17"/>
      <c r="AJ86" s="24" t="s">
        <v>338</v>
      </c>
      <c r="AK86" s="17"/>
      <c r="AL86" s="24" t="s">
        <v>469</v>
      </c>
      <c r="AM86" s="17"/>
      <c r="AN86" s="24" t="s">
        <v>81</v>
      </c>
    </row>
    <row r="87" customFormat="false" ht="7.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row>
    <row r="88" customFormat="false" ht="8.25" hidden="false" customHeight="true" outlineLevel="0" collapsed="false">
      <c r="A88" s="123"/>
      <c r="B88" s="123" t="s">
        <v>137</v>
      </c>
      <c r="C88" s="123"/>
      <c r="D88" s="123"/>
      <c r="E88" s="123"/>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row>
    <row r="89" customFormat="false" ht="8.25" hidden="false" customHeight="true" outlineLevel="0" collapsed="false">
      <c r="A89" s="123" t="n">
        <v>1</v>
      </c>
      <c r="B89" s="124"/>
      <c r="C89" s="123" t="s">
        <v>138</v>
      </c>
      <c r="D89" s="124"/>
      <c r="E89" s="124"/>
      <c r="F89" s="29"/>
      <c r="G89" s="72" t="n">
        <v>0</v>
      </c>
      <c r="H89" s="29"/>
      <c r="I89" s="72" t="n">
        <v>5000091</v>
      </c>
      <c r="J89" s="29"/>
      <c r="K89" s="72" t="n">
        <v>0</v>
      </c>
      <c r="L89" s="29"/>
      <c r="M89" s="72" t="n">
        <f aca="false">SUM(G89:K89)</f>
        <v>5000091</v>
      </c>
      <c r="N89" s="29"/>
      <c r="O89" s="72" t="n">
        <v>2892137</v>
      </c>
      <c r="P89" s="29"/>
      <c r="Q89" s="72" t="n">
        <v>0</v>
      </c>
      <c r="R89" s="29"/>
      <c r="S89" s="72" t="n">
        <v>1018793</v>
      </c>
      <c r="T89" s="29"/>
      <c r="U89" s="72" t="n">
        <f aca="false">SUM(O89:S89)</f>
        <v>3910930</v>
      </c>
      <c r="V89" s="29"/>
      <c r="W89" s="29"/>
      <c r="X89" s="72" t="n">
        <v>1215324</v>
      </c>
      <c r="Y89" s="29"/>
      <c r="Z89" s="72" t="n">
        <v>0</v>
      </c>
      <c r="AA89" s="29"/>
      <c r="AB89" s="72" t="n">
        <v>190918</v>
      </c>
      <c r="AC89" s="29"/>
      <c r="AD89" s="72" t="n">
        <f aca="false">SUM(X89:AB89)</f>
        <v>1406242</v>
      </c>
      <c r="AE89" s="29"/>
      <c r="AF89" s="72" t="n">
        <v>0</v>
      </c>
      <c r="AG89" s="29"/>
      <c r="AH89" s="72" t="n">
        <v>0</v>
      </c>
      <c r="AI89" s="29"/>
      <c r="AJ89" s="72" t="n">
        <v>0</v>
      </c>
      <c r="AK89" s="29"/>
      <c r="AL89" s="72" t="n">
        <f aca="false">(U89+AD89+AF89+AH89+AJ89)</f>
        <v>5317172</v>
      </c>
      <c r="AM89" s="29"/>
      <c r="AN89" s="123" t="n">
        <v>1</v>
      </c>
    </row>
    <row r="90" customFormat="false" ht="8.25" hidden="false" customHeight="true" outlineLevel="0" collapsed="false">
      <c r="A90" s="123" t="n">
        <v>2</v>
      </c>
      <c r="B90" s="124"/>
      <c r="C90" s="123" t="s">
        <v>139</v>
      </c>
      <c r="D90" s="124"/>
      <c r="E90" s="124"/>
      <c r="F90" s="29"/>
      <c r="G90" s="79" t="n">
        <v>233626</v>
      </c>
      <c r="H90" s="29"/>
      <c r="I90" s="79" t="n">
        <v>22031481</v>
      </c>
      <c r="J90" s="29"/>
      <c r="K90" s="79" t="n">
        <v>0</v>
      </c>
      <c r="L90" s="29"/>
      <c r="M90" s="79" t="n">
        <f aca="false">SUM(G90:K90)</f>
        <v>22265107</v>
      </c>
      <c r="N90" s="29"/>
      <c r="O90" s="79" t="n">
        <v>9313137</v>
      </c>
      <c r="P90" s="29"/>
      <c r="Q90" s="79" t="n">
        <v>0</v>
      </c>
      <c r="R90" s="29"/>
      <c r="S90" s="79" t="n">
        <v>4960592</v>
      </c>
      <c r="T90" s="29"/>
      <c r="U90" s="79" t="n">
        <f aca="false">SUM(O90:S90)</f>
        <v>14273729</v>
      </c>
      <c r="V90" s="29"/>
      <c r="W90" s="29"/>
      <c r="X90" s="79" t="n">
        <v>4225686</v>
      </c>
      <c r="Y90" s="29"/>
      <c r="Z90" s="79" t="n">
        <v>0</v>
      </c>
      <c r="AA90" s="29"/>
      <c r="AB90" s="79" t="n">
        <v>3765692</v>
      </c>
      <c r="AC90" s="29"/>
      <c r="AD90" s="79" t="n">
        <f aca="false">SUM(X90:AB90)</f>
        <v>7991378</v>
      </c>
      <c r="AE90" s="29"/>
      <c r="AF90" s="79" t="n">
        <v>0</v>
      </c>
      <c r="AG90" s="29"/>
      <c r="AH90" s="79" t="n">
        <v>0</v>
      </c>
      <c r="AI90" s="29"/>
      <c r="AJ90" s="79" t="n">
        <v>0</v>
      </c>
      <c r="AK90" s="29"/>
      <c r="AL90" s="79" t="n">
        <f aca="false">(U90+AD90+AF90+AH90+AJ90)</f>
        <v>22265107</v>
      </c>
      <c r="AM90" s="29"/>
      <c r="AN90" s="123" t="n">
        <v>2</v>
      </c>
    </row>
    <row r="91" customFormat="false" ht="8.25" hidden="false" customHeight="true" outlineLevel="0" collapsed="false">
      <c r="A91" s="123" t="n">
        <v>3</v>
      </c>
      <c r="B91" s="124"/>
      <c r="C91" s="123" t="s">
        <v>140</v>
      </c>
      <c r="D91" s="124"/>
      <c r="E91" s="124"/>
      <c r="F91" s="29"/>
      <c r="G91" s="79" t="n">
        <v>0</v>
      </c>
      <c r="H91" s="29"/>
      <c r="I91" s="79" t="n">
        <v>1890373</v>
      </c>
      <c r="J91" s="29"/>
      <c r="K91" s="79" t="n">
        <v>0</v>
      </c>
      <c r="L91" s="29"/>
      <c r="M91" s="79" t="n">
        <f aca="false">SUM(G91:K91)</f>
        <v>1890373</v>
      </c>
      <c r="N91" s="29"/>
      <c r="O91" s="79" t="n">
        <v>1578604</v>
      </c>
      <c r="P91" s="29"/>
      <c r="Q91" s="79" t="n">
        <v>0</v>
      </c>
      <c r="R91" s="29"/>
      <c r="S91" s="79" t="n">
        <v>0</v>
      </c>
      <c r="T91" s="29"/>
      <c r="U91" s="79" t="n">
        <f aca="false">SUM(O91:S91)</f>
        <v>1578604</v>
      </c>
      <c r="V91" s="29"/>
      <c r="W91" s="29"/>
      <c r="X91" s="79" t="n">
        <v>311769</v>
      </c>
      <c r="Y91" s="29"/>
      <c r="Z91" s="79" t="n">
        <v>0</v>
      </c>
      <c r="AA91" s="29"/>
      <c r="AB91" s="79" t="n">
        <v>0</v>
      </c>
      <c r="AC91" s="29"/>
      <c r="AD91" s="79" t="n">
        <f aca="false">SUM(X91:AB91)</f>
        <v>311769</v>
      </c>
      <c r="AE91" s="29"/>
      <c r="AF91" s="79" t="n">
        <v>0</v>
      </c>
      <c r="AG91" s="29"/>
      <c r="AH91" s="79" t="n">
        <v>0</v>
      </c>
      <c r="AI91" s="29"/>
      <c r="AJ91" s="79" t="n">
        <v>0</v>
      </c>
      <c r="AK91" s="29"/>
      <c r="AL91" s="79" t="n">
        <f aca="false">(U91+AD91+AF91+AH91+AJ91)</f>
        <v>1890373</v>
      </c>
      <c r="AM91" s="29"/>
      <c r="AN91" s="123" t="n">
        <v>3</v>
      </c>
    </row>
    <row r="92" customFormat="false" ht="8.25" hidden="false" customHeight="true" outlineLevel="0" collapsed="false">
      <c r="A92" s="123" t="n">
        <v>4</v>
      </c>
      <c r="B92" s="124"/>
      <c r="C92" s="123" t="s">
        <v>141</v>
      </c>
      <c r="D92" s="124"/>
      <c r="E92" s="124"/>
      <c r="F92" s="29"/>
      <c r="G92" s="79" t="n">
        <v>59570</v>
      </c>
      <c r="H92" s="29"/>
      <c r="I92" s="79" t="n">
        <v>0</v>
      </c>
      <c r="J92" s="29"/>
      <c r="K92" s="79" t="n">
        <v>0</v>
      </c>
      <c r="L92" s="29"/>
      <c r="M92" s="79" t="n">
        <f aca="false">SUM(G92:K92)</f>
        <v>59570</v>
      </c>
      <c r="N92" s="29"/>
      <c r="O92" s="79" t="n">
        <v>453389</v>
      </c>
      <c r="P92" s="29"/>
      <c r="Q92" s="79" t="n">
        <v>0</v>
      </c>
      <c r="R92" s="29"/>
      <c r="S92" s="79" t="n">
        <v>0</v>
      </c>
      <c r="T92" s="29"/>
      <c r="U92" s="79" t="n">
        <f aca="false">SUM(O92:S92)</f>
        <v>453389</v>
      </c>
      <c r="V92" s="29"/>
      <c r="W92" s="29"/>
      <c r="X92" s="79" t="n">
        <v>236251</v>
      </c>
      <c r="Y92" s="29"/>
      <c r="Z92" s="79" t="n">
        <v>0</v>
      </c>
      <c r="AA92" s="29"/>
      <c r="AB92" s="79" t="n">
        <v>0</v>
      </c>
      <c r="AC92" s="29"/>
      <c r="AD92" s="79" t="n">
        <f aca="false">SUM(X92:AB92)</f>
        <v>236251</v>
      </c>
      <c r="AE92" s="29"/>
      <c r="AF92" s="79" t="n">
        <v>0</v>
      </c>
      <c r="AG92" s="29"/>
      <c r="AH92" s="79" t="n">
        <v>0</v>
      </c>
      <c r="AI92" s="29"/>
      <c r="AJ92" s="79" t="n">
        <v>0</v>
      </c>
      <c r="AK92" s="29"/>
      <c r="AL92" s="79" t="n">
        <f aca="false">(U92+AD92+AF92+AH92+AJ92)</f>
        <v>689640</v>
      </c>
      <c r="AM92" s="29"/>
      <c r="AN92" s="123" t="n">
        <v>4</v>
      </c>
    </row>
    <row r="93" customFormat="false" ht="8.25" hidden="false" customHeight="true" outlineLevel="0" collapsed="false">
      <c r="A93" s="123" t="n">
        <v>5</v>
      </c>
      <c r="B93" s="124"/>
      <c r="C93" s="123" t="s">
        <v>142</v>
      </c>
      <c r="D93" s="124"/>
      <c r="E93" s="124"/>
      <c r="F93" s="29"/>
      <c r="G93" s="79" t="n">
        <v>5469508</v>
      </c>
      <c r="H93" s="29"/>
      <c r="I93" s="79" t="n">
        <v>2706936</v>
      </c>
      <c r="J93" s="29"/>
      <c r="K93" s="79" t="n">
        <v>0</v>
      </c>
      <c r="L93" s="29"/>
      <c r="M93" s="79" t="n">
        <f aca="false">SUM(G93:K93)</f>
        <v>8176444</v>
      </c>
      <c r="N93" s="29"/>
      <c r="O93" s="79" t="n">
        <v>1158089</v>
      </c>
      <c r="P93" s="29"/>
      <c r="Q93" s="79" t="n">
        <v>0</v>
      </c>
      <c r="R93" s="29"/>
      <c r="S93" s="79" t="n">
        <v>5602554</v>
      </c>
      <c r="T93" s="29"/>
      <c r="U93" s="79" t="n">
        <f aca="false">SUM(O93:S93)</f>
        <v>6760643</v>
      </c>
      <c r="V93" s="29"/>
      <c r="W93" s="29"/>
      <c r="X93" s="79" t="n">
        <v>521647</v>
      </c>
      <c r="Y93" s="29"/>
      <c r="Z93" s="79" t="n">
        <v>0</v>
      </c>
      <c r="AA93" s="29"/>
      <c r="AB93" s="79" t="n">
        <v>475674</v>
      </c>
      <c r="AC93" s="29"/>
      <c r="AD93" s="79" t="n">
        <f aca="false">SUM(X93:AB93)</f>
        <v>997321</v>
      </c>
      <c r="AE93" s="29"/>
      <c r="AF93" s="79" t="n">
        <v>0</v>
      </c>
      <c r="AG93" s="29"/>
      <c r="AH93" s="79" t="n">
        <v>0</v>
      </c>
      <c r="AI93" s="29"/>
      <c r="AJ93" s="79" t="n">
        <v>418480</v>
      </c>
      <c r="AK93" s="29"/>
      <c r="AL93" s="79" t="n">
        <f aca="false">(U93+AD93+AF93+AH93+AJ93)</f>
        <v>8176444</v>
      </c>
      <c r="AM93" s="29"/>
      <c r="AN93" s="123" t="n">
        <v>5</v>
      </c>
    </row>
    <row r="94" customFormat="false" ht="8.25" hidden="false" customHeight="true" outlineLevel="0" collapsed="false">
      <c r="A94" s="126"/>
      <c r="B94" s="124"/>
      <c r="C94" s="123"/>
      <c r="D94" s="124"/>
      <c r="E94" s="124"/>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126"/>
    </row>
    <row r="95" customFormat="false" ht="8.25" hidden="false" customHeight="true" outlineLevel="0" collapsed="false">
      <c r="A95" s="123" t="n">
        <v>6</v>
      </c>
      <c r="B95" s="124"/>
      <c r="C95" s="123" t="s">
        <v>143</v>
      </c>
      <c r="D95" s="124"/>
      <c r="E95" s="124"/>
      <c r="F95" s="29"/>
      <c r="G95" s="79" t="n">
        <v>418950</v>
      </c>
      <c r="H95" s="29"/>
      <c r="I95" s="79" t="n">
        <v>0</v>
      </c>
      <c r="J95" s="29"/>
      <c r="K95" s="79" t="n">
        <v>0</v>
      </c>
      <c r="L95" s="29"/>
      <c r="M95" s="79" t="n">
        <f aca="false">SUM(G95:K95)</f>
        <v>418950</v>
      </c>
      <c r="N95" s="29"/>
      <c r="O95" s="79" t="n">
        <v>1732783</v>
      </c>
      <c r="P95" s="29"/>
      <c r="Q95" s="79" t="n">
        <v>0</v>
      </c>
      <c r="R95" s="29"/>
      <c r="S95" s="79" t="n">
        <v>748463</v>
      </c>
      <c r="T95" s="29"/>
      <c r="U95" s="79" t="n">
        <f aca="false">SUM(O95:S95)</f>
        <v>2481246</v>
      </c>
      <c r="V95" s="29"/>
      <c r="W95" s="29"/>
      <c r="X95" s="79" t="n">
        <v>550770</v>
      </c>
      <c r="Y95" s="29"/>
      <c r="Z95" s="79" t="n">
        <v>0</v>
      </c>
      <c r="AA95" s="29"/>
      <c r="AB95" s="79" t="n">
        <v>436048</v>
      </c>
      <c r="AC95" s="29"/>
      <c r="AD95" s="79" t="n">
        <f aca="false">SUM(X95:AB95)</f>
        <v>986818</v>
      </c>
      <c r="AE95" s="29"/>
      <c r="AF95" s="79" t="n">
        <v>0</v>
      </c>
      <c r="AG95" s="29"/>
      <c r="AH95" s="79" t="n">
        <v>0</v>
      </c>
      <c r="AI95" s="29"/>
      <c r="AJ95" s="79" t="n">
        <v>0</v>
      </c>
      <c r="AK95" s="29"/>
      <c r="AL95" s="79" t="n">
        <f aca="false">(U95+AD95+AF95+AH95+AJ95)</f>
        <v>3468064</v>
      </c>
      <c r="AM95" s="29"/>
      <c r="AN95" s="123" t="n">
        <v>6</v>
      </c>
    </row>
    <row r="96" customFormat="false" ht="8.25" hidden="false" customHeight="true" outlineLevel="0" collapsed="false">
      <c r="A96" s="123" t="n">
        <v>7</v>
      </c>
      <c r="B96" s="124"/>
      <c r="C96" s="123" t="s">
        <v>144</v>
      </c>
      <c r="D96" s="124"/>
      <c r="E96" s="124"/>
      <c r="F96" s="29"/>
      <c r="G96" s="79" t="n">
        <v>0</v>
      </c>
      <c r="H96" s="29"/>
      <c r="I96" s="79" t="n">
        <v>106495283</v>
      </c>
      <c r="J96" s="29"/>
      <c r="K96" s="79" t="n">
        <v>0</v>
      </c>
      <c r="L96" s="29"/>
      <c r="M96" s="79" t="n">
        <f aca="false">SUM(G96:K96)</f>
        <v>106495283</v>
      </c>
      <c r="N96" s="29"/>
      <c r="O96" s="79" t="n">
        <v>32313399</v>
      </c>
      <c r="P96" s="29"/>
      <c r="Q96" s="79" t="n">
        <v>7016252</v>
      </c>
      <c r="R96" s="29"/>
      <c r="S96" s="79" t="n">
        <v>36951720</v>
      </c>
      <c r="T96" s="29"/>
      <c r="U96" s="79" t="n">
        <f aca="false">SUM(O96:S96)</f>
        <v>76281371</v>
      </c>
      <c r="V96" s="29"/>
      <c r="W96" s="29"/>
      <c r="X96" s="79" t="n">
        <v>13929730</v>
      </c>
      <c r="Y96" s="29"/>
      <c r="Z96" s="79" t="n">
        <v>329834</v>
      </c>
      <c r="AA96" s="29"/>
      <c r="AB96" s="79" t="n">
        <v>15950406</v>
      </c>
      <c r="AC96" s="29"/>
      <c r="AD96" s="79" t="n">
        <f aca="false">SUM(X96:AB96)</f>
        <v>30209970</v>
      </c>
      <c r="AE96" s="29"/>
      <c r="AF96" s="79" t="n">
        <v>0</v>
      </c>
      <c r="AG96" s="29"/>
      <c r="AH96" s="79" t="n">
        <v>0</v>
      </c>
      <c r="AI96" s="29"/>
      <c r="AJ96" s="79" t="n">
        <v>3942</v>
      </c>
      <c r="AK96" s="29"/>
      <c r="AL96" s="79" t="n">
        <f aca="false">(U96+AD96+AF96+AH96+AJ96)</f>
        <v>106495283</v>
      </c>
      <c r="AM96" s="29"/>
      <c r="AN96" s="123" t="n">
        <v>7</v>
      </c>
    </row>
    <row r="97" customFormat="false" ht="8.25" hidden="false" customHeight="true" outlineLevel="0" collapsed="false">
      <c r="A97" s="123" t="n">
        <v>8</v>
      </c>
      <c r="B97" s="124"/>
      <c r="C97" s="123" t="s">
        <v>145</v>
      </c>
      <c r="D97" s="124"/>
      <c r="E97" s="124"/>
      <c r="F97" s="29"/>
      <c r="G97" s="79" t="n">
        <v>39109</v>
      </c>
      <c r="H97" s="29"/>
      <c r="I97" s="79" t="n">
        <v>0</v>
      </c>
      <c r="J97" s="29"/>
      <c r="K97" s="79" t="n">
        <v>0</v>
      </c>
      <c r="L97" s="29"/>
      <c r="M97" s="79" t="n">
        <f aca="false">SUM(G97:K97)</f>
        <v>39109</v>
      </c>
      <c r="N97" s="29"/>
      <c r="O97" s="79" t="n">
        <v>4421880</v>
      </c>
      <c r="P97" s="29"/>
      <c r="Q97" s="79" t="n">
        <v>235000</v>
      </c>
      <c r="R97" s="29"/>
      <c r="S97" s="79" t="n">
        <v>252677</v>
      </c>
      <c r="T97" s="29"/>
      <c r="U97" s="79" t="n">
        <f aca="false">SUM(O97:S97)</f>
        <v>4909557</v>
      </c>
      <c r="V97" s="29"/>
      <c r="W97" s="29"/>
      <c r="X97" s="79" t="n">
        <v>2474726</v>
      </c>
      <c r="Y97" s="29"/>
      <c r="Z97" s="79" t="n">
        <v>167328</v>
      </c>
      <c r="AA97" s="29"/>
      <c r="AB97" s="79" t="n">
        <v>81794</v>
      </c>
      <c r="AC97" s="29"/>
      <c r="AD97" s="79" t="n">
        <f aca="false">SUM(X97:AB97)</f>
        <v>2723848</v>
      </c>
      <c r="AE97" s="29"/>
      <c r="AF97" s="79" t="n">
        <v>0</v>
      </c>
      <c r="AG97" s="29"/>
      <c r="AH97" s="79" t="n">
        <v>0</v>
      </c>
      <c r="AI97" s="29"/>
      <c r="AJ97" s="79" t="n">
        <v>31439</v>
      </c>
      <c r="AK97" s="29"/>
      <c r="AL97" s="79" t="n">
        <f aca="false">(U97+AD97+AF97+AH97+AJ97)</f>
        <v>7664844</v>
      </c>
      <c r="AM97" s="29"/>
      <c r="AN97" s="123" t="n">
        <v>8</v>
      </c>
    </row>
    <row r="98" customFormat="false" ht="8.25" hidden="false" customHeight="true" outlineLevel="0" collapsed="false">
      <c r="A98" s="123" t="n">
        <v>9</v>
      </c>
      <c r="B98" s="124"/>
      <c r="C98" s="123" t="s">
        <v>146</v>
      </c>
      <c r="D98" s="124"/>
      <c r="E98" s="124"/>
      <c r="F98" s="29"/>
      <c r="G98" s="79" t="n">
        <v>0</v>
      </c>
      <c r="H98" s="29"/>
      <c r="I98" s="79" t="n">
        <v>185606</v>
      </c>
      <c r="J98" s="29"/>
      <c r="K98" s="79" t="n">
        <v>0</v>
      </c>
      <c r="L98" s="29"/>
      <c r="M98" s="79" t="n">
        <f aca="false">SUM(G98:K98)</f>
        <v>185606</v>
      </c>
      <c r="N98" s="29"/>
      <c r="O98" s="79" t="n">
        <v>0</v>
      </c>
      <c r="P98" s="29"/>
      <c r="Q98" s="79" t="n">
        <v>0</v>
      </c>
      <c r="R98" s="29"/>
      <c r="S98" s="79" t="n">
        <v>950000</v>
      </c>
      <c r="T98" s="29"/>
      <c r="U98" s="79" t="n">
        <f aca="false">SUM(O98:S98)</f>
        <v>950000</v>
      </c>
      <c r="V98" s="29"/>
      <c r="W98" s="29"/>
      <c r="X98" s="79" t="n">
        <v>0</v>
      </c>
      <c r="Y98" s="29"/>
      <c r="Z98" s="79" t="n">
        <v>0</v>
      </c>
      <c r="AA98" s="29"/>
      <c r="AB98" s="79" t="n">
        <v>135606</v>
      </c>
      <c r="AC98" s="29"/>
      <c r="AD98" s="79" t="n">
        <f aca="false">SUM(X98:AB98)</f>
        <v>135606</v>
      </c>
      <c r="AE98" s="29"/>
      <c r="AF98" s="79" t="n">
        <v>0</v>
      </c>
      <c r="AG98" s="29"/>
      <c r="AH98" s="79" t="n">
        <v>0</v>
      </c>
      <c r="AI98" s="29"/>
      <c r="AJ98" s="79" t="n">
        <v>0</v>
      </c>
      <c r="AK98" s="29"/>
      <c r="AL98" s="79" t="n">
        <f aca="false">(U98+AD98+AF98+AH98+AJ98)</f>
        <v>1085606</v>
      </c>
      <c r="AM98" s="29"/>
      <c r="AN98" s="123" t="n">
        <v>9</v>
      </c>
    </row>
    <row r="99" customFormat="false" ht="8.25" hidden="false" customHeight="true" outlineLevel="0" collapsed="false">
      <c r="A99" s="123" t="n">
        <v>10</v>
      </c>
      <c r="B99" s="124"/>
      <c r="C99" s="123" t="s">
        <v>147</v>
      </c>
      <c r="D99" s="124"/>
      <c r="E99" s="124"/>
      <c r="F99" s="29"/>
      <c r="G99" s="79" t="n">
        <v>0</v>
      </c>
      <c r="H99" s="29"/>
      <c r="I99" s="79" t="n">
        <v>8788367</v>
      </c>
      <c r="J99" s="29"/>
      <c r="K99" s="79" t="n">
        <v>0</v>
      </c>
      <c r="L99" s="29"/>
      <c r="M99" s="79" t="n">
        <f aca="false">SUM(G99:K99)</f>
        <v>8788367</v>
      </c>
      <c r="N99" s="29"/>
      <c r="O99" s="79" t="n">
        <v>5064510</v>
      </c>
      <c r="P99" s="29"/>
      <c r="Q99" s="79" t="n">
        <v>0</v>
      </c>
      <c r="R99" s="29"/>
      <c r="S99" s="79" t="n">
        <v>1478335</v>
      </c>
      <c r="T99" s="29"/>
      <c r="U99" s="79" t="n">
        <f aca="false">SUM(O99:S99)</f>
        <v>6542845</v>
      </c>
      <c r="V99" s="29"/>
      <c r="W99" s="29"/>
      <c r="X99" s="79" t="n">
        <v>1983225</v>
      </c>
      <c r="Y99" s="29"/>
      <c r="Z99" s="79" t="n">
        <v>0</v>
      </c>
      <c r="AA99" s="29"/>
      <c r="AB99" s="79" t="n">
        <v>148363</v>
      </c>
      <c r="AC99" s="29"/>
      <c r="AD99" s="79" t="n">
        <f aca="false">SUM(X99:AB99)</f>
        <v>2131588</v>
      </c>
      <c r="AE99" s="29"/>
      <c r="AF99" s="79" t="n">
        <v>0</v>
      </c>
      <c r="AG99" s="29"/>
      <c r="AH99" s="79" t="n">
        <v>0</v>
      </c>
      <c r="AI99" s="29"/>
      <c r="AJ99" s="79" t="n">
        <v>113934</v>
      </c>
      <c r="AK99" s="29"/>
      <c r="AL99" s="79" t="n">
        <f aca="false">(U99+AD99+AF99+AH99+AJ99)</f>
        <v>8788367</v>
      </c>
      <c r="AM99" s="29"/>
      <c r="AN99" s="123" t="n">
        <v>10</v>
      </c>
    </row>
    <row r="100" customFormat="false" ht="8.25" hidden="false" customHeight="true" outlineLevel="0" collapsed="false">
      <c r="A100" s="126"/>
      <c r="B100" s="124"/>
      <c r="C100" s="123"/>
      <c r="D100" s="124"/>
      <c r="E100" s="124"/>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126"/>
    </row>
    <row r="101" customFormat="false" ht="8.25" hidden="false" customHeight="true" outlineLevel="0" collapsed="false">
      <c r="A101" s="123" t="n">
        <v>11</v>
      </c>
      <c r="B101" s="124"/>
      <c r="C101" s="123" t="s">
        <v>148</v>
      </c>
      <c r="D101" s="124"/>
      <c r="E101" s="124"/>
      <c r="F101" s="29"/>
      <c r="G101" s="79" t="n">
        <v>0</v>
      </c>
      <c r="H101" s="29"/>
      <c r="I101" s="79" t="n">
        <v>192413</v>
      </c>
      <c r="J101" s="29"/>
      <c r="K101" s="79" t="n">
        <v>0</v>
      </c>
      <c r="L101" s="29"/>
      <c r="M101" s="79" t="n">
        <f aca="false">SUM(G101:K101)</f>
        <v>192413</v>
      </c>
      <c r="N101" s="29"/>
      <c r="O101" s="79" t="n">
        <v>0</v>
      </c>
      <c r="P101" s="29"/>
      <c r="Q101" s="79" t="n">
        <v>0</v>
      </c>
      <c r="R101" s="29"/>
      <c r="S101" s="79" t="n">
        <v>100000</v>
      </c>
      <c r="T101" s="29"/>
      <c r="U101" s="79" t="n">
        <f aca="false">SUM(O101:S101)</f>
        <v>100000</v>
      </c>
      <c r="V101" s="29"/>
      <c r="W101" s="29"/>
      <c r="X101" s="79" t="n">
        <v>0</v>
      </c>
      <c r="Y101" s="29"/>
      <c r="Z101" s="79" t="n">
        <v>0</v>
      </c>
      <c r="AA101" s="29"/>
      <c r="AB101" s="79" t="n">
        <v>92413</v>
      </c>
      <c r="AC101" s="29"/>
      <c r="AD101" s="79" t="n">
        <f aca="false">SUM(X101:AB101)</f>
        <v>92413</v>
      </c>
      <c r="AE101" s="29"/>
      <c r="AF101" s="79" t="n">
        <v>0</v>
      </c>
      <c r="AG101" s="29"/>
      <c r="AH101" s="79" t="n">
        <v>0</v>
      </c>
      <c r="AI101" s="29"/>
      <c r="AJ101" s="79" t="n">
        <v>0</v>
      </c>
      <c r="AK101" s="29"/>
      <c r="AL101" s="79" t="n">
        <f aca="false">(U101+AD101+AF101+AH101+AJ101)</f>
        <v>192413</v>
      </c>
      <c r="AM101" s="29"/>
      <c r="AN101" s="123" t="n">
        <v>11</v>
      </c>
    </row>
    <row r="102" customFormat="false" ht="8.25" hidden="false" customHeight="true" outlineLevel="0" collapsed="false">
      <c r="A102" s="123" t="n">
        <v>12</v>
      </c>
      <c r="B102" s="124"/>
      <c r="C102" s="123" t="s">
        <v>149</v>
      </c>
      <c r="D102" s="124"/>
      <c r="E102" s="124"/>
      <c r="F102" s="29"/>
      <c r="G102" s="79" t="n">
        <v>0</v>
      </c>
      <c r="H102" s="29"/>
      <c r="I102" s="79" t="n">
        <v>3474022</v>
      </c>
      <c r="J102" s="29"/>
      <c r="K102" s="79" t="n">
        <v>0</v>
      </c>
      <c r="L102" s="29"/>
      <c r="M102" s="79" t="n">
        <f aca="false">SUM(G102:K102)</f>
        <v>3474022</v>
      </c>
      <c r="N102" s="29"/>
      <c r="O102" s="79" t="n">
        <v>1471930</v>
      </c>
      <c r="P102" s="29"/>
      <c r="Q102" s="79" t="n">
        <v>0</v>
      </c>
      <c r="R102" s="29"/>
      <c r="S102" s="79" t="n">
        <v>678828</v>
      </c>
      <c r="T102" s="29"/>
      <c r="U102" s="79" t="n">
        <f aca="false">SUM(O102:S102)</f>
        <v>2150758</v>
      </c>
      <c r="V102" s="29"/>
      <c r="W102" s="29"/>
      <c r="X102" s="79" t="n">
        <v>622307</v>
      </c>
      <c r="Y102" s="29"/>
      <c r="Z102" s="79" t="n">
        <v>0</v>
      </c>
      <c r="AA102" s="29"/>
      <c r="AB102" s="79" t="n">
        <v>700957</v>
      </c>
      <c r="AC102" s="29"/>
      <c r="AD102" s="79" t="n">
        <f aca="false">SUM(X102:AB102)</f>
        <v>1323264</v>
      </c>
      <c r="AE102" s="29"/>
      <c r="AF102" s="79" t="n">
        <v>0</v>
      </c>
      <c r="AG102" s="29"/>
      <c r="AH102" s="79" t="n">
        <v>0</v>
      </c>
      <c r="AI102" s="29"/>
      <c r="AJ102" s="79" t="n">
        <v>0</v>
      </c>
      <c r="AK102" s="29"/>
      <c r="AL102" s="79" t="n">
        <f aca="false">(U102+AD102+AF102+AH102+AJ102)</f>
        <v>3474022</v>
      </c>
      <c r="AM102" s="29"/>
      <c r="AN102" s="123" t="n">
        <v>12</v>
      </c>
    </row>
    <row r="103" customFormat="false" ht="8.25" hidden="false" customHeight="true" outlineLevel="0" collapsed="false">
      <c r="A103" s="123" t="n">
        <v>13</v>
      </c>
      <c r="B103" s="124"/>
      <c r="C103" s="123" t="s">
        <v>150</v>
      </c>
      <c r="D103" s="124"/>
      <c r="E103" s="124"/>
      <c r="F103" s="29"/>
      <c r="G103" s="79" t="n">
        <v>108398</v>
      </c>
      <c r="H103" s="29"/>
      <c r="I103" s="79" t="n">
        <v>0</v>
      </c>
      <c r="J103" s="29"/>
      <c r="K103" s="79" t="n">
        <v>0</v>
      </c>
      <c r="L103" s="29"/>
      <c r="M103" s="79" t="n">
        <f aca="false">SUM(G103:K103)</f>
        <v>108398</v>
      </c>
      <c r="N103" s="29"/>
      <c r="O103" s="79" t="n">
        <v>479077</v>
      </c>
      <c r="P103" s="29"/>
      <c r="Q103" s="79" t="n">
        <v>0</v>
      </c>
      <c r="R103" s="29"/>
      <c r="S103" s="79" t="n">
        <v>1087722</v>
      </c>
      <c r="T103" s="29"/>
      <c r="U103" s="79" t="n">
        <f aca="false">SUM(O103:S103)</f>
        <v>1566799</v>
      </c>
      <c r="V103" s="29"/>
      <c r="W103" s="29"/>
      <c r="X103" s="79" t="n">
        <v>322159</v>
      </c>
      <c r="Y103" s="29"/>
      <c r="Z103" s="79" t="n">
        <v>0</v>
      </c>
      <c r="AA103" s="29"/>
      <c r="AB103" s="79" t="n">
        <v>281005</v>
      </c>
      <c r="AC103" s="29"/>
      <c r="AD103" s="79" t="n">
        <f aca="false">SUM(X103:AB103)</f>
        <v>603164</v>
      </c>
      <c r="AE103" s="29"/>
      <c r="AF103" s="79" t="n">
        <v>0</v>
      </c>
      <c r="AG103" s="29"/>
      <c r="AH103" s="79" t="n">
        <v>0</v>
      </c>
      <c r="AI103" s="29"/>
      <c r="AJ103" s="79" t="n">
        <v>0</v>
      </c>
      <c r="AK103" s="29"/>
      <c r="AL103" s="79" t="n">
        <f aca="false">(U103+AD103+AF103+AH103+AJ103)</f>
        <v>2169963</v>
      </c>
      <c r="AM103" s="29"/>
      <c r="AN103" s="123" t="n">
        <v>13</v>
      </c>
    </row>
    <row r="104" customFormat="false" ht="8.25" hidden="false" customHeight="true" outlineLevel="0" collapsed="false">
      <c r="A104" s="123" t="n">
        <v>14</v>
      </c>
      <c r="B104" s="124"/>
      <c r="C104" s="123" t="s">
        <v>151</v>
      </c>
      <c r="D104" s="124"/>
      <c r="E104" s="124"/>
      <c r="F104" s="29"/>
      <c r="G104" s="79" t="n">
        <v>0</v>
      </c>
      <c r="H104" s="29"/>
      <c r="I104" s="79" t="n">
        <v>1751958</v>
      </c>
      <c r="J104" s="29"/>
      <c r="K104" s="79" t="n">
        <v>0</v>
      </c>
      <c r="L104" s="29"/>
      <c r="M104" s="79" t="n">
        <f aca="false">SUM(G104:K104)</f>
        <v>1751958</v>
      </c>
      <c r="N104" s="29"/>
      <c r="O104" s="79" t="n">
        <v>1404534</v>
      </c>
      <c r="P104" s="29"/>
      <c r="Q104" s="79" t="n">
        <v>0</v>
      </c>
      <c r="R104" s="29"/>
      <c r="S104" s="79" t="n">
        <v>0</v>
      </c>
      <c r="T104" s="29"/>
      <c r="U104" s="79" t="n">
        <f aca="false">SUM(O104:S104)</f>
        <v>1404534</v>
      </c>
      <c r="V104" s="29"/>
      <c r="W104" s="29"/>
      <c r="X104" s="79" t="n">
        <v>347424</v>
      </c>
      <c r="Y104" s="29"/>
      <c r="Z104" s="79" t="n">
        <v>0</v>
      </c>
      <c r="AA104" s="29"/>
      <c r="AB104" s="79" t="n">
        <v>0</v>
      </c>
      <c r="AC104" s="29"/>
      <c r="AD104" s="79" t="n">
        <f aca="false">SUM(X104:AB104)</f>
        <v>347424</v>
      </c>
      <c r="AE104" s="29"/>
      <c r="AF104" s="79" t="n">
        <v>0</v>
      </c>
      <c r="AG104" s="29"/>
      <c r="AH104" s="79" t="n">
        <v>0</v>
      </c>
      <c r="AI104" s="29"/>
      <c r="AJ104" s="79" t="n">
        <v>0</v>
      </c>
      <c r="AK104" s="29"/>
      <c r="AL104" s="79" t="n">
        <f aca="false">(U104+AD104+AF104+AH104+AJ104)</f>
        <v>1751958</v>
      </c>
      <c r="AM104" s="29"/>
      <c r="AN104" s="123" t="n">
        <v>14</v>
      </c>
    </row>
    <row r="105" customFormat="false" ht="8.25" hidden="false" customHeight="true" outlineLevel="0" collapsed="false">
      <c r="A105" s="123" t="n">
        <v>15</v>
      </c>
      <c r="B105" s="124"/>
      <c r="C105" s="123" t="s">
        <v>152</v>
      </c>
      <c r="D105" s="124"/>
      <c r="E105" s="124"/>
      <c r="F105" s="29"/>
      <c r="G105" s="79" t="n">
        <v>422278</v>
      </c>
      <c r="H105" s="29"/>
      <c r="I105" s="79" t="n">
        <v>0</v>
      </c>
      <c r="J105" s="29"/>
      <c r="K105" s="79" t="n">
        <v>0</v>
      </c>
      <c r="L105" s="29"/>
      <c r="M105" s="79" t="n">
        <f aca="false">SUM(G105:K105)</f>
        <v>422278</v>
      </c>
      <c r="N105" s="29"/>
      <c r="O105" s="79" t="n">
        <v>1795176</v>
      </c>
      <c r="P105" s="29"/>
      <c r="Q105" s="79" t="n">
        <v>0</v>
      </c>
      <c r="R105" s="29"/>
      <c r="S105" s="79" t="n">
        <v>230000</v>
      </c>
      <c r="T105" s="29"/>
      <c r="U105" s="79" t="n">
        <f aca="false">SUM(O105:S105)</f>
        <v>2025176</v>
      </c>
      <c r="V105" s="29"/>
      <c r="W105" s="29"/>
      <c r="X105" s="79" t="n">
        <v>1247443</v>
      </c>
      <c r="Y105" s="29"/>
      <c r="Z105" s="79" t="n">
        <v>0</v>
      </c>
      <c r="AA105" s="29"/>
      <c r="AB105" s="79" t="n">
        <v>318840</v>
      </c>
      <c r="AC105" s="29"/>
      <c r="AD105" s="79" t="n">
        <f aca="false">SUM(X105:AB105)</f>
        <v>1566283</v>
      </c>
      <c r="AE105" s="29"/>
      <c r="AF105" s="79" t="n">
        <v>0</v>
      </c>
      <c r="AG105" s="29"/>
      <c r="AH105" s="79" t="n">
        <v>0</v>
      </c>
      <c r="AI105" s="29"/>
      <c r="AJ105" s="79" t="n">
        <v>0</v>
      </c>
      <c r="AK105" s="29"/>
      <c r="AL105" s="79" t="n">
        <f aca="false">(U105+AD105+AF105+AH105+AJ105)</f>
        <v>3591459</v>
      </c>
      <c r="AM105" s="29"/>
      <c r="AN105" s="123" t="n">
        <v>15</v>
      </c>
    </row>
    <row r="106" customFormat="false" ht="8.25" hidden="false" customHeight="true" outlineLevel="0" collapsed="false">
      <c r="A106" s="126"/>
      <c r="B106" s="124"/>
      <c r="C106" s="123"/>
      <c r="D106" s="124"/>
      <c r="E106" s="124"/>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126"/>
    </row>
    <row r="107" customFormat="false" ht="8.25" hidden="false" customHeight="true" outlineLevel="0" collapsed="false">
      <c r="A107" s="123" t="n">
        <v>16</v>
      </c>
      <c r="B107" s="124"/>
      <c r="C107" s="123" t="s">
        <v>153</v>
      </c>
      <c r="D107" s="124"/>
      <c r="E107" s="124"/>
      <c r="F107" s="29"/>
      <c r="G107" s="79" t="n">
        <v>0</v>
      </c>
      <c r="H107" s="29"/>
      <c r="I107" s="79" t="n">
        <v>0</v>
      </c>
      <c r="J107" s="29"/>
      <c r="K107" s="79" t="n">
        <v>0</v>
      </c>
      <c r="L107" s="29"/>
      <c r="M107" s="79" t="n">
        <f aca="false">SUM(G107:K107)</f>
        <v>0</v>
      </c>
      <c r="N107" s="29"/>
      <c r="O107" s="79" t="n">
        <v>1872540</v>
      </c>
      <c r="P107" s="29"/>
      <c r="Q107" s="79" t="n">
        <v>0</v>
      </c>
      <c r="R107" s="29"/>
      <c r="S107" s="79" t="n">
        <v>1865000</v>
      </c>
      <c r="T107" s="29"/>
      <c r="U107" s="79" t="n">
        <f aca="false">SUM(O107:S107)</f>
        <v>3737540</v>
      </c>
      <c r="V107" s="29"/>
      <c r="W107" s="29"/>
      <c r="X107" s="79" t="n">
        <v>412146</v>
      </c>
      <c r="Y107" s="29"/>
      <c r="Z107" s="79" t="n">
        <v>0</v>
      </c>
      <c r="AA107" s="29"/>
      <c r="AB107" s="79" t="n">
        <v>725072</v>
      </c>
      <c r="AC107" s="29"/>
      <c r="AD107" s="79" t="n">
        <f aca="false">SUM(X107:AB107)</f>
        <v>1137218</v>
      </c>
      <c r="AE107" s="29"/>
      <c r="AF107" s="79" t="n">
        <v>0</v>
      </c>
      <c r="AG107" s="29"/>
      <c r="AH107" s="79" t="n">
        <v>0</v>
      </c>
      <c r="AI107" s="29"/>
      <c r="AJ107" s="79" t="n">
        <v>0</v>
      </c>
      <c r="AK107" s="29"/>
      <c r="AL107" s="79" t="n">
        <f aca="false">(U107+AD107+AF107+AH107+AJ107)</f>
        <v>4874758</v>
      </c>
      <c r="AM107" s="29"/>
      <c r="AN107" s="123" t="n">
        <v>16</v>
      </c>
    </row>
    <row r="108" customFormat="false" ht="8.25" hidden="false" customHeight="true" outlineLevel="0" collapsed="false">
      <c r="A108" s="123" t="n">
        <v>17</v>
      </c>
      <c r="B108" s="124"/>
      <c r="C108" s="123" t="s">
        <v>154</v>
      </c>
      <c r="D108" s="124"/>
      <c r="E108" s="124"/>
      <c r="F108" s="29"/>
      <c r="G108" s="79" t="n">
        <v>8120632</v>
      </c>
      <c r="H108" s="29"/>
      <c r="I108" s="79" t="n">
        <v>0</v>
      </c>
      <c r="J108" s="29"/>
      <c r="K108" s="79" t="n">
        <v>0</v>
      </c>
      <c r="L108" s="29"/>
      <c r="M108" s="79" t="n">
        <f aca="false">SUM(G108:K108)</f>
        <v>8120632</v>
      </c>
      <c r="N108" s="29"/>
      <c r="O108" s="79" t="n">
        <v>5377121</v>
      </c>
      <c r="P108" s="29"/>
      <c r="Q108" s="79" t="n">
        <v>0</v>
      </c>
      <c r="R108" s="29"/>
      <c r="S108" s="79" t="n">
        <v>8176947</v>
      </c>
      <c r="T108" s="29"/>
      <c r="U108" s="79" t="n">
        <f aca="false">SUM(O108:S108)</f>
        <v>13554068</v>
      </c>
      <c r="V108" s="29"/>
      <c r="W108" s="29"/>
      <c r="X108" s="79" t="n">
        <v>2367310</v>
      </c>
      <c r="Y108" s="29"/>
      <c r="Z108" s="79" t="n">
        <v>0</v>
      </c>
      <c r="AA108" s="29"/>
      <c r="AB108" s="79" t="n">
        <v>1122962</v>
      </c>
      <c r="AC108" s="29"/>
      <c r="AD108" s="79" t="n">
        <f aca="false">SUM(X108:AB108)</f>
        <v>3490272</v>
      </c>
      <c r="AE108" s="29"/>
      <c r="AF108" s="79" t="n">
        <v>0</v>
      </c>
      <c r="AG108" s="29"/>
      <c r="AH108" s="79" t="n">
        <v>0</v>
      </c>
      <c r="AI108" s="29"/>
      <c r="AJ108" s="79" t="n">
        <v>202803</v>
      </c>
      <c r="AK108" s="29"/>
      <c r="AL108" s="79" t="n">
        <f aca="false">(U108+AD108+AF108+AH108+AJ108)</f>
        <v>17247143</v>
      </c>
      <c r="AM108" s="29"/>
      <c r="AN108" s="123" t="n">
        <v>17</v>
      </c>
    </row>
    <row r="109" customFormat="false" ht="8.25" hidden="false" customHeight="true" outlineLevel="0" collapsed="false">
      <c r="A109" s="123" t="n">
        <v>18</v>
      </c>
      <c r="B109" s="124"/>
      <c r="C109" s="123" t="s">
        <v>155</v>
      </c>
      <c r="D109" s="124"/>
      <c r="E109" s="124"/>
      <c r="F109" s="29"/>
      <c r="G109" s="79" t="n">
        <v>633417</v>
      </c>
      <c r="H109" s="29"/>
      <c r="I109" s="79" t="n">
        <v>4657034</v>
      </c>
      <c r="J109" s="29"/>
      <c r="K109" s="79" t="n">
        <v>0</v>
      </c>
      <c r="L109" s="29"/>
      <c r="M109" s="79" t="n">
        <f aca="false">SUM(G109:K109)</f>
        <v>5290451</v>
      </c>
      <c r="N109" s="29"/>
      <c r="O109" s="79" t="n">
        <v>3460793</v>
      </c>
      <c r="P109" s="29"/>
      <c r="Q109" s="79" t="n">
        <v>0</v>
      </c>
      <c r="R109" s="29"/>
      <c r="S109" s="79" t="n">
        <v>187237</v>
      </c>
      <c r="T109" s="29"/>
      <c r="U109" s="79" t="n">
        <f aca="false">SUM(O109:S109)</f>
        <v>3648030</v>
      </c>
      <c r="V109" s="29"/>
      <c r="W109" s="29"/>
      <c r="X109" s="79" t="n">
        <v>1411692</v>
      </c>
      <c r="Y109" s="29"/>
      <c r="Z109" s="79" t="n">
        <v>0</v>
      </c>
      <c r="AA109" s="29"/>
      <c r="AB109" s="79" t="n">
        <v>230729</v>
      </c>
      <c r="AC109" s="29"/>
      <c r="AD109" s="79" t="n">
        <f aca="false">SUM(X109:AB109)</f>
        <v>1642421</v>
      </c>
      <c r="AE109" s="29"/>
      <c r="AF109" s="79" t="n">
        <v>0</v>
      </c>
      <c r="AG109" s="29"/>
      <c r="AH109" s="79" t="n">
        <v>0</v>
      </c>
      <c r="AI109" s="29"/>
      <c r="AJ109" s="79" t="n">
        <v>0</v>
      </c>
      <c r="AK109" s="29"/>
      <c r="AL109" s="79" t="n">
        <f aca="false">(U109+AD109+AF109+AH109+AJ109)</f>
        <v>5290451</v>
      </c>
      <c r="AM109" s="29"/>
      <c r="AN109" s="123" t="n">
        <v>18</v>
      </c>
    </row>
    <row r="110" customFormat="false" ht="8.25" hidden="false" customHeight="true" outlineLevel="0" collapsed="false">
      <c r="A110" s="123" t="n">
        <v>19</v>
      </c>
      <c r="B110" s="124"/>
      <c r="C110" s="123" t="s">
        <v>156</v>
      </c>
      <c r="D110" s="124"/>
      <c r="E110" s="124"/>
      <c r="F110" s="29"/>
      <c r="G110" s="79" t="n">
        <v>0</v>
      </c>
      <c r="H110" s="29"/>
      <c r="I110" s="79" t="n">
        <v>0</v>
      </c>
      <c r="J110" s="29"/>
      <c r="K110" s="79" t="n">
        <v>0</v>
      </c>
      <c r="L110" s="29"/>
      <c r="M110" s="79" t="n">
        <f aca="false">SUM(G110:K110)</f>
        <v>0</v>
      </c>
      <c r="N110" s="29"/>
      <c r="O110" s="79" t="n">
        <v>0</v>
      </c>
      <c r="P110" s="29"/>
      <c r="Q110" s="79" t="n">
        <v>0</v>
      </c>
      <c r="R110" s="29"/>
      <c r="S110" s="79" t="n">
        <v>506301</v>
      </c>
      <c r="T110" s="29"/>
      <c r="U110" s="79" t="n">
        <f aca="false">SUM(O110:S110)</f>
        <v>506301</v>
      </c>
      <c r="V110" s="29"/>
      <c r="W110" s="29"/>
      <c r="X110" s="79" t="n">
        <v>0</v>
      </c>
      <c r="Y110" s="29"/>
      <c r="Z110" s="79" t="n">
        <v>0</v>
      </c>
      <c r="AA110" s="29"/>
      <c r="AB110" s="79" t="n">
        <v>40026</v>
      </c>
      <c r="AC110" s="29"/>
      <c r="AD110" s="79" t="n">
        <f aca="false">SUM(X110:AB110)</f>
        <v>40026</v>
      </c>
      <c r="AE110" s="29"/>
      <c r="AF110" s="79" t="n">
        <v>0</v>
      </c>
      <c r="AG110" s="29"/>
      <c r="AH110" s="79" t="n">
        <v>0</v>
      </c>
      <c r="AI110" s="29"/>
      <c r="AJ110" s="79" t="n">
        <v>0</v>
      </c>
      <c r="AK110" s="29"/>
      <c r="AL110" s="79" t="n">
        <f aca="false">(U110+AD110+AF110+AH110+AJ110)</f>
        <v>546327</v>
      </c>
      <c r="AM110" s="29"/>
      <c r="AN110" s="123" t="n">
        <v>19</v>
      </c>
    </row>
    <row r="111" customFormat="false" ht="8.25" hidden="false" customHeight="true" outlineLevel="0" collapsed="false">
      <c r="A111" s="123" t="n">
        <v>20</v>
      </c>
      <c r="B111" s="124"/>
      <c r="C111" s="123" t="s">
        <v>157</v>
      </c>
      <c r="D111" s="124"/>
      <c r="E111" s="124"/>
      <c r="F111" s="29"/>
      <c r="G111" s="79" t="n">
        <v>0</v>
      </c>
      <c r="H111" s="29"/>
      <c r="I111" s="79" t="n">
        <v>0</v>
      </c>
      <c r="J111" s="29"/>
      <c r="K111" s="79" t="n">
        <v>0</v>
      </c>
      <c r="L111" s="29"/>
      <c r="M111" s="79" t="n">
        <f aca="false">SUM(G111:K111)</f>
        <v>0</v>
      </c>
      <c r="N111" s="29"/>
      <c r="O111" s="79" t="n">
        <v>184973</v>
      </c>
      <c r="P111" s="29"/>
      <c r="Q111" s="79" t="n">
        <v>0</v>
      </c>
      <c r="R111" s="29"/>
      <c r="S111" s="79" t="n">
        <v>85000</v>
      </c>
      <c r="T111" s="29"/>
      <c r="U111" s="79" t="n">
        <f aca="false">SUM(O111:S111)</f>
        <v>269973</v>
      </c>
      <c r="V111" s="29"/>
      <c r="W111" s="29"/>
      <c r="X111" s="79" t="n">
        <v>34827</v>
      </c>
      <c r="Y111" s="29"/>
      <c r="Z111" s="79" t="n">
        <v>0</v>
      </c>
      <c r="AA111" s="29"/>
      <c r="AB111" s="79" t="n">
        <v>469828</v>
      </c>
      <c r="AC111" s="29"/>
      <c r="AD111" s="79" t="n">
        <f aca="false">SUM(X111:AB111)</f>
        <v>504655</v>
      </c>
      <c r="AE111" s="29"/>
      <c r="AF111" s="79" t="n">
        <v>0</v>
      </c>
      <c r="AG111" s="29"/>
      <c r="AH111" s="79" t="n">
        <v>0</v>
      </c>
      <c r="AI111" s="29"/>
      <c r="AJ111" s="79" t="n">
        <v>0</v>
      </c>
      <c r="AK111" s="29"/>
      <c r="AL111" s="79" t="n">
        <f aca="false">(U111+AD111+AF111+AH111+AJ111)</f>
        <v>774628</v>
      </c>
      <c r="AM111" s="29"/>
      <c r="AN111" s="123" t="n">
        <v>20</v>
      </c>
    </row>
    <row r="112" customFormat="false" ht="8.25" hidden="false" customHeight="true" outlineLevel="0" collapsed="false">
      <c r="A112" s="126"/>
      <c r="B112" s="124"/>
      <c r="C112" s="123"/>
      <c r="D112" s="124"/>
      <c r="E112" s="124"/>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126"/>
    </row>
    <row r="113" customFormat="false" ht="8.25" hidden="false" customHeight="true" outlineLevel="0" collapsed="false">
      <c r="A113" s="123" t="n">
        <v>21</v>
      </c>
      <c r="B113" s="124"/>
      <c r="C113" s="123" t="s">
        <v>158</v>
      </c>
      <c r="D113" s="124"/>
      <c r="E113" s="124"/>
      <c r="F113" s="29"/>
      <c r="G113" s="79" t="n">
        <v>20223913</v>
      </c>
      <c r="H113" s="29"/>
      <c r="I113" s="79" t="n">
        <v>65203392</v>
      </c>
      <c r="J113" s="29"/>
      <c r="K113" s="79" t="n">
        <v>0</v>
      </c>
      <c r="L113" s="29"/>
      <c r="M113" s="79" t="n">
        <f aca="false">SUM(G113:K113)</f>
        <v>85427305</v>
      </c>
      <c r="N113" s="29"/>
      <c r="O113" s="79" t="n">
        <v>47253215</v>
      </c>
      <c r="P113" s="29"/>
      <c r="Q113" s="79" t="n">
        <v>4875277</v>
      </c>
      <c r="R113" s="29"/>
      <c r="S113" s="79" t="n">
        <v>14661795</v>
      </c>
      <c r="T113" s="29"/>
      <c r="U113" s="79" t="n">
        <f aca="false">SUM(O113:S113)</f>
        <v>66790287</v>
      </c>
      <c r="V113" s="29"/>
      <c r="W113" s="29"/>
      <c r="X113" s="79" t="n">
        <v>12319426</v>
      </c>
      <c r="Y113" s="29"/>
      <c r="Z113" s="79" t="n">
        <v>1098033</v>
      </c>
      <c r="AA113" s="29"/>
      <c r="AB113" s="79" t="n">
        <v>4536116</v>
      </c>
      <c r="AC113" s="29"/>
      <c r="AD113" s="79" t="n">
        <f aca="false">SUM(X113:AB113)</f>
        <v>17953575</v>
      </c>
      <c r="AE113" s="29"/>
      <c r="AF113" s="79" t="n">
        <v>0</v>
      </c>
      <c r="AG113" s="29"/>
      <c r="AH113" s="79" t="n">
        <v>0</v>
      </c>
      <c r="AI113" s="29"/>
      <c r="AJ113" s="79" t="n">
        <v>683443</v>
      </c>
      <c r="AK113" s="29"/>
      <c r="AL113" s="79" t="n">
        <f aca="false">(U113+AD113+AF113+AH113+AJ113)</f>
        <v>85427305</v>
      </c>
      <c r="AM113" s="29"/>
      <c r="AN113" s="123" t="n">
        <v>21</v>
      </c>
    </row>
    <row r="114" customFormat="false" ht="8.25" hidden="false" customHeight="true" outlineLevel="0" collapsed="false">
      <c r="A114" s="123" t="n">
        <v>22</v>
      </c>
      <c r="B114" s="124"/>
      <c r="C114" s="123" t="s">
        <v>159</v>
      </c>
      <c r="D114" s="124"/>
      <c r="E114" s="124"/>
      <c r="F114" s="29"/>
      <c r="G114" s="79" t="n">
        <v>181601</v>
      </c>
      <c r="H114" s="29"/>
      <c r="I114" s="79" t="n">
        <v>3885210</v>
      </c>
      <c r="J114" s="29"/>
      <c r="K114" s="79" t="n">
        <v>0</v>
      </c>
      <c r="L114" s="29"/>
      <c r="M114" s="79" t="n">
        <f aca="false">SUM(G114:K114)</f>
        <v>4066811</v>
      </c>
      <c r="N114" s="29"/>
      <c r="O114" s="79" t="n">
        <v>2566110</v>
      </c>
      <c r="P114" s="29"/>
      <c r="Q114" s="79" t="n">
        <v>0</v>
      </c>
      <c r="R114" s="29"/>
      <c r="S114" s="79" t="n">
        <v>81328</v>
      </c>
      <c r="T114" s="29"/>
      <c r="U114" s="79" t="n">
        <f aca="false">SUM(O114:S114)</f>
        <v>2647438</v>
      </c>
      <c r="V114" s="29"/>
      <c r="W114" s="29"/>
      <c r="X114" s="79" t="n">
        <v>1249001</v>
      </c>
      <c r="Y114" s="29"/>
      <c r="Z114" s="79" t="n">
        <v>0</v>
      </c>
      <c r="AA114" s="29"/>
      <c r="AB114" s="79" t="n">
        <v>170372</v>
      </c>
      <c r="AC114" s="29"/>
      <c r="AD114" s="79" t="n">
        <f aca="false">SUM(X114:AB114)</f>
        <v>1419373</v>
      </c>
      <c r="AE114" s="29"/>
      <c r="AF114" s="79" t="n">
        <v>0</v>
      </c>
      <c r="AG114" s="29"/>
      <c r="AH114" s="79" t="n">
        <v>0</v>
      </c>
      <c r="AI114" s="29"/>
      <c r="AJ114" s="79" t="n">
        <v>0</v>
      </c>
      <c r="AK114" s="29"/>
      <c r="AL114" s="79" t="n">
        <f aca="false">(U114+AD114+AF114+AH114+AJ114)</f>
        <v>4066811</v>
      </c>
      <c r="AM114" s="29"/>
      <c r="AN114" s="123" t="n">
        <v>22</v>
      </c>
    </row>
    <row r="115" customFormat="false" ht="8.25" hidden="false" customHeight="true" outlineLevel="0" collapsed="false">
      <c r="A115" s="123" t="n">
        <v>23</v>
      </c>
      <c r="B115" s="124"/>
      <c r="C115" s="123" t="s">
        <v>160</v>
      </c>
      <c r="D115" s="124"/>
      <c r="E115" s="124"/>
      <c r="F115" s="29"/>
      <c r="G115" s="79" t="n">
        <v>0</v>
      </c>
      <c r="H115" s="29"/>
      <c r="I115" s="79" t="n">
        <v>506021</v>
      </c>
      <c r="J115" s="29"/>
      <c r="K115" s="79" t="n">
        <v>0</v>
      </c>
      <c r="L115" s="29"/>
      <c r="M115" s="79" t="n">
        <f aca="false">SUM(G115:K115)</f>
        <v>506021</v>
      </c>
      <c r="N115" s="29"/>
      <c r="O115" s="79" t="n">
        <v>267454</v>
      </c>
      <c r="P115" s="29"/>
      <c r="Q115" s="79" t="n">
        <v>0</v>
      </c>
      <c r="R115" s="29"/>
      <c r="S115" s="79" t="n">
        <v>109445</v>
      </c>
      <c r="T115" s="29"/>
      <c r="U115" s="79" t="n">
        <f aca="false">SUM(O115:S115)</f>
        <v>376899</v>
      </c>
      <c r="V115" s="29"/>
      <c r="W115" s="29"/>
      <c r="X115" s="79" t="n">
        <v>91046</v>
      </c>
      <c r="Y115" s="29"/>
      <c r="Z115" s="79" t="n">
        <v>0</v>
      </c>
      <c r="AA115" s="29"/>
      <c r="AB115" s="79" t="n">
        <v>38076</v>
      </c>
      <c r="AC115" s="29"/>
      <c r="AD115" s="79" t="n">
        <f aca="false">SUM(X115:AB115)</f>
        <v>129122</v>
      </c>
      <c r="AE115" s="29"/>
      <c r="AF115" s="79" t="n">
        <v>0</v>
      </c>
      <c r="AG115" s="29"/>
      <c r="AH115" s="79" t="n">
        <v>0</v>
      </c>
      <c r="AI115" s="29"/>
      <c r="AJ115" s="79" t="n">
        <v>0</v>
      </c>
      <c r="AK115" s="29"/>
      <c r="AL115" s="79" t="n">
        <f aca="false">(U115+AD115+AF115+AH115+AJ115)</f>
        <v>506021</v>
      </c>
      <c r="AM115" s="29"/>
      <c r="AN115" s="123" t="n">
        <v>23</v>
      </c>
    </row>
    <row r="116" customFormat="false" ht="8.25" hidden="false" customHeight="true" outlineLevel="0" collapsed="false">
      <c r="A116" s="123" t="n">
        <v>24</v>
      </c>
      <c r="B116" s="124"/>
      <c r="C116" s="123" t="s">
        <v>161</v>
      </c>
      <c r="D116" s="124"/>
      <c r="E116" s="124"/>
      <c r="F116" s="29"/>
      <c r="G116" s="79" t="n">
        <v>41682</v>
      </c>
      <c r="H116" s="29"/>
      <c r="I116" s="79" t="n">
        <v>9458943</v>
      </c>
      <c r="J116" s="29"/>
      <c r="K116" s="79" t="n">
        <v>0</v>
      </c>
      <c r="L116" s="29"/>
      <c r="M116" s="79" t="n">
        <f aca="false">SUM(G116:K116)</f>
        <v>9500625</v>
      </c>
      <c r="N116" s="29"/>
      <c r="O116" s="79" t="n">
        <v>5086512</v>
      </c>
      <c r="P116" s="29"/>
      <c r="Q116" s="79" t="n">
        <v>0</v>
      </c>
      <c r="R116" s="29"/>
      <c r="S116" s="79" t="n">
        <v>1229871</v>
      </c>
      <c r="T116" s="29"/>
      <c r="U116" s="79" t="n">
        <f aca="false">SUM(O116:S116)</f>
        <v>6316383</v>
      </c>
      <c r="V116" s="29"/>
      <c r="W116" s="29"/>
      <c r="X116" s="79" t="n">
        <v>2793523</v>
      </c>
      <c r="Y116" s="29"/>
      <c r="Z116" s="79" t="n">
        <v>0</v>
      </c>
      <c r="AA116" s="29"/>
      <c r="AB116" s="79" t="n">
        <v>390719</v>
      </c>
      <c r="AC116" s="29"/>
      <c r="AD116" s="79" t="n">
        <f aca="false">SUM(X116:AB116)</f>
        <v>3184242</v>
      </c>
      <c r="AE116" s="29"/>
      <c r="AF116" s="79" t="n">
        <v>0</v>
      </c>
      <c r="AG116" s="29"/>
      <c r="AH116" s="79" t="n">
        <v>0</v>
      </c>
      <c r="AI116" s="29"/>
      <c r="AJ116" s="79" t="n">
        <v>0</v>
      </c>
      <c r="AK116" s="29"/>
      <c r="AL116" s="79" t="n">
        <f aca="false">(U116+AD116+AF116+AH116+AJ116)</f>
        <v>9500625</v>
      </c>
      <c r="AM116" s="29"/>
      <c r="AN116" s="123" t="n">
        <v>24</v>
      </c>
    </row>
    <row r="117" customFormat="false" ht="8.25" hidden="false" customHeight="true" outlineLevel="0" collapsed="false">
      <c r="A117" s="123" t="n">
        <v>25</v>
      </c>
      <c r="B117" s="124"/>
      <c r="C117" s="123" t="s">
        <v>162</v>
      </c>
      <c r="D117" s="124"/>
      <c r="E117" s="124"/>
      <c r="F117" s="29"/>
      <c r="G117" s="79" t="n">
        <v>17301562</v>
      </c>
      <c r="H117" s="29"/>
      <c r="I117" s="79" t="n">
        <v>2296169</v>
      </c>
      <c r="J117" s="29"/>
      <c r="K117" s="79" t="n">
        <v>0</v>
      </c>
      <c r="L117" s="29"/>
      <c r="M117" s="79" t="n">
        <f aca="false">SUM(G117:K117)</f>
        <v>19597731</v>
      </c>
      <c r="N117" s="29"/>
      <c r="O117" s="79" t="n">
        <v>18171098</v>
      </c>
      <c r="P117" s="29"/>
      <c r="Q117" s="79" t="n">
        <v>0</v>
      </c>
      <c r="R117" s="29"/>
      <c r="S117" s="79" t="n">
        <v>340000</v>
      </c>
      <c r="T117" s="29"/>
      <c r="U117" s="79" t="n">
        <f aca="false">SUM(O117:S117)</f>
        <v>18511098</v>
      </c>
      <c r="V117" s="29"/>
      <c r="W117" s="29"/>
      <c r="X117" s="79" t="n">
        <v>1052846</v>
      </c>
      <c r="Y117" s="29"/>
      <c r="Z117" s="79" t="n">
        <v>0</v>
      </c>
      <c r="AA117" s="29"/>
      <c r="AB117" s="79" t="n">
        <v>33787</v>
      </c>
      <c r="AC117" s="29"/>
      <c r="AD117" s="79" t="n">
        <f aca="false">SUM(X117:AB117)</f>
        <v>1086633</v>
      </c>
      <c r="AE117" s="29"/>
      <c r="AF117" s="79" t="n">
        <v>0</v>
      </c>
      <c r="AG117" s="29"/>
      <c r="AH117" s="79" t="n">
        <v>0</v>
      </c>
      <c r="AI117" s="29"/>
      <c r="AJ117" s="79" t="n">
        <v>0</v>
      </c>
      <c r="AK117" s="29"/>
      <c r="AL117" s="79" t="n">
        <f aca="false">(U117+AD117+AF117+AH117+AJ117)</f>
        <v>19597731</v>
      </c>
      <c r="AM117" s="29"/>
      <c r="AN117" s="123" t="n">
        <v>25</v>
      </c>
    </row>
    <row r="118" customFormat="false" ht="8.25" hidden="false" customHeight="true" outlineLevel="0" collapsed="false">
      <c r="A118" s="126"/>
      <c r="B118" s="124"/>
      <c r="C118" s="123"/>
      <c r="D118" s="124"/>
      <c r="E118" s="124"/>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126"/>
    </row>
    <row r="119" customFormat="false" ht="8.25" hidden="false" customHeight="true" outlineLevel="0" collapsed="false">
      <c r="A119" s="123" t="n">
        <v>26</v>
      </c>
      <c r="B119" s="124"/>
      <c r="C119" s="123" t="s">
        <v>163</v>
      </c>
      <c r="D119" s="124"/>
      <c r="E119" s="124"/>
      <c r="F119" s="29"/>
      <c r="G119" s="79" t="n">
        <v>0</v>
      </c>
      <c r="H119" s="29"/>
      <c r="I119" s="79" t="n">
        <v>28651475</v>
      </c>
      <c r="J119" s="29"/>
      <c r="K119" s="79" t="n">
        <v>0</v>
      </c>
      <c r="L119" s="29"/>
      <c r="M119" s="79" t="n">
        <f aca="false">SUM(G119:K119)</f>
        <v>28651475</v>
      </c>
      <c r="N119" s="29"/>
      <c r="O119" s="79" t="n">
        <v>27094562</v>
      </c>
      <c r="P119" s="29"/>
      <c r="Q119" s="79" t="n">
        <v>0</v>
      </c>
      <c r="R119" s="29"/>
      <c r="S119" s="79" t="n">
        <v>567161</v>
      </c>
      <c r="T119" s="29"/>
      <c r="U119" s="79" t="n">
        <f aca="false">SUM(O119:S119)</f>
        <v>27661723</v>
      </c>
      <c r="V119" s="29"/>
      <c r="W119" s="29"/>
      <c r="X119" s="79" t="n">
        <v>538015</v>
      </c>
      <c r="Y119" s="29"/>
      <c r="Z119" s="79" t="n">
        <v>0</v>
      </c>
      <c r="AA119" s="29"/>
      <c r="AB119" s="79" t="n">
        <v>451737</v>
      </c>
      <c r="AC119" s="29"/>
      <c r="AD119" s="79" t="n">
        <f aca="false">SUM(X119:AB119)</f>
        <v>989752</v>
      </c>
      <c r="AE119" s="29"/>
      <c r="AF119" s="79" t="n">
        <v>0</v>
      </c>
      <c r="AG119" s="29"/>
      <c r="AH119" s="79" t="n">
        <v>0</v>
      </c>
      <c r="AI119" s="29"/>
      <c r="AJ119" s="79" t="n">
        <v>0</v>
      </c>
      <c r="AK119" s="29"/>
      <c r="AL119" s="79" t="n">
        <f aca="false">(U119+AD119+AF119+AH119+AJ119)</f>
        <v>28651475</v>
      </c>
      <c r="AM119" s="29"/>
      <c r="AN119" s="123" t="n">
        <v>26</v>
      </c>
    </row>
    <row r="120" customFormat="false" ht="8.25" hidden="false" customHeight="true" outlineLevel="0" collapsed="false">
      <c r="A120" s="123" t="n">
        <v>27</v>
      </c>
      <c r="B120" s="124"/>
      <c r="C120" s="123" t="s">
        <v>164</v>
      </c>
      <c r="D120" s="124"/>
      <c r="E120" s="124"/>
      <c r="F120" s="29"/>
      <c r="G120" s="79" t="n">
        <v>0</v>
      </c>
      <c r="H120" s="29"/>
      <c r="I120" s="79" t="n">
        <v>6859381</v>
      </c>
      <c r="J120" s="29"/>
      <c r="K120" s="79" t="n">
        <v>0</v>
      </c>
      <c r="L120" s="29"/>
      <c r="M120" s="79" t="n">
        <f aca="false">SUM(G120:K120)</f>
        <v>6859381</v>
      </c>
      <c r="N120" s="29"/>
      <c r="O120" s="79" t="n">
        <v>3455776</v>
      </c>
      <c r="P120" s="29"/>
      <c r="Q120" s="79" t="n">
        <v>0</v>
      </c>
      <c r="R120" s="29"/>
      <c r="S120" s="79" t="n">
        <v>876071</v>
      </c>
      <c r="T120" s="29"/>
      <c r="U120" s="79" t="n">
        <f aca="false">SUM(O120:S120)</f>
        <v>4331847</v>
      </c>
      <c r="V120" s="29"/>
      <c r="W120" s="29"/>
      <c r="X120" s="79" t="n">
        <v>1936179</v>
      </c>
      <c r="Y120" s="29"/>
      <c r="Z120" s="79" t="n">
        <v>0</v>
      </c>
      <c r="AA120" s="29"/>
      <c r="AB120" s="79" t="n">
        <v>763012</v>
      </c>
      <c r="AC120" s="29"/>
      <c r="AD120" s="79" t="n">
        <f aca="false">SUM(X120:AB120)</f>
        <v>2699191</v>
      </c>
      <c r="AE120" s="29"/>
      <c r="AF120" s="79" t="n">
        <v>0</v>
      </c>
      <c r="AG120" s="29"/>
      <c r="AH120" s="79" t="n">
        <v>0</v>
      </c>
      <c r="AI120" s="29"/>
      <c r="AJ120" s="79" t="n">
        <v>662461</v>
      </c>
      <c r="AK120" s="29"/>
      <c r="AL120" s="79" t="n">
        <f aca="false">(U120+AD120+AF120+AH120+AJ120)</f>
        <v>7693499</v>
      </c>
      <c r="AM120" s="29"/>
      <c r="AN120" s="123" t="n">
        <v>27</v>
      </c>
    </row>
    <row r="121" customFormat="false" ht="8.25" hidden="false" customHeight="true" outlineLevel="0" collapsed="false">
      <c r="A121" s="123" t="n">
        <v>28</v>
      </c>
      <c r="B121" s="124"/>
      <c r="C121" s="123" t="s">
        <v>165</v>
      </c>
      <c r="D121" s="124"/>
      <c r="E121" s="124"/>
      <c r="F121" s="29"/>
      <c r="G121" s="79" t="n">
        <v>0</v>
      </c>
      <c r="H121" s="29"/>
      <c r="I121" s="79" t="n">
        <v>0</v>
      </c>
      <c r="J121" s="29"/>
      <c r="K121" s="79" t="n">
        <v>0</v>
      </c>
      <c r="L121" s="29"/>
      <c r="M121" s="79" t="n">
        <f aca="false">SUM(G121:K121)</f>
        <v>0</v>
      </c>
      <c r="N121" s="29"/>
      <c r="O121" s="79" t="n">
        <v>1033944</v>
      </c>
      <c r="P121" s="29"/>
      <c r="Q121" s="79" t="n">
        <v>0</v>
      </c>
      <c r="R121" s="29"/>
      <c r="S121" s="79" t="n">
        <v>1126252</v>
      </c>
      <c r="T121" s="29"/>
      <c r="U121" s="79" t="n">
        <f aca="false">SUM(O121:S121)</f>
        <v>2160196</v>
      </c>
      <c r="V121" s="29"/>
      <c r="W121" s="29"/>
      <c r="X121" s="79" t="n">
        <v>833867</v>
      </c>
      <c r="Y121" s="29"/>
      <c r="Z121" s="79" t="n">
        <v>0</v>
      </c>
      <c r="AA121" s="29"/>
      <c r="AB121" s="79" t="n">
        <v>686821</v>
      </c>
      <c r="AC121" s="29"/>
      <c r="AD121" s="79" t="n">
        <f aca="false">SUM(X121:AB121)</f>
        <v>1520688</v>
      </c>
      <c r="AE121" s="29"/>
      <c r="AF121" s="79" t="n">
        <v>0</v>
      </c>
      <c r="AG121" s="29"/>
      <c r="AH121" s="79" t="n">
        <v>0</v>
      </c>
      <c r="AI121" s="29"/>
      <c r="AJ121" s="79" t="n">
        <v>0</v>
      </c>
      <c r="AK121" s="29"/>
      <c r="AL121" s="79" t="n">
        <f aca="false">(U121+AD121+AF121+AH121+AJ121)</f>
        <v>3680884</v>
      </c>
      <c r="AM121" s="29"/>
      <c r="AN121" s="123" t="n">
        <v>28</v>
      </c>
    </row>
    <row r="122" customFormat="false" ht="8.25" hidden="false" customHeight="true" outlineLevel="0" collapsed="false">
      <c r="A122" s="123" t="n">
        <v>29</v>
      </c>
      <c r="B122" s="124"/>
      <c r="C122" s="123" t="s">
        <v>105</v>
      </c>
      <c r="D122" s="124"/>
      <c r="E122" s="124"/>
      <c r="F122" s="29"/>
      <c r="G122" s="79" t="n">
        <v>2838536</v>
      </c>
      <c r="H122" s="29"/>
      <c r="I122" s="79" t="n">
        <v>397356549</v>
      </c>
      <c r="J122" s="29"/>
      <c r="K122" s="79" t="n">
        <v>38466</v>
      </c>
      <c r="L122" s="29"/>
      <c r="M122" s="79" t="n">
        <f aca="false">SUM(G122:K122)</f>
        <v>400233551</v>
      </c>
      <c r="N122" s="29"/>
      <c r="O122" s="79" t="n">
        <v>135126270</v>
      </c>
      <c r="P122" s="29"/>
      <c r="Q122" s="79" t="n">
        <v>21634000</v>
      </c>
      <c r="R122" s="29"/>
      <c r="S122" s="79" t="n">
        <v>87712278</v>
      </c>
      <c r="T122" s="29"/>
      <c r="U122" s="79" t="n">
        <f aca="false">SUM(O122:S122)</f>
        <v>244472548</v>
      </c>
      <c r="V122" s="29"/>
      <c r="W122" s="29"/>
      <c r="X122" s="79" t="n">
        <v>62248958</v>
      </c>
      <c r="Y122" s="29"/>
      <c r="Z122" s="79" t="n">
        <v>12315331</v>
      </c>
      <c r="AA122" s="29"/>
      <c r="AB122" s="79" t="n">
        <v>60653663</v>
      </c>
      <c r="AC122" s="29"/>
      <c r="AD122" s="79" t="n">
        <f aca="false">SUM(X122:AB122)</f>
        <v>135217952</v>
      </c>
      <c r="AE122" s="29"/>
      <c r="AF122" s="79" t="n">
        <v>0</v>
      </c>
      <c r="AG122" s="29"/>
      <c r="AH122" s="79" t="n">
        <v>13076233</v>
      </c>
      <c r="AI122" s="29"/>
      <c r="AJ122" s="79" t="n">
        <v>2546246</v>
      </c>
      <c r="AK122" s="29"/>
      <c r="AL122" s="79" t="n">
        <f aca="false">(U122+AD122+AF122+AH122+AJ122)</f>
        <v>395312979</v>
      </c>
      <c r="AM122" s="29"/>
      <c r="AN122" s="123" t="n">
        <v>29</v>
      </c>
    </row>
    <row r="123" customFormat="false" ht="8.25" hidden="false" customHeight="true" outlineLevel="0" collapsed="false">
      <c r="A123" s="123" t="n">
        <v>30</v>
      </c>
      <c r="B123" s="124"/>
      <c r="C123" s="123" t="s">
        <v>166</v>
      </c>
      <c r="D123" s="124"/>
      <c r="E123" s="124"/>
      <c r="F123" s="29"/>
      <c r="G123" s="79" t="n">
        <v>4025955</v>
      </c>
      <c r="H123" s="29"/>
      <c r="I123" s="79" t="n">
        <v>13458886</v>
      </c>
      <c r="J123" s="29"/>
      <c r="K123" s="79" t="n">
        <v>0</v>
      </c>
      <c r="L123" s="29"/>
      <c r="M123" s="79" t="n">
        <f aca="false">SUM(G123:K123)</f>
        <v>17484841</v>
      </c>
      <c r="N123" s="29"/>
      <c r="O123" s="79" t="n">
        <v>7547846</v>
      </c>
      <c r="P123" s="29"/>
      <c r="Q123" s="79" t="n">
        <v>0</v>
      </c>
      <c r="R123" s="29"/>
      <c r="S123" s="79" t="n">
        <v>2279312</v>
      </c>
      <c r="T123" s="29"/>
      <c r="U123" s="79" t="n">
        <f aca="false">SUM(O123:S123)</f>
        <v>9827158</v>
      </c>
      <c r="V123" s="29"/>
      <c r="W123" s="29"/>
      <c r="X123" s="79" t="n">
        <v>3459020</v>
      </c>
      <c r="Y123" s="29"/>
      <c r="Z123" s="79" t="n">
        <v>0</v>
      </c>
      <c r="AA123" s="29"/>
      <c r="AB123" s="79" t="n">
        <v>713900</v>
      </c>
      <c r="AC123" s="29"/>
      <c r="AD123" s="79" t="n">
        <f aca="false">SUM(X123:AB123)</f>
        <v>4172920</v>
      </c>
      <c r="AE123" s="29"/>
      <c r="AF123" s="79" t="n">
        <v>0</v>
      </c>
      <c r="AG123" s="29"/>
      <c r="AH123" s="79" t="n">
        <v>0</v>
      </c>
      <c r="AI123" s="29"/>
      <c r="AJ123" s="79" t="n">
        <v>3484763</v>
      </c>
      <c r="AK123" s="29"/>
      <c r="AL123" s="79" t="n">
        <f aca="false">(U123+AD123+AF123+AH123+AJ123)</f>
        <v>17484841</v>
      </c>
      <c r="AM123" s="29"/>
      <c r="AN123" s="123" t="n">
        <v>30</v>
      </c>
    </row>
    <row r="124" customFormat="false" ht="8.25" hidden="false" customHeight="true" outlineLevel="0" collapsed="false">
      <c r="A124" s="126"/>
      <c r="B124" s="124"/>
      <c r="C124" s="123"/>
      <c r="D124" s="124"/>
      <c r="E124" s="124"/>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126"/>
    </row>
    <row r="125" customFormat="false" ht="8.25" hidden="false" customHeight="true" outlineLevel="0" collapsed="false">
      <c r="A125" s="123" t="n">
        <v>31</v>
      </c>
      <c r="B125" s="124"/>
      <c r="C125" s="123" t="s">
        <v>167</v>
      </c>
      <c r="D125" s="124"/>
      <c r="E125" s="124"/>
      <c r="F125" s="29"/>
      <c r="G125" s="79" t="n">
        <v>2645000</v>
      </c>
      <c r="H125" s="29"/>
      <c r="I125" s="79" t="n">
        <v>3472975</v>
      </c>
      <c r="J125" s="29"/>
      <c r="K125" s="79" t="n">
        <v>0</v>
      </c>
      <c r="L125" s="29"/>
      <c r="M125" s="79" t="n">
        <f aca="false">SUM(G125:K125)</f>
        <v>6117975</v>
      </c>
      <c r="N125" s="29"/>
      <c r="O125" s="79" t="n">
        <v>1433992</v>
      </c>
      <c r="P125" s="29"/>
      <c r="Q125" s="79" t="n">
        <v>0</v>
      </c>
      <c r="R125" s="29"/>
      <c r="S125" s="79" t="n">
        <v>1547581</v>
      </c>
      <c r="T125" s="29"/>
      <c r="U125" s="79" t="n">
        <f aca="false">SUM(O125:S125)</f>
        <v>2981573</v>
      </c>
      <c r="V125" s="29"/>
      <c r="W125" s="29"/>
      <c r="X125" s="79" t="n">
        <v>318415</v>
      </c>
      <c r="Y125" s="29"/>
      <c r="Z125" s="79" t="n">
        <v>0</v>
      </c>
      <c r="AA125" s="29"/>
      <c r="AB125" s="79" t="n">
        <v>165929</v>
      </c>
      <c r="AC125" s="29"/>
      <c r="AD125" s="79" t="n">
        <f aca="false">SUM(X125:AB125)</f>
        <v>484344</v>
      </c>
      <c r="AE125" s="29"/>
      <c r="AF125" s="79" t="n">
        <v>0</v>
      </c>
      <c r="AG125" s="29"/>
      <c r="AH125" s="79" t="n">
        <v>0</v>
      </c>
      <c r="AI125" s="29"/>
      <c r="AJ125" s="79" t="n">
        <v>955432</v>
      </c>
      <c r="AK125" s="29"/>
      <c r="AL125" s="79" t="n">
        <f aca="false">(U125+AD125+AF125+AH125+AJ125)</f>
        <v>4421349</v>
      </c>
      <c r="AM125" s="29"/>
      <c r="AN125" s="123" t="n">
        <v>31</v>
      </c>
    </row>
    <row r="126" customFormat="false" ht="8.25" hidden="false" customHeight="true" outlineLevel="0" collapsed="false">
      <c r="A126" s="123" t="n">
        <v>32</v>
      </c>
      <c r="B126" s="124"/>
      <c r="C126" s="123" t="s">
        <v>168</v>
      </c>
      <c r="D126" s="124"/>
      <c r="E126" s="124"/>
      <c r="F126" s="29"/>
      <c r="G126" s="79" t="n">
        <v>0</v>
      </c>
      <c r="H126" s="29"/>
      <c r="I126" s="79" t="n">
        <v>7502749</v>
      </c>
      <c r="J126" s="29"/>
      <c r="K126" s="79" t="n">
        <v>0</v>
      </c>
      <c r="L126" s="29"/>
      <c r="M126" s="79" t="n">
        <f aca="false">SUM(G126:K126)</f>
        <v>7502749</v>
      </c>
      <c r="N126" s="29"/>
      <c r="O126" s="79" t="n">
        <v>10941331</v>
      </c>
      <c r="P126" s="29"/>
      <c r="Q126" s="79" t="n">
        <v>0</v>
      </c>
      <c r="R126" s="29"/>
      <c r="S126" s="79" t="n">
        <v>446158</v>
      </c>
      <c r="T126" s="29"/>
      <c r="U126" s="79" t="n">
        <f aca="false">SUM(O126:S126)</f>
        <v>11387489</v>
      </c>
      <c r="V126" s="29"/>
      <c r="W126" s="29"/>
      <c r="X126" s="79" t="n">
        <v>3339242</v>
      </c>
      <c r="Y126" s="29"/>
      <c r="Z126" s="79" t="n">
        <v>0</v>
      </c>
      <c r="AA126" s="29"/>
      <c r="AB126" s="79" t="n">
        <v>162583</v>
      </c>
      <c r="AC126" s="29"/>
      <c r="AD126" s="79" t="n">
        <f aca="false">SUM(X126:AB126)</f>
        <v>3501825</v>
      </c>
      <c r="AE126" s="29"/>
      <c r="AF126" s="79" t="n">
        <v>0</v>
      </c>
      <c r="AG126" s="29"/>
      <c r="AH126" s="79" t="n">
        <v>0</v>
      </c>
      <c r="AI126" s="29"/>
      <c r="AJ126" s="79" t="n">
        <v>272142</v>
      </c>
      <c r="AK126" s="29"/>
      <c r="AL126" s="79" t="n">
        <f aca="false">(U126+AD126+AF126+AH126+AJ126)</f>
        <v>15161456</v>
      </c>
      <c r="AM126" s="29"/>
      <c r="AN126" s="123" t="n">
        <v>32</v>
      </c>
    </row>
    <row r="127" customFormat="false" ht="8.25" hidden="false" customHeight="true" outlineLevel="0" collapsed="false">
      <c r="A127" s="123" t="n">
        <v>33</v>
      </c>
      <c r="B127" s="124"/>
      <c r="C127" s="123" t="s">
        <v>107</v>
      </c>
      <c r="D127" s="124"/>
      <c r="E127" s="124"/>
      <c r="F127" s="29"/>
      <c r="G127" s="79" t="n">
        <v>12863000</v>
      </c>
      <c r="H127" s="29"/>
      <c r="I127" s="79" t="n">
        <v>0</v>
      </c>
      <c r="J127" s="29"/>
      <c r="K127" s="79" t="n">
        <v>0</v>
      </c>
      <c r="L127" s="29"/>
      <c r="M127" s="79" t="n">
        <f aca="false">SUM(G127:K127)</f>
        <v>12863000</v>
      </c>
      <c r="N127" s="29"/>
      <c r="O127" s="79" t="n">
        <v>4209444</v>
      </c>
      <c r="P127" s="29"/>
      <c r="Q127" s="79" t="n">
        <v>0</v>
      </c>
      <c r="R127" s="29"/>
      <c r="S127" s="79" t="n">
        <v>13160139</v>
      </c>
      <c r="T127" s="29"/>
      <c r="U127" s="79" t="n">
        <f aca="false">SUM(O127:S127)</f>
        <v>17369583</v>
      </c>
      <c r="V127" s="29"/>
      <c r="W127" s="29"/>
      <c r="X127" s="79" t="n">
        <v>425272</v>
      </c>
      <c r="Y127" s="29"/>
      <c r="Z127" s="79" t="n">
        <v>0</v>
      </c>
      <c r="AA127" s="29"/>
      <c r="AB127" s="79" t="n">
        <v>628150</v>
      </c>
      <c r="AC127" s="29"/>
      <c r="AD127" s="79" t="n">
        <f aca="false">SUM(X127:AB127)</f>
        <v>1053422</v>
      </c>
      <c r="AE127" s="29"/>
      <c r="AF127" s="79" t="n">
        <v>0</v>
      </c>
      <c r="AG127" s="29"/>
      <c r="AH127" s="79" t="n">
        <v>0</v>
      </c>
      <c r="AI127" s="29"/>
      <c r="AJ127" s="79" t="n">
        <v>246657</v>
      </c>
      <c r="AK127" s="29"/>
      <c r="AL127" s="79" t="n">
        <f aca="false">(U127+AD127+AF127+AH127+AJ127)</f>
        <v>18669662</v>
      </c>
      <c r="AM127" s="29"/>
      <c r="AN127" s="123" t="n">
        <v>33</v>
      </c>
    </row>
    <row r="128" customFormat="false" ht="8.25" hidden="false" customHeight="true" outlineLevel="0" collapsed="false">
      <c r="A128" s="123" t="n">
        <v>34</v>
      </c>
      <c r="B128" s="124"/>
      <c r="C128" s="123" t="s">
        <v>169</v>
      </c>
      <c r="D128" s="124"/>
      <c r="E128" s="124"/>
      <c r="F128" s="29"/>
      <c r="G128" s="79" t="n">
        <v>371715</v>
      </c>
      <c r="H128" s="29"/>
      <c r="I128" s="79" t="n">
        <v>15972475</v>
      </c>
      <c r="J128" s="29"/>
      <c r="K128" s="79" t="n">
        <v>0</v>
      </c>
      <c r="L128" s="29"/>
      <c r="M128" s="79" t="n">
        <f aca="false">SUM(G128:K128)</f>
        <v>16344190</v>
      </c>
      <c r="N128" s="29"/>
      <c r="O128" s="79" t="n">
        <v>10863296</v>
      </c>
      <c r="P128" s="29"/>
      <c r="Q128" s="79" t="n">
        <v>0</v>
      </c>
      <c r="R128" s="29"/>
      <c r="S128" s="79" t="n">
        <v>1478875</v>
      </c>
      <c r="T128" s="29"/>
      <c r="U128" s="79" t="n">
        <f aca="false">SUM(O128:S128)</f>
        <v>12342171</v>
      </c>
      <c r="V128" s="29"/>
      <c r="W128" s="29"/>
      <c r="X128" s="79" t="n">
        <v>5564304</v>
      </c>
      <c r="Y128" s="29"/>
      <c r="Z128" s="79" t="n">
        <v>0</v>
      </c>
      <c r="AA128" s="29"/>
      <c r="AB128" s="79" t="n">
        <v>1506029</v>
      </c>
      <c r="AC128" s="29"/>
      <c r="AD128" s="79" t="n">
        <f aca="false">SUM(X128:AB128)</f>
        <v>7070333</v>
      </c>
      <c r="AE128" s="29"/>
      <c r="AF128" s="79" t="n">
        <v>0</v>
      </c>
      <c r="AG128" s="29"/>
      <c r="AH128" s="79" t="n">
        <v>0</v>
      </c>
      <c r="AI128" s="29"/>
      <c r="AJ128" s="79" t="n">
        <v>0</v>
      </c>
      <c r="AK128" s="29"/>
      <c r="AL128" s="79" t="n">
        <f aca="false">(U128+AD128+AF128+AH128+AJ128)</f>
        <v>19412504</v>
      </c>
      <c r="AM128" s="29"/>
      <c r="AN128" s="123" t="n">
        <v>34</v>
      </c>
    </row>
    <row r="129" customFormat="false" ht="8.25" hidden="false" customHeight="true" outlineLevel="0" collapsed="false">
      <c r="A129" s="123" t="n">
        <v>35</v>
      </c>
      <c r="B129" s="124"/>
      <c r="C129" s="123" t="s">
        <v>170</v>
      </c>
      <c r="D129" s="124"/>
      <c r="E129" s="124"/>
      <c r="F129" s="29"/>
      <c r="G129" s="79" t="n">
        <v>0</v>
      </c>
      <c r="H129" s="29"/>
      <c r="I129" s="79" t="n">
        <v>2436804</v>
      </c>
      <c r="J129" s="29"/>
      <c r="K129" s="79" t="n">
        <v>0</v>
      </c>
      <c r="L129" s="29"/>
      <c r="M129" s="79" t="n">
        <f aca="false">SUM(G129:K129)</f>
        <v>2436804</v>
      </c>
      <c r="N129" s="29"/>
      <c r="O129" s="79" t="n">
        <v>1316547</v>
      </c>
      <c r="P129" s="29"/>
      <c r="Q129" s="79" t="n">
        <v>0</v>
      </c>
      <c r="R129" s="29"/>
      <c r="S129" s="79" t="n">
        <v>212624</v>
      </c>
      <c r="T129" s="29"/>
      <c r="U129" s="79" t="n">
        <f aca="false">SUM(O129:S129)</f>
        <v>1529171</v>
      </c>
      <c r="V129" s="29"/>
      <c r="W129" s="29"/>
      <c r="X129" s="79" t="n">
        <v>716794</v>
      </c>
      <c r="Y129" s="29"/>
      <c r="Z129" s="79" t="n">
        <v>0</v>
      </c>
      <c r="AA129" s="29"/>
      <c r="AB129" s="79" t="n">
        <v>190839</v>
      </c>
      <c r="AC129" s="29"/>
      <c r="AD129" s="79" t="n">
        <f aca="false">SUM(X129:AB129)</f>
        <v>907633</v>
      </c>
      <c r="AE129" s="29"/>
      <c r="AF129" s="79" t="n">
        <v>0</v>
      </c>
      <c r="AG129" s="29"/>
      <c r="AH129" s="79" t="n">
        <v>0</v>
      </c>
      <c r="AI129" s="29"/>
      <c r="AJ129" s="79" t="n">
        <v>0</v>
      </c>
      <c r="AK129" s="29"/>
      <c r="AL129" s="79" t="n">
        <f aca="false">(U129+AD129+AF129+AH129+AJ129)</f>
        <v>2436804</v>
      </c>
      <c r="AM129" s="29"/>
      <c r="AN129" s="123" t="n">
        <v>35</v>
      </c>
    </row>
    <row r="130" customFormat="false" ht="8.25" hidden="false" customHeight="true" outlineLevel="0" collapsed="false">
      <c r="A130" s="124"/>
      <c r="B130" s="124"/>
      <c r="C130" s="123"/>
      <c r="D130" s="124"/>
      <c r="E130" s="124"/>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124"/>
    </row>
    <row r="131" customFormat="false" ht="8.25" hidden="false" customHeight="true" outlineLevel="0" collapsed="false">
      <c r="A131" s="123" t="n">
        <v>36</v>
      </c>
      <c r="B131" s="124"/>
      <c r="C131" s="123" t="s">
        <v>171</v>
      </c>
      <c r="D131" s="124"/>
      <c r="E131" s="124"/>
      <c r="F131" s="29"/>
      <c r="G131" s="79" t="n">
        <v>234275</v>
      </c>
      <c r="H131" s="29"/>
      <c r="I131" s="79" t="n">
        <v>0</v>
      </c>
      <c r="J131" s="29"/>
      <c r="K131" s="79" t="n">
        <v>0</v>
      </c>
      <c r="L131" s="29"/>
      <c r="M131" s="79" t="n">
        <f aca="false">SUM(G131:K131)</f>
        <v>234275</v>
      </c>
      <c r="N131" s="29"/>
      <c r="O131" s="79" t="n">
        <v>0</v>
      </c>
      <c r="P131" s="29"/>
      <c r="Q131" s="79" t="n">
        <v>0</v>
      </c>
      <c r="R131" s="29"/>
      <c r="S131" s="79" t="n">
        <v>4186313</v>
      </c>
      <c r="T131" s="29"/>
      <c r="U131" s="79" t="n">
        <f aca="false">SUM(O131:S131)</f>
        <v>4186313</v>
      </c>
      <c r="V131" s="29"/>
      <c r="W131" s="29"/>
      <c r="X131" s="79" t="n">
        <v>0</v>
      </c>
      <c r="Y131" s="29"/>
      <c r="Z131" s="79" t="n">
        <v>0</v>
      </c>
      <c r="AA131" s="29"/>
      <c r="AB131" s="79" t="n">
        <v>1751399</v>
      </c>
      <c r="AC131" s="29"/>
      <c r="AD131" s="79" t="n">
        <f aca="false">SUM(X131:AB131)</f>
        <v>1751399</v>
      </c>
      <c r="AE131" s="29"/>
      <c r="AF131" s="79" t="n">
        <v>0</v>
      </c>
      <c r="AG131" s="29"/>
      <c r="AH131" s="79" t="n">
        <v>0</v>
      </c>
      <c r="AI131" s="29"/>
      <c r="AJ131" s="79" t="n">
        <v>0</v>
      </c>
      <c r="AK131" s="29"/>
      <c r="AL131" s="79" t="n">
        <f aca="false">(U131+AD131+AF131+AH131+AJ131)</f>
        <v>5937712</v>
      </c>
      <c r="AM131" s="29"/>
      <c r="AN131" s="123" t="n">
        <v>36</v>
      </c>
    </row>
    <row r="132" customFormat="false" ht="8.25" hidden="false" customHeight="true" outlineLevel="0" collapsed="false">
      <c r="A132" s="123" t="n">
        <v>37</v>
      </c>
      <c r="B132" s="124"/>
      <c r="C132" s="123" t="s">
        <v>172</v>
      </c>
      <c r="D132" s="124"/>
      <c r="E132" s="124"/>
      <c r="F132" s="29"/>
      <c r="G132" s="79" t="n">
        <v>0</v>
      </c>
      <c r="H132" s="29"/>
      <c r="I132" s="79" t="n">
        <v>2454858</v>
      </c>
      <c r="J132" s="29"/>
      <c r="K132" s="79" t="n">
        <v>0</v>
      </c>
      <c r="L132" s="29"/>
      <c r="M132" s="79" t="n">
        <f aca="false">SUM(G132:K132)</f>
        <v>2454858</v>
      </c>
      <c r="N132" s="29"/>
      <c r="O132" s="79" t="n">
        <v>1836296</v>
      </c>
      <c r="P132" s="29"/>
      <c r="Q132" s="79" t="n">
        <v>0</v>
      </c>
      <c r="R132" s="29"/>
      <c r="S132" s="79" t="n">
        <v>618562</v>
      </c>
      <c r="T132" s="29"/>
      <c r="U132" s="79" t="n">
        <f aca="false">SUM(O132:S132)</f>
        <v>2454858</v>
      </c>
      <c r="V132" s="29"/>
      <c r="W132" s="29"/>
      <c r="X132" s="79" t="n">
        <v>511795</v>
      </c>
      <c r="Y132" s="29"/>
      <c r="Z132" s="79" t="n">
        <v>0</v>
      </c>
      <c r="AA132" s="29"/>
      <c r="AB132" s="79" t="n">
        <v>95877</v>
      </c>
      <c r="AC132" s="29"/>
      <c r="AD132" s="79" t="n">
        <f aca="false">SUM(X132:AB132)</f>
        <v>607672</v>
      </c>
      <c r="AE132" s="29"/>
      <c r="AF132" s="79" t="n">
        <v>0</v>
      </c>
      <c r="AG132" s="29"/>
      <c r="AH132" s="79" t="n">
        <v>0</v>
      </c>
      <c r="AI132" s="29"/>
      <c r="AJ132" s="79" t="n">
        <v>0</v>
      </c>
      <c r="AK132" s="29"/>
      <c r="AL132" s="79" t="n">
        <f aca="false">(U132+AD132+AF132+AH132+AJ132)</f>
        <v>3062530</v>
      </c>
      <c r="AM132" s="29"/>
      <c r="AN132" s="123" t="n">
        <v>37</v>
      </c>
    </row>
    <row r="133" customFormat="false" ht="8.25" hidden="false" customHeight="true" outlineLevel="0" collapsed="false">
      <c r="A133" s="123" t="n">
        <v>38</v>
      </c>
      <c r="B133" s="124"/>
      <c r="C133" s="123" t="s">
        <v>173</v>
      </c>
      <c r="D133" s="124"/>
      <c r="E133" s="124"/>
      <c r="F133" s="29"/>
      <c r="G133" s="79" t="n">
        <v>0</v>
      </c>
      <c r="H133" s="29"/>
      <c r="I133" s="79" t="n">
        <v>1343950</v>
      </c>
      <c r="J133" s="29"/>
      <c r="K133" s="79" t="n">
        <v>0</v>
      </c>
      <c r="L133" s="29"/>
      <c r="M133" s="79" t="n">
        <f aca="false">SUM(G133:K133)</f>
        <v>1343950</v>
      </c>
      <c r="N133" s="29"/>
      <c r="O133" s="79" t="n">
        <v>642252</v>
      </c>
      <c r="P133" s="29"/>
      <c r="Q133" s="79" t="n">
        <v>0</v>
      </c>
      <c r="R133" s="29"/>
      <c r="S133" s="79" t="n">
        <v>13616</v>
      </c>
      <c r="T133" s="29"/>
      <c r="U133" s="79" t="n">
        <f aca="false">SUM(O133:S133)</f>
        <v>655868</v>
      </c>
      <c r="V133" s="29"/>
      <c r="W133" s="29"/>
      <c r="X133" s="79" t="n">
        <v>666911</v>
      </c>
      <c r="Y133" s="29"/>
      <c r="Z133" s="79" t="n">
        <v>0</v>
      </c>
      <c r="AA133" s="29"/>
      <c r="AB133" s="79" t="n">
        <v>21171</v>
      </c>
      <c r="AC133" s="29"/>
      <c r="AD133" s="79" t="n">
        <f aca="false">SUM(X133:AB133)</f>
        <v>688082</v>
      </c>
      <c r="AE133" s="29"/>
      <c r="AF133" s="79" t="n">
        <v>0</v>
      </c>
      <c r="AG133" s="29"/>
      <c r="AH133" s="79" t="n">
        <v>0</v>
      </c>
      <c r="AI133" s="29"/>
      <c r="AJ133" s="79" t="n">
        <v>0</v>
      </c>
      <c r="AK133" s="29"/>
      <c r="AL133" s="79" t="n">
        <f aca="false">(U133+AD133+AF133+AH133+AJ133)</f>
        <v>1343950</v>
      </c>
      <c r="AM133" s="29"/>
      <c r="AN133" s="123" t="n">
        <v>38</v>
      </c>
    </row>
    <row r="134" customFormat="false" ht="8.25" hidden="false" customHeight="true" outlineLevel="0" collapsed="false">
      <c r="A134" s="123" t="n">
        <v>39</v>
      </c>
      <c r="B134" s="124"/>
      <c r="C134" s="123" t="s">
        <v>174</v>
      </c>
      <c r="D134" s="124"/>
      <c r="E134" s="124"/>
      <c r="F134" s="29"/>
      <c r="G134" s="79" t="n">
        <v>1764629</v>
      </c>
      <c r="H134" s="29"/>
      <c r="I134" s="79" t="n">
        <v>4742084</v>
      </c>
      <c r="J134" s="29"/>
      <c r="K134" s="79" t="n">
        <v>0</v>
      </c>
      <c r="L134" s="29"/>
      <c r="M134" s="79" t="n">
        <f aca="false">SUM(G134:K134)</f>
        <v>6506713</v>
      </c>
      <c r="N134" s="29"/>
      <c r="O134" s="79" t="n">
        <v>1568156</v>
      </c>
      <c r="P134" s="29"/>
      <c r="Q134" s="79" t="n">
        <v>0</v>
      </c>
      <c r="R134" s="29"/>
      <c r="S134" s="79" t="n">
        <v>2915492</v>
      </c>
      <c r="T134" s="29"/>
      <c r="U134" s="79" t="n">
        <f aca="false">SUM(O134:S134)</f>
        <v>4483648</v>
      </c>
      <c r="V134" s="29"/>
      <c r="W134" s="29"/>
      <c r="X134" s="79" t="n">
        <v>575660</v>
      </c>
      <c r="Y134" s="29"/>
      <c r="Z134" s="79" t="n">
        <v>0</v>
      </c>
      <c r="AA134" s="29"/>
      <c r="AB134" s="79" t="n">
        <v>946287</v>
      </c>
      <c r="AC134" s="29"/>
      <c r="AD134" s="79" t="n">
        <f aca="false">SUM(X134:AB134)</f>
        <v>1521947</v>
      </c>
      <c r="AE134" s="29"/>
      <c r="AF134" s="79" t="n">
        <v>0</v>
      </c>
      <c r="AG134" s="29"/>
      <c r="AH134" s="79" t="n">
        <v>0</v>
      </c>
      <c r="AI134" s="29"/>
      <c r="AJ134" s="79" t="n">
        <v>54175</v>
      </c>
      <c r="AK134" s="29"/>
      <c r="AL134" s="79" t="n">
        <f aca="false">(U134+AD134+AF134+AH134+AJ134)</f>
        <v>6059770</v>
      </c>
      <c r="AM134" s="29"/>
      <c r="AN134" s="123" t="n">
        <v>39</v>
      </c>
    </row>
    <row r="135" customFormat="false" ht="8.25" hidden="false" customHeight="true" outlineLevel="0" collapsed="false">
      <c r="A135" s="123" t="n">
        <v>40</v>
      </c>
      <c r="B135" s="124"/>
      <c r="C135" s="123" t="s">
        <v>175</v>
      </c>
      <c r="D135" s="124"/>
      <c r="E135" s="124"/>
      <c r="F135" s="29"/>
      <c r="G135" s="79" t="n">
        <v>0</v>
      </c>
      <c r="H135" s="29"/>
      <c r="I135" s="79" t="n">
        <v>3480694</v>
      </c>
      <c r="J135" s="29"/>
      <c r="K135" s="79" t="n">
        <v>0</v>
      </c>
      <c r="L135" s="29"/>
      <c r="M135" s="79" t="n">
        <f aca="false">SUM(G135:K135)</f>
        <v>3480694</v>
      </c>
      <c r="N135" s="29"/>
      <c r="O135" s="79" t="n">
        <v>1556971</v>
      </c>
      <c r="P135" s="29"/>
      <c r="Q135" s="79" t="n">
        <v>0</v>
      </c>
      <c r="R135" s="29"/>
      <c r="S135" s="79" t="n">
        <v>846748</v>
      </c>
      <c r="T135" s="29"/>
      <c r="U135" s="79" t="n">
        <f aca="false">SUM(O135:S135)</f>
        <v>2403719</v>
      </c>
      <c r="V135" s="29"/>
      <c r="W135" s="37"/>
      <c r="X135" s="79" t="n">
        <v>366494</v>
      </c>
      <c r="Y135" s="29"/>
      <c r="Z135" s="79" t="n">
        <v>0</v>
      </c>
      <c r="AA135" s="29"/>
      <c r="AB135" s="79" t="n">
        <v>710481</v>
      </c>
      <c r="AC135" s="29"/>
      <c r="AD135" s="79" t="n">
        <f aca="false">SUM(X135:AB135)</f>
        <v>1076975</v>
      </c>
      <c r="AE135" s="29"/>
      <c r="AF135" s="79" t="n">
        <v>0</v>
      </c>
      <c r="AG135" s="29"/>
      <c r="AH135" s="79" t="n">
        <v>0</v>
      </c>
      <c r="AI135" s="29"/>
      <c r="AJ135" s="79" t="n">
        <v>0</v>
      </c>
      <c r="AK135" s="29"/>
      <c r="AL135" s="79" t="n">
        <f aca="false">(U135+AD135+AF135+AH135+AJ135)</f>
        <v>3480694</v>
      </c>
      <c r="AM135" s="29"/>
      <c r="AN135" s="123" t="n">
        <v>40</v>
      </c>
    </row>
    <row r="136" customFormat="false" ht="8.25" hidden="false" customHeight="true" outlineLevel="0" collapsed="false">
      <c r="A136" s="126"/>
      <c r="B136" s="124"/>
      <c r="C136" s="123"/>
      <c r="D136" s="124"/>
      <c r="E136" s="124"/>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126"/>
    </row>
    <row r="137" customFormat="false" ht="8.25" hidden="false" customHeight="true" outlineLevel="0" collapsed="false">
      <c r="A137" s="123" t="n">
        <v>41</v>
      </c>
      <c r="B137" s="124"/>
      <c r="C137" s="123" t="s">
        <v>176</v>
      </c>
      <c r="D137" s="124"/>
      <c r="E137" s="124"/>
      <c r="F137" s="29"/>
      <c r="G137" s="79" t="n">
        <v>0</v>
      </c>
      <c r="H137" s="29"/>
      <c r="I137" s="79" t="n">
        <v>0</v>
      </c>
      <c r="J137" s="29"/>
      <c r="K137" s="79" t="n">
        <v>0</v>
      </c>
      <c r="L137" s="29"/>
      <c r="M137" s="79" t="n">
        <f aca="false">SUM(G137:K137)</f>
        <v>0</v>
      </c>
      <c r="N137" s="29"/>
      <c r="O137" s="79" t="n">
        <v>3282666</v>
      </c>
      <c r="P137" s="29"/>
      <c r="Q137" s="79" t="n">
        <v>0</v>
      </c>
      <c r="R137" s="29"/>
      <c r="S137" s="79" t="n">
        <v>394645</v>
      </c>
      <c r="T137" s="29"/>
      <c r="U137" s="79" t="n">
        <f aca="false">SUM(O137:S137)</f>
        <v>3677311</v>
      </c>
      <c r="V137" s="29"/>
      <c r="W137" s="29"/>
      <c r="X137" s="79" t="n">
        <v>1709010</v>
      </c>
      <c r="Y137" s="29"/>
      <c r="Z137" s="79" t="n">
        <v>0</v>
      </c>
      <c r="AA137" s="29"/>
      <c r="AB137" s="79" t="n">
        <v>663198</v>
      </c>
      <c r="AC137" s="29"/>
      <c r="AD137" s="79" t="n">
        <f aca="false">SUM(X137:AB137)</f>
        <v>2372208</v>
      </c>
      <c r="AE137" s="29"/>
      <c r="AF137" s="79" t="n">
        <v>0</v>
      </c>
      <c r="AG137" s="29"/>
      <c r="AH137" s="79" t="n">
        <v>0</v>
      </c>
      <c r="AI137" s="29"/>
      <c r="AJ137" s="79" t="n">
        <v>0</v>
      </c>
      <c r="AK137" s="29"/>
      <c r="AL137" s="79" t="n">
        <f aca="false">(U137+AD137+AF137+AH137+AJ137)</f>
        <v>6049519</v>
      </c>
      <c r="AM137" s="29"/>
      <c r="AN137" s="123" t="n">
        <v>41</v>
      </c>
    </row>
    <row r="138" customFormat="false" ht="8.25" hidden="false" customHeight="true" outlineLevel="0" collapsed="false">
      <c r="A138" s="123" t="n">
        <v>42</v>
      </c>
      <c r="B138" s="124"/>
      <c r="C138" s="123" t="s">
        <v>177</v>
      </c>
      <c r="D138" s="124"/>
      <c r="E138" s="124"/>
      <c r="F138" s="29"/>
      <c r="G138" s="79" t="n">
        <v>355677</v>
      </c>
      <c r="H138" s="29"/>
      <c r="I138" s="79" t="n">
        <v>19495058</v>
      </c>
      <c r="J138" s="29"/>
      <c r="K138" s="79" t="n">
        <v>0</v>
      </c>
      <c r="L138" s="29"/>
      <c r="M138" s="79" t="n">
        <f aca="false">SUM(G138:K138)</f>
        <v>19850735</v>
      </c>
      <c r="N138" s="29"/>
      <c r="O138" s="79" t="n">
        <v>9609391</v>
      </c>
      <c r="P138" s="29"/>
      <c r="Q138" s="79" t="n">
        <v>0</v>
      </c>
      <c r="R138" s="29"/>
      <c r="S138" s="79" t="n">
        <v>3179246</v>
      </c>
      <c r="T138" s="29"/>
      <c r="U138" s="79" t="n">
        <f aca="false">SUM(O138:S138)</f>
        <v>12788637</v>
      </c>
      <c r="V138" s="29"/>
      <c r="W138" s="29"/>
      <c r="X138" s="79" t="n">
        <v>3538861</v>
      </c>
      <c r="Y138" s="29"/>
      <c r="Z138" s="79" t="n">
        <v>0</v>
      </c>
      <c r="AA138" s="29"/>
      <c r="AB138" s="79" t="n">
        <v>3208981</v>
      </c>
      <c r="AC138" s="29"/>
      <c r="AD138" s="79" t="n">
        <f aca="false">SUM(X138:AB138)</f>
        <v>6747842</v>
      </c>
      <c r="AE138" s="29"/>
      <c r="AF138" s="79" t="n">
        <v>0</v>
      </c>
      <c r="AG138" s="29"/>
      <c r="AH138" s="79" t="n">
        <v>0</v>
      </c>
      <c r="AI138" s="29"/>
      <c r="AJ138" s="79" t="n">
        <v>56256</v>
      </c>
      <c r="AK138" s="29"/>
      <c r="AL138" s="79" t="n">
        <f aca="false">(U138+AD138+AF138+AH138+AJ138)</f>
        <v>19592735</v>
      </c>
      <c r="AM138" s="29"/>
      <c r="AN138" s="123" t="n">
        <v>42</v>
      </c>
    </row>
    <row r="139" customFormat="false" ht="8.25" hidden="false" customHeight="true" outlineLevel="0" collapsed="false">
      <c r="A139" s="123" t="n">
        <v>43</v>
      </c>
      <c r="B139" s="124"/>
      <c r="C139" s="123" t="s">
        <v>178</v>
      </c>
      <c r="D139" s="124"/>
      <c r="E139" s="124"/>
      <c r="F139" s="29"/>
      <c r="G139" s="79" t="n">
        <v>61776661</v>
      </c>
      <c r="H139" s="29"/>
      <c r="I139" s="79" t="n">
        <v>69847728</v>
      </c>
      <c r="J139" s="29"/>
      <c r="K139" s="79" t="n">
        <v>0</v>
      </c>
      <c r="L139" s="29"/>
      <c r="M139" s="79" t="n">
        <f aca="false">SUM(G139:K139)</f>
        <v>131624389</v>
      </c>
      <c r="N139" s="29"/>
      <c r="O139" s="79" t="n">
        <v>11880216</v>
      </c>
      <c r="P139" s="29"/>
      <c r="Q139" s="79" t="n">
        <v>2462816</v>
      </c>
      <c r="R139" s="29"/>
      <c r="S139" s="79" t="n">
        <v>100886469</v>
      </c>
      <c r="T139" s="29"/>
      <c r="U139" s="79" t="n">
        <f aca="false">SUM(O139:S139)</f>
        <v>115229501</v>
      </c>
      <c r="V139" s="29"/>
      <c r="W139" s="29"/>
      <c r="X139" s="79" t="n">
        <v>167040</v>
      </c>
      <c r="Y139" s="29"/>
      <c r="Z139" s="79" t="n">
        <v>1030363</v>
      </c>
      <c r="AA139" s="29"/>
      <c r="AB139" s="79" t="n">
        <v>15734373</v>
      </c>
      <c r="AC139" s="29"/>
      <c r="AD139" s="79" t="n">
        <f aca="false">SUM(X139:AB139)</f>
        <v>16931776</v>
      </c>
      <c r="AE139" s="29"/>
      <c r="AF139" s="79" t="n">
        <v>0</v>
      </c>
      <c r="AG139" s="29"/>
      <c r="AH139" s="79" t="n">
        <v>0</v>
      </c>
      <c r="AI139" s="29"/>
      <c r="AJ139" s="79" t="n">
        <v>408458</v>
      </c>
      <c r="AK139" s="29"/>
      <c r="AL139" s="79" t="n">
        <f aca="false">(U139+AD139+AF139+AH139+AJ139)</f>
        <v>132569735</v>
      </c>
      <c r="AM139" s="29"/>
      <c r="AN139" s="123" t="n">
        <v>43</v>
      </c>
    </row>
    <row r="140" customFormat="false" ht="8.25" hidden="false" customHeight="true" outlineLevel="0" collapsed="false">
      <c r="A140" s="123" t="n">
        <v>44</v>
      </c>
      <c r="B140" s="124"/>
      <c r="C140" s="123" t="s">
        <v>179</v>
      </c>
      <c r="D140" s="124"/>
      <c r="E140" s="124"/>
      <c r="F140" s="29"/>
      <c r="G140" s="79" t="n">
        <v>0</v>
      </c>
      <c r="H140" s="29"/>
      <c r="I140" s="79" t="n">
        <v>0</v>
      </c>
      <c r="J140" s="29"/>
      <c r="K140" s="79" t="n">
        <v>0</v>
      </c>
      <c r="L140" s="29"/>
      <c r="M140" s="79" t="n">
        <f aca="false">SUM(G140:K140)</f>
        <v>0</v>
      </c>
      <c r="N140" s="29"/>
      <c r="O140" s="79" t="n">
        <v>1391311</v>
      </c>
      <c r="P140" s="29"/>
      <c r="Q140" s="79" t="n">
        <v>0</v>
      </c>
      <c r="R140" s="29"/>
      <c r="S140" s="79" t="n">
        <v>64498</v>
      </c>
      <c r="T140" s="29"/>
      <c r="U140" s="79" t="n">
        <f aca="false">SUM(O140:S140)</f>
        <v>1455809</v>
      </c>
      <c r="V140" s="29"/>
      <c r="W140" s="29"/>
      <c r="X140" s="79" t="n">
        <v>926725</v>
      </c>
      <c r="Y140" s="29"/>
      <c r="Z140" s="79" t="n">
        <v>0</v>
      </c>
      <c r="AA140" s="29"/>
      <c r="AB140" s="79" t="n">
        <v>2835</v>
      </c>
      <c r="AC140" s="29"/>
      <c r="AD140" s="79" t="n">
        <f aca="false">SUM(X140:AB140)</f>
        <v>929560</v>
      </c>
      <c r="AE140" s="29"/>
      <c r="AF140" s="79" t="n">
        <v>0</v>
      </c>
      <c r="AG140" s="29"/>
      <c r="AH140" s="79" t="n">
        <v>0</v>
      </c>
      <c r="AI140" s="29"/>
      <c r="AJ140" s="79" t="n">
        <v>0</v>
      </c>
      <c r="AK140" s="29"/>
      <c r="AL140" s="79" t="n">
        <f aca="false">(U140+AD140+AF140+AH140+AJ140)</f>
        <v>2385369</v>
      </c>
      <c r="AM140" s="29"/>
      <c r="AN140" s="123" t="n">
        <v>44</v>
      </c>
    </row>
    <row r="141" customFormat="false" ht="8.25" hidden="false" customHeight="true" outlineLevel="0" collapsed="false">
      <c r="A141" s="123" t="n">
        <v>45</v>
      </c>
      <c r="B141" s="124"/>
      <c r="C141" s="123" t="s">
        <v>180</v>
      </c>
      <c r="D141" s="124"/>
      <c r="E141" s="124"/>
      <c r="F141" s="29"/>
      <c r="G141" s="79" t="n">
        <v>0</v>
      </c>
      <c r="H141" s="29"/>
      <c r="I141" s="79" t="n">
        <v>134139</v>
      </c>
      <c r="J141" s="29"/>
      <c r="K141" s="79" t="n">
        <v>0</v>
      </c>
      <c r="L141" s="29"/>
      <c r="M141" s="79" t="n">
        <f aca="false">SUM(G141:K141)</f>
        <v>134139</v>
      </c>
      <c r="N141" s="29"/>
      <c r="O141" s="79" t="n">
        <v>112665</v>
      </c>
      <c r="P141" s="29"/>
      <c r="Q141" s="79" t="n">
        <v>0</v>
      </c>
      <c r="R141" s="29"/>
      <c r="S141" s="79" t="n">
        <v>15581</v>
      </c>
      <c r="T141" s="29"/>
      <c r="U141" s="79" t="n">
        <f aca="false">SUM(O141:S141)</f>
        <v>128246</v>
      </c>
      <c r="V141" s="29"/>
      <c r="W141" s="29"/>
      <c r="X141" s="79" t="n">
        <v>3401</v>
      </c>
      <c r="Y141" s="29"/>
      <c r="Z141" s="79" t="n">
        <v>0</v>
      </c>
      <c r="AA141" s="29"/>
      <c r="AB141" s="79" t="n">
        <v>2492</v>
      </c>
      <c r="AC141" s="29"/>
      <c r="AD141" s="79" t="n">
        <f aca="false">SUM(X141:AB141)</f>
        <v>5893</v>
      </c>
      <c r="AE141" s="29"/>
      <c r="AF141" s="79" t="n">
        <v>0</v>
      </c>
      <c r="AG141" s="29"/>
      <c r="AH141" s="79" t="n">
        <v>0</v>
      </c>
      <c r="AI141" s="29"/>
      <c r="AJ141" s="79" t="n">
        <v>0</v>
      </c>
      <c r="AK141" s="29"/>
      <c r="AL141" s="79" t="n">
        <f aca="false">(U141+AD141+AF141+AH141+AJ141)</f>
        <v>134139</v>
      </c>
      <c r="AM141" s="29"/>
      <c r="AN141" s="123" t="n">
        <v>45</v>
      </c>
    </row>
    <row r="142" customFormat="false" ht="8.25" hidden="false" customHeight="true" outlineLevel="0" collapsed="false">
      <c r="A142" s="126"/>
      <c r="B142" s="124"/>
      <c r="C142" s="123"/>
      <c r="D142" s="124"/>
      <c r="E142" s="124"/>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126"/>
    </row>
    <row r="143" customFormat="false" ht="8.25" hidden="false" customHeight="true" outlineLevel="0" collapsed="false">
      <c r="A143" s="123" t="n">
        <v>46</v>
      </c>
      <c r="B143" s="124"/>
      <c r="C143" s="123" t="s">
        <v>181</v>
      </c>
      <c r="D143" s="124"/>
      <c r="E143" s="124"/>
      <c r="F143" s="29"/>
      <c r="G143" s="79" t="n">
        <v>549137</v>
      </c>
      <c r="H143" s="29"/>
      <c r="I143" s="79" t="n">
        <v>7578392</v>
      </c>
      <c r="J143" s="29"/>
      <c r="K143" s="79" t="n">
        <v>0</v>
      </c>
      <c r="L143" s="29"/>
      <c r="M143" s="79" t="n">
        <f aca="false">SUM(G143:K143)</f>
        <v>8127529</v>
      </c>
      <c r="N143" s="29"/>
      <c r="O143" s="79" t="n">
        <v>601391</v>
      </c>
      <c r="P143" s="29"/>
      <c r="Q143" s="79" t="n">
        <v>0</v>
      </c>
      <c r="R143" s="29"/>
      <c r="S143" s="79" t="n">
        <v>3006700</v>
      </c>
      <c r="T143" s="29"/>
      <c r="U143" s="79" t="n">
        <f aca="false">SUM(O143:S143)</f>
        <v>3608091</v>
      </c>
      <c r="V143" s="29"/>
      <c r="W143" s="29"/>
      <c r="X143" s="79" t="n">
        <v>279860</v>
      </c>
      <c r="Y143" s="29"/>
      <c r="Z143" s="79" t="n">
        <v>0</v>
      </c>
      <c r="AA143" s="29"/>
      <c r="AB143" s="79" t="n">
        <v>4591443</v>
      </c>
      <c r="AC143" s="29"/>
      <c r="AD143" s="79" t="n">
        <f aca="false">SUM(X143:AB143)</f>
        <v>4871303</v>
      </c>
      <c r="AE143" s="29"/>
      <c r="AF143" s="79" t="n">
        <v>0</v>
      </c>
      <c r="AG143" s="29"/>
      <c r="AH143" s="79" t="n">
        <v>0</v>
      </c>
      <c r="AI143" s="29"/>
      <c r="AJ143" s="79" t="n">
        <v>0</v>
      </c>
      <c r="AK143" s="29"/>
      <c r="AL143" s="79" t="n">
        <f aca="false">(U143+AD143+AF143+AH143+AJ143)</f>
        <v>8479394</v>
      </c>
      <c r="AM143" s="29"/>
      <c r="AN143" s="123" t="n">
        <v>46</v>
      </c>
    </row>
    <row r="144" customFormat="false" ht="8.25" hidden="false" customHeight="true" outlineLevel="0" collapsed="false">
      <c r="A144" s="123" t="n">
        <v>47</v>
      </c>
      <c r="B144" s="124"/>
      <c r="C144" s="123" t="s">
        <v>182</v>
      </c>
      <c r="D144" s="124"/>
      <c r="E144" s="124"/>
      <c r="F144" s="29"/>
      <c r="G144" s="79" t="n">
        <v>404673</v>
      </c>
      <c r="H144" s="29"/>
      <c r="I144" s="79" t="n">
        <v>21552567</v>
      </c>
      <c r="J144" s="29"/>
      <c r="K144" s="79" t="n">
        <v>0</v>
      </c>
      <c r="L144" s="29"/>
      <c r="M144" s="79" t="n">
        <f aca="false">SUM(G144:K144)</f>
        <v>21957240</v>
      </c>
      <c r="N144" s="29"/>
      <c r="O144" s="79" t="n">
        <v>10633800</v>
      </c>
      <c r="P144" s="29"/>
      <c r="Q144" s="79" t="n">
        <v>0</v>
      </c>
      <c r="R144" s="29"/>
      <c r="S144" s="79" t="n">
        <v>4438434</v>
      </c>
      <c r="T144" s="29"/>
      <c r="U144" s="79" t="n">
        <f aca="false">SUM(O144:S144)</f>
        <v>15072234</v>
      </c>
      <c r="V144" s="29"/>
      <c r="W144" s="29"/>
      <c r="X144" s="79" t="n">
        <v>4743674</v>
      </c>
      <c r="Y144" s="29"/>
      <c r="Z144" s="79" t="n">
        <v>0</v>
      </c>
      <c r="AA144" s="29"/>
      <c r="AB144" s="79" t="n">
        <v>2097382</v>
      </c>
      <c r="AC144" s="29"/>
      <c r="AD144" s="79" t="n">
        <f aca="false">SUM(X144:AB144)</f>
        <v>6841056</v>
      </c>
      <c r="AE144" s="29"/>
      <c r="AF144" s="79" t="n">
        <v>0</v>
      </c>
      <c r="AG144" s="29"/>
      <c r="AH144" s="79" t="n">
        <v>0</v>
      </c>
      <c r="AI144" s="29"/>
      <c r="AJ144" s="79" t="n">
        <v>43950</v>
      </c>
      <c r="AK144" s="29"/>
      <c r="AL144" s="79" t="n">
        <f aca="false">(U144+AD144+AF144+AH144+AJ144)</f>
        <v>21957240</v>
      </c>
      <c r="AM144" s="29"/>
      <c r="AN144" s="123" t="n">
        <v>47</v>
      </c>
    </row>
    <row r="145" customFormat="false" ht="8.25" hidden="false" customHeight="true" outlineLevel="0" collapsed="false">
      <c r="A145" s="123" t="n">
        <v>48</v>
      </c>
      <c r="B145" s="124"/>
      <c r="C145" s="123" t="s">
        <v>183</v>
      </c>
      <c r="D145" s="124"/>
      <c r="E145" s="124"/>
      <c r="F145" s="29"/>
      <c r="G145" s="79" t="n">
        <v>0</v>
      </c>
      <c r="H145" s="29"/>
      <c r="I145" s="79" t="n">
        <v>0</v>
      </c>
      <c r="J145" s="29"/>
      <c r="K145" s="79" t="n">
        <v>0</v>
      </c>
      <c r="L145" s="29"/>
      <c r="M145" s="79" t="n">
        <f aca="false">SUM(G145:K145)</f>
        <v>0</v>
      </c>
      <c r="N145" s="29"/>
      <c r="O145" s="79" t="n">
        <v>50714</v>
      </c>
      <c r="P145" s="29"/>
      <c r="Q145" s="79" t="n">
        <v>0</v>
      </c>
      <c r="R145" s="29"/>
      <c r="S145" s="79" t="n">
        <v>0</v>
      </c>
      <c r="T145" s="29"/>
      <c r="U145" s="79" t="n">
        <f aca="false">SUM(O145:S145)</f>
        <v>50714</v>
      </c>
      <c r="V145" s="29"/>
      <c r="W145" s="29"/>
      <c r="X145" s="79" t="n">
        <v>50556</v>
      </c>
      <c r="Y145" s="29"/>
      <c r="Z145" s="79" t="n">
        <v>0</v>
      </c>
      <c r="AA145" s="29"/>
      <c r="AB145" s="79" t="n">
        <v>0</v>
      </c>
      <c r="AC145" s="29"/>
      <c r="AD145" s="79" t="n">
        <f aca="false">SUM(X145:AB145)</f>
        <v>50556</v>
      </c>
      <c r="AE145" s="29"/>
      <c r="AF145" s="79" t="n">
        <v>0</v>
      </c>
      <c r="AG145" s="29"/>
      <c r="AH145" s="79" t="n">
        <v>0</v>
      </c>
      <c r="AI145" s="29"/>
      <c r="AJ145" s="79" t="n">
        <v>0</v>
      </c>
      <c r="AK145" s="29"/>
      <c r="AL145" s="79" t="n">
        <f aca="false">(U145+AD145+AF145+AH145+AJ145)</f>
        <v>101270</v>
      </c>
      <c r="AM145" s="29"/>
      <c r="AN145" s="123" t="n">
        <v>48</v>
      </c>
    </row>
    <row r="146" customFormat="false" ht="8.25" hidden="false" customHeight="true" outlineLevel="0" collapsed="false">
      <c r="A146" s="123" t="n">
        <v>49</v>
      </c>
      <c r="B146" s="124"/>
      <c r="C146" s="123" t="s">
        <v>184</v>
      </c>
      <c r="D146" s="124"/>
      <c r="E146" s="124"/>
      <c r="F146" s="29"/>
      <c r="G146" s="79" t="n">
        <v>0</v>
      </c>
      <c r="H146" s="29"/>
      <c r="I146" s="79" t="n">
        <v>0</v>
      </c>
      <c r="J146" s="29"/>
      <c r="K146" s="79" t="n">
        <v>0</v>
      </c>
      <c r="L146" s="29"/>
      <c r="M146" s="79" t="n">
        <f aca="false">SUM(G146:K146)</f>
        <v>0</v>
      </c>
      <c r="N146" s="29"/>
      <c r="O146" s="79" t="n">
        <v>2232144</v>
      </c>
      <c r="P146" s="29"/>
      <c r="Q146" s="79" t="n">
        <v>0</v>
      </c>
      <c r="R146" s="29"/>
      <c r="S146" s="79" t="n">
        <v>725000</v>
      </c>
      <c r="T146" s="29"/>
      <c r="U146" s="79" t="n">
        <f aca="false">SUM(O146:S146)</f>
        <v>2957144</v>
      </c>
      <c r="V146" s="29"/>
      <c r="W146" s="29"/>
      <c r="X146" s="79" t="n">
        <v>1913987</v>
      </c>
      <c r="Y146" s="29"/>
      <c r="Z146" s="79" t="n">
        <v>0</v>
      </c>
      <c r="AA146" s="29"/>
      <c r="AB146" s="79" t="n">
        <v>839534</v>
      </c>
      <c r="AC146" s="29"/>
      <c r="AD146" s="79" t="n">
        <f aca="false">SUM(X146:AB146)</f>
        <v>2753521</v>
      </c>
      <c r="AE146" s="29"/>
      <c r="AF146" s="79" t="n">
        <v>0</v>
      </c>
      <c r="AG146" s="29"/>
      <c r="AH146" s="79" t="n">
        <v>0</v>
      </c>
      <c r="AI146" s="29"/>
      <c r="AJ146" s="79" t="n">
        <v>91078</v>
      </c>
      <c r="AK146" s="29"/>
      <c r="AL146" s="79" t="n">
        <f aca="false">(U146+AD146+AF146+AH146+AJ146)</f>
        <v>5801743</v>
      </c>
      <c r="AM146" s="29"/>
      <c r="AN146" s="123" t="n">
        <v>49</v>
      </c>
    </row>
    <row r="147" customFormat="false" ht="8.25" hidden="false" customHeight="true" outlineLevel="0" collapsed="false">
      <c r="A147" s="123" t="n">
        <v>50</v>
      </c>
      <c r="B147" s="124"/>
      <c r="C147" s="123" t="s">
        <v>185</v>
      </c>
      <c r="D147" s="124"/>
      <c r="E147" s="124"/>
      <c r="F147" s="29"/>
      <c r="G147" s="79" t="n">
        <v>13401</v>
      </c>
      <c r="H147" s="29"/>
      <c r="I147" s="79" t="n">
        <v>0</v>
      </c>
      <c r="J147" s="29"/>
      <c r="K147" s="79" t="n">
        <v>0</v>
      </c>
      <c r="L147" s="29"/>
      <c r="M147" s="79" t="n">
        <f aca="false">SUM(G147:K147)</f>
        <v>13401</v>
      </c>
      <c r="N147" s="29"/>
      <c r="O147" s="79" t="n">
        <v>1685350</v>
      </c>
      <c r="P147" s="29"/>
      <c r="Q147" s="79" t="n">
        <v>0</v>
      </c>
      <c r="R147" s="29"/>
      <c r="S147" s="79" t="n">
        <v>610000</v>
      </c>
      <c r="T147" s="29"/>
      <c r="U147" s="79" t="n">
        <f aca="false">SUM(O147:S147)</f>
        <v>2295350</v>
      </c>
      <c r="V147" s="29"/>
      <c r="W147" s="37"/>
      <c r="X147" s="79" t="n">
        <v>536135</v>
      </c>
      <c r="Y147" s="29"/>
      <c r="Z147" s="79" t="n">
        <v>0</v>
      </c>
      <c r="AA147" s="29"/>
      <c r="AB147" s="79" t="n">
        <v>293013</v>
      </c>
      <c r="AC147" s="29"/>
      <c r="AD147" s="79" t="n">
        <f aca="false">SUM(X147:AB147)</f>
        <v>829148</v>
      </c>
      <c r="AE147" s="29"/>
      <c r="AF147" s="79" t="n">
        <v>0</v>
      </c>
      <c r="AG147" s="29"/>
      <c r="AH147" s="79" t="n">
        <v>0</v>
      </c>
      <c r="AI147" s="29"/>
      <c r="AJ147" s="79" t="n">
        <v>0</v>
      </c>
      <c r="AK147" s="29"/>
      <c r="AL147" s="79" t="n">
        <f aca="false">(U147+AD147+AF147+AH147+AJ147)</f>
        <v>3124498</v>
      </c>
      <c r="AM147" s="29"/>
      <c r="AN147" s="123" t="n">
        <v>50</v>
      </c>
    </row>
    <row r="148" customFormat="false" ht="8.25" hidden="false" customHeight="true" outlineLevel="0" collapsed="false">
      <c r="A148" s="29"/>
      <c r="B148" s="29"/>
      <c r="C148" s="17"/>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35"/>
      <c r="AM148" s="29"/>
      <c r="AN148" s="29"/>
    </row>
    <row r="149" customFormat="false" ht="8.25" hidden="false" customHeight="true" outlineLevel="0" collapsed="false">
      <c r="A149" s="29"/>
      <c r="B149" s="29"/>
      <c r="C149" s="17"/>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row>
    <row r="150" customFormat="false" ht="8.25" hidden="false" customHeight="true" outlineLevel="0" collapsed="false">
      <c r="A150" s="29"/>
      <c r="B150" s="29"/>
      <c r="C150" s="17"/>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row>
    <row r="151" s="153" customFormat="true" ht="9" hidden="false" customHeight="true" outlineLevel="0" collapsed="false">
      <c r="A151" s="23" t="s">
        <v>492</v>
      </c>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c r="AA151" s="152"/>
      <c r="AB151" s="152"/>
      <c r="AC151" s="152"/>
      <c r="AD151" s="152"/>
      <c r="AE151" s="152"/>
      <c r="AF151" s="152"/>
      <c r="AG151" s="152"/>
      <c r="AH151" s="152"/>
      <c r="AI151" s="152"/>
      <c r="AJ151" s="152"/>
      <c r="AK151" s="152"/>
      <c r="AL151" s="152"/>
      <c r="AM151" s="152"/>
      <c r="AN151" s="152"/>
      <c r="AP151" s="18" t="s">
        <v>493</v>
      </c>
    </row>
    <row r="152" s="20" customFormat="true" ht="10.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8" t="s">
        <v>52</v>
      </c>
      <c r="V152" s="15"/>
      <c r="W152" s="15"/>
      <c r="X152" s="23" t="s">
        <v>53</v>
      </c>
      <c r="Y152" s="15"/>
      <c r="Z152" s="15"/>
      <c r="AA152" s="15"/>
      <c r="AB152" s="15"/>
      <c r="AC152" s="15"/>
      <c r="AD152" s="15"/>
      <c r="AE152" s="15"/>
      <c r="AF152" s="15"/>
      <c r="AG152" s="15"/>
      <c r="AH152" s="15"/>
      <c r="AI152" s="15"/>
      <c r="AJ152" s="15"/>
      <c r="AK152" s="15"/>
      <c r="AL152" s="15"/>
      <c r="AM152" s="15"/>
      <c r="AN152" s="18" t="s">
        <v>480</v>
      </c>
    </row>
    <row r="153" s="20" customFormat="true" ht="8.25" hidden="false" customHeight="true" outlineLevel="0" collapsed="false">
      <c r="A153" s="21"/>
      <c r="B153" s="15"/>
      <c r="C153" s="15"/>
      <c r="D153" s="15"/>
      <c r="E153" s="15"/>
      <c r="F153" s="15"/>
      <c r="G153" s="15"/>
      <c r="H153" s="15"/>
      <c r="I153" s="15"/>
      <c r="J153" s="15"/>
      <c r="K153" s="15"/>
      <c r="L153" s="15"/>
      <c r="M153" s="15"/>
      <c r="N153" s="15"/>
      <c r="O153" s="15"/>
      <c r="P153" s="15"/>
      <c r="Q153" s="15"/>
      <c r="R153" s="15"/>
      <c r="S153" s="15"/>
      <c r="T153" s="15"/>
      <c r="U153" s="18" t="s">
        <v>481</v>
      </c>
      <c r="V153" s="15"/>
      <c r="W153" s="15"/>
      <c r="X153" s="23" t="s">
        <v>449</v>
      </c>
      <c r="Y153" s="15"/>
      <c r="Z153" s="15"/>
      <c r="AA153" s="15"/>
      <c r="AB153" s="15"/>
      <c r="AC153" s="15"/>
      <c r="AD153" s="15"/>
      <c r="AE153" s="15"/>
      <c r="AF153" s="15"/>
      <c r="AG153" s="15"/>
      <c r="AH153" s="15"/>
      <c r="AI153" s="15"/>
      <c r="AJ153" s="15"/>
      <c r="AK153" s="15"/>
      <c r="AL153" s="15"/>
      <c r="AM153" s="15"/>
      <c r="AN153" s="18" t="s">
        <v>494</v>
      </c>
    </row>
    <row r="154" s="20" customFormat="true" ht="8.25" hidden="false" customHeight="true" outlineLevel="0" collapsed="false">
      <c r="A154" s="22"/>
      <c r="B154" s="15"/>
      <c r="C154" s="15"/>
      <c r="D154" s="15"/>
      <c r="E154" s="15"/>
      <c r="F154" s="15"/>
      <c r="G154" s="15"/>
      <c r="H154" s="15"/>
      <c r="I154" s="15"/>
      <c r="J154" s="15"/>
      <c r="K154" s="15"/>
      <c r="L154" s="15"/>
      <c r="M154" s="15"/>
      <c r="N154" s="15"/>
      <c r="O154" s="15"/>
      <c r="P154" s="15"/>
      <c r="Q154" s="15"/>
      <c r="R154" s="15"/>
      <c r="S154" s="15"/>
      <c r="T154" s="15"/>
      <c r="U154" s="18" t="s">
        <v>58</v>
      </c>
      <c r="V154" s="15"/>
      <c r="W154" s="15"/>
      <c r="X154" s="23" t="s">
        <v>59</v>
      </c>
      <c r="Y154" s="15"/>
      <c r="Z154" s="15"/>
      <c r="AA154" s="15"/>
      <c r="AB154" s="15"/>
      <c r="AC154" s="15"/>
      <c r="AD154" s="15"/>
      <c r="AE154" s="15"/>
      <c r="AF154" s="15"/>
      <c r="AG154" s="15"/>
      <c r="AH154" s="15"/>
      <c r="AI154" s="15"/>
      <c r="AJ154" s="15"/>
      <c r="AK154" s="15"/>
      <c r="AL154" s="15"/>
      <c r="AM154" s="15"/>
      <c r="AN154" s="15"/>
    </row>
    <row r="155" customFormat="false" ht="8.25" hidden="false" customHeight="true" outlineLevel="0" collapsed="false">
      <c r="A155" s="154"/>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row>
    <row r="156" customFormat="false" ht="8.25" hidden="false" customHeight="tru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row>
    <row r="157" customFormat="false" ht="8.25" hidden="false" customHeight="true" outlineLevel="0" collapsed="false">
      <c r="A157" s="17"/>
      <c r="B157" s="17"/>
      <c r="C157" s="17"/>
      <c r="D157" s="17"/>
      <c r="E157" s="17"/>
      <c r="F157" s="17"/>
      <c r="G157" s="17"/>
      <c r="H157" s="17"/>
      <c r="I157" s="17"/>
      <c r="J157" s="17"/>
      <c r="K157" s="17"/>
      <c r="L157" s="17"/>
      <c r="M157" s="17"/>
      <c r="N157" s="17"/>
      <c r="O157" s="24" t="s">
        <v>483</v>
      </c>
      <c r="P157" s="24"/>
      <c r="Q157" s="24"/>
      <c r="R157" s="24"/>
      <c r="S157" s="24"/>
      <c r="T157" s="24"/>
      <c r="U157" s="24"/>
      <c r="V157" s="26"/>
      <c r="W157" s="26"/>
      <c r="X157" s="24" t="s">
        <v>483</v>
      </c>
      <c r="Y157" s="24"/>
      <c r="Z157" s="24"/>
      <c r="AA157" s="24"/>
      <c r="AB157" s="24"/>
      <c r="AC157" s="24"/>
      <c r="AD157" s="24"/>
      <c r="AE157" s="24"/>
      <c r="AF157" s="24"/>
      <c r="AG157" s="24"/>
      <c r="AH157" s="24"/>
      <c r="AI157" s="24"/>
      <c r="AJ157" s="24"/>
      <c r="AK157" s="24"/>
      <c r="AL157" s="24"/>
      <c r="AM157" s="17"/>
      <c r="AN157" s="17"/>
    </row>
    <row r="158" customFormat="false" ht="8.25" hidden="false" customHeight="true" outlineLevel="0" collapsed="false">
      <c r="A158" s="17"/>
      <c r="B158" s="17"/>
      <c r="C158" s="17"/>
      <c r="D158" s="17"/>
      <c r="E158" s="17"/>
      <c r="F158" s="17"/>
      <c r="G158" s="17"/>
      <c r="H158" s="17"/>
      <c r="I158" s="17"/>
      <c r="J158" s="17"/>
      <c r="K158" s="17"/>
      <c r="L158" s="17"/>
      <c r="M158" s="17"/>
      <c r="N158" s="17"/>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17"/>
      <c r="AN158" s="17"/>
    </row>
    <row r="159" customFormat="false" ht="8.25" hidden="false" customHeight="true" outlineLevel="0" collapsed="false">
      <c r="A159" s="17"/>
      <c r="B159" s="17"/>
      <c r="C159" s="17"/>
      <c r="D159" s="17"/>
      <c r="E159" s="17"/>
      <c r="F159" s="17"/>
      <c r="G159" s="24" t="s">
        <v>484</v>
      </c>
      <c r="H159" s="24"/>
      <c r="I159" s="24"/>
      <c r="J159" s="24"/>
      <c r="K159" s="24"/>
      <c r="L159" s="24"/>
      <c r="M159" s="24"/>
      <c r="N159" s="17"/>
      <c r="O159" s="24" t="s">
        <v>485</v>
      </c>
      <c r="P159" s="24"/>
      <c r="Q159" s="24"/>
      <c r="R159" s="24"/>
      <c r="S159" s="24"/>
      <c r="T159" s="24"/>
      <c r="U159" s="24"/>
      <c r="V159" s="17"/>
      <c r="W159" s="17"/>
      <c r="X159" s="24" t="s">
        <v>486</v>
      </c>
      <c r="Y159" s="24"/>
      <c r="Z159" s="24"/>
      <c r="AA159" s="24"/>
      <c r="AB159" s="24"/>
      <c r="AC159" s="24"/>
      <c r="AD159" s="24"/>
      <c r="AE159" s="17"/>
      <c r="AF159" s="17"/>
      <c r="AG159" s="17"/>
      <c r="AH159" s="17"/>
      <c r="AI159" s="17"/>
      <c r="AJ159" s="17"/>
      <c r="AK159" s="17"/>
      <c r="AL159" s="17"/>
      <c r="AM159" s="17"/>
      <c r="AN159" s="17"/>
    </row>
    <row r="160" customFormat="false" ht="8.25" hidden="false" customHeight="true" outlineLevel="0" collapsed="false">
      <c r="A160" s="17"/>
      <c r="B160" s="17"/>
      <c r="C160" s="17"/>
      <c r="D160" s="17"/>
      <c r="E160" s="17"/>
      <c r="F160" s="17"/>
      <c r="G160" s="17"/>
      <c r="H160" s="17"/>
      <c r="I160" s="17"/>
      <c r="J160" s="17"/>
      <c r="K160" s="27" t="s">
        <v>310</v>
      </c>
      <c r="L160" s="17"/>
      <c r="M160" s="17"/>
      <c r="N160" s="17"/>
      <c r="O160" s="17"/>
      <c r="P160" s="17"/>
      <c r="Q160" s="17"/>
      <c r="R160" s="17"/>
      <c r="S160" s="17"/>
      <c r="T160" s="17"/>
      <c r="U160" s="17"/>
      <c r="V160" s="17"/>
      <c r="W160" s="17"/>
      <c r="X160" s="17"/>
      <c r="Y160" s="17"/>
      <c r="Z160" s="17"/>
      <c r="AA160" s="17"/>
      <c r="AB160" s="17"/>
      <c r="AC160" s="17"/>
      <c r="AD160" s="17"/>
      <c r="AE160" s="17"/>
      <c r="AF160" s="27" t="s">
        <v>310</v>
      </c>
      <c r="AG160" s="17"/>
      <c r="AH160" s="27" t="s">
        <v>458</v>
      </c>
      <c r="AI160" s="17"/>
      <c r="AJ160" s="17"/>
      <c r="AK160" s="17"/>
      <c r="AL160" s="17"/>
      <c r="AM160" s="17"/>
      <c r="AN160" s="17"/>
    </row>
    <row r="161" customFormat="false" ht="8.25" hidden="false" customHeight="true" outlineLevel="0" collapsed="false">
      <c r="A161" s="17"/>
      <c r="B161" s="17"/>
      <c r="C161" s="17"/>
      <c r="D161" s="17"/>
      <c r="E161" s="17"/>
      <c r="F161" s="17"/>
      <c r="G161" s="17"/>
      <c r="H161" s="17"/>
      <c r="I161" s="27" t="s">
        <v>487</v>
      </c>
      <c r="J161" s="17"/>
      <c r="K161" s="27" t="s">
        <v>455</v>
      </c>
      <c r="L161" s="17"/>
      <c r="M161" s="27" t="s">
        <v>75</v>
      </c>
      <c r="N161" s="17"/>
      <c r="O161" s="17"/>
      <c r="P161" s="17"/>
      <c r="Q161" s="27" t="s">
        <v>456</v>
      </c>
      <c r="R161" s="17"/>
      <c r="S161" s="27" t="s">
        <v>457</v>
      </c>
      <c r="T161" s="17"/>
      <c r="U161" s="17"/>
      <c r="V161" s="17"/>
      <c r="W161" s="17"/>
      <c r="X161" s="17"/>
      <c r="Y161" s="17"/>
      <c r="Z161" s="27" t="s">
        <v>456</v>
      </c>
      <c r="AA161" s="17"/>
      <c r="AB161" s="27" t="s">
        <v>457</v>
      </c>
      <c r="AC161" s="17"/>
      <c r="AD161" s="17"/>
      <c r="AE161" s="17"/>
      <c r="AF161" s="27" t="s">
        <v>459</v>
      </c>
      <c r="AG161" s="17"/>
      <c r="AH161" s="27" t="s">
        <v>71</v>
      </c>
      <c r="AI161" s="17"/>
      <c r="AJ161" s="17"/>
      <c r="AK161" s="17"/>
      <c r="AL161" s="27" t="s">
        <v>75</v>
      </c>
      <c r="AM161" s="17"/>
      <c r="AN161" s="17"/>
    </row>
    <row r="162" customFormat="false" ht="8.25" hidden="false" customHeight="true" outlineLevel="0" collapsed="false">
      <c r="A162" s="24" t="s">
        <v>81</v>
      </c>
      <c r="B162" s="17"/>
      <c r="C162" s="24" t="s">
        <v>83</v>
      </c>
      <c r="D162" s="17"/>
      <c r="E162" s="17"/>
      <c r="F162" s="17"/>
      <c r="G162" s="24" t="s">
        <v>488</v>
      </c>
      <c r="H162" s="17"/>
      <c r="I162" s="24" t="s">
        <v>88</v>
      </c>
      <c r="J162" s="17"/>
      <c r="K162" s="24" t="s">
        <v>465</v>
      </c>
      <c r="L162" s="17"/>
      <c r="M162" s="24" t="s">
        <v>466</v>
      </c>
      <c r="N162" s="17"/>
      <c r="O162" s="24" t="s">
        <v>388</v>
      </c>
      <c r="P162" s="17"/>
      <c r="Q162" s="24" t="s">
        <v>467</v>
      </c>
      <c r="R162" s="17"/>
      <c r="S162" s="24" t="s">
        <v>79</v>
      </c>
      <c r="T162" s="17"/>
      <c r="U162" s="24" t="s">
        <v>75</v>
      </c>
      <c r="V162" s="17"/>
      <c r="W162" s="17"/>
      <c r="X162" s="24" t="s">
        <v>388</v>
      </c>
      <c r="Y162" s="17"/>
      <c r="Z162" s="24" t="s">
        <v>467</v>
      </c>
      <c r="AA162" s="17"/>
      <c r="AB162" s="24" t="s">
        <v>79</v>
      </c>
      <c r="AC162" s="17"/>
      <c r="AD162" s="24" t="s">
        <v>75</v>
      </c>
      <c r="AE162" s="17"/>
      <c r="AF162" s="24" t="s">
        <v>465</v>
      </c>
      <c r="AG162" s="17"/>
      <c r="AH162" s="24" t="s">
        <v>79</v>
      </c>
      <c r="AI162" s="17"/>
      <c r="AJ162" s="24" t="s">
        <v>338</v>
      </c>
      <c r="AK162" s="17"/>
      <c r="AL162" s="24" t="s">
        <v>469</v>
      </c>
      <c r="AM162" s="17"/>
      <c r="AN162" s="24" t="s">
        <v>81</v>
      </c>
    </row>
    <row r="163" customFormat="false" ht="8.2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row>
    <row r="164" customFormat="false" ht="8.25" hidden="false" customHeight="true" outlineLevel="0" collapsed="false">
      <c r="A164" s="123"/>
      <c r="B164" s="123" t="s">
        <v>137</v>
      </c>
      <c r="C164" s="123"/>
      <c r="D164" s="123"/>
      <c r="E164" s="1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row>
    <row r="165" customFormat="false" ht="8.25" hidden="false" customHeight="true" outlineLevel="0" collapsed="false">
      <c r="A165" s="123" t="n">
        <v>51</v>
      </c>
      <c r="B165" s="124"/>
      <c r="C165" s="123" t="s">
        <v>187</v>
      </c>
      <c r="D165" s="124"/>
      <c r="E165" s="124"/>
      <c r="F165" s="29"/>
      <c r="G165" s="72" t="n">
        <v>14892</v>
      </c>
      <c r="H165" s="29"/>
      <c r="I165" s="72" t="n">
        <v>0</v>
      </c>
      <c r="J165" s="29"/>
      <c r="K165" s="72" t="n">
        <v>0</v>
      </c>
      <c r="L165" s="29"/>
      <c r="M165" s="72" t="n">
        <f aca="false">SUM(G165:K165)</f>
        <v>14892</v>
      </c>
      <c r="N165" s="29"/>
      <c r="O165" s="72" t="n">
        <v>135000</v>
      </c>
      <c r="P165" s="29"/>
      <c r="Q165" s="72" t="n">
        <v>0</v>
      </c>
      <c r="R165" s="29"/>
      <c r="S165" s="72" t="n">
        <v>1490306</v>
      </c>
      <c r="T165" s="29"/>
      <c r="U165" s="72" t="n">
        <f aca="false">SUM(O165:S165)</f>
        <v>1625306</v>
      </c>
      <c r="V165" s="29"/>
      <c r="W165" s="29"/>
      <c r="X165" s="72" t="n">
        <v>82529</v>
      </c>
      <c r="Y165" s="29"/>
      <c r="Z165" s="72" t="n">
        <v>0</v>
      </c>
      <c r="AA165" s="29"/>
      <c r="AB165" s="72" t="n">
        <v>277329</v>
      </c>
      <c r="AC165" s="29"/>
      <c r="AD165" s="72" t="n">
        <f aca="false">SUM(X165:AB165)</f>
        <v>359858</v>
      </c>
      <c r="AE165" s="29"/>
      <c r="AF165" s="72" t="n">
        <v>0</v>
      </c>
      <c r="AG165" s="29"/>
      <c r="AH165" s="72" t="n">
        <v>0</v>
      </c>
      <c r="AI165" s="29"/>
      <c r="AJ165" s="72" t="n">
        <v>0</v>
      </c>
      <c r="AK165" s="29"/>
      <c r="AL165" s="72" t="n">
        <f aca="false">(U165+AD165+AF165+AH165+AJ165)</f>
        <v>1985164</v>
      </c>
      <c r="AM165" s="29"/>
      <c r="AN165" s="123" t="n">
        <v>51</v>
      </c>
    </row>
    <row r="166" customFormat="false" ht="8.25" hidden="false" customHeight="true" outlineLevel="0" collapsed="false">
      <c r="A166" s="123" t="n">
        <v>52</v>
      </c>
      <c r="B166" s="124"/>
      <c r="C166" s="123" t="s">
        <v>188</v>
      </c>
      <c r="D166" s="124"/>
      <c r="E166" s="124"/>
      <c r="F166" s="29"/>
      <c r="G166" s="79" t="n">
        <v>0</v>
      </c>
      <c r="H166" s="29"/>
      <c r="I166" s="79" t="n">
        <v>722420</v>
      </c>
      <c r="J166" s="29"/>
      <c r="K166" s="79" t="n">
        <v>0</v>
      </c>
      <c r="L166" s="29"/>
      <c r="M166" s="79" t="n">
        <f aca="false">SUM(G166:K166)</f>
        <v>722420</v>
      </c>
      <c r="N166" s="29"/>
      <c r="O166" s="79" t="n">
        <v>220006</v>
      </c>
      <c r="P166" s="29"/>
      <c r="Q166" s="79" t="n">
        <v>0</v>
      </c>
      <c r="R166" s="29"/>
      <c r="S166" s="79" t="n">
        <v>315448</v>
      </c>
      <c r="T166" s="29"/>
      <c r="U166" s="79" t="n">
        <f aca="false">SUM(O166:S166)</f>
        <v>535454</v>
      </c>
      <c r="V166" s="29"/>
      <c r="W166" s="29"/>
      <c r="X166" s="79" t="n">
        <v>104425</v>
      </c>
      <c r="Y166" s="29"/>
      <c r="Z166" s="79" t="n">
        <v>0</v>
      </c>
      <c r="AA166" s="29"/>
      <c r="AB166" s="79" t="n">
        <v>82541</v>
      </c>
      <c r="AC166" s="29"/>
      <c r="AD166" s="79" t="n">
        <f aca="false">SUM(X166:AB166)</f>
        <v>186966</v>
      </c>
      <c r="AE166" s="29"/>
      <c r="AF166" s="79" t="n">
        <v>0</v>
      </c>
      <c r="AG166" s="29"/>
      <c r="AH166" s="79" t="n">
        <v>0</v>
      </c>
      <c r="AI166" s="29"/>
      <c r="AJ166" s="79" t="n">
        <v>0</v>
      </c>
      <c r="AK166" s="29"/>
      <c r="AL166" s="79" t="n">
        <f aca="false">(U166+AD166+AF166+AH166+AJ166)</f>
        <v>722420</v>
      </c>
      <c r="AM166" s="29"/>
      <c r="AN166" s="123" t="n">
        <v>52</v>
      </c>
    </row>
    <row r="167" customFormat="false" ht="8.25" hidden="false" customHeight="true" outlineLevel="0" collapsed="false">
      <c r="A167" s="123" t="n">
        <v>53</v>
      </c>
      <c r="B167" s="124"/>
      <c r="C167" s="123" t="s">
        <v>189</v>
      </c>
      <c r="D167" s="124"/>
      <c r="E167" s="124"/>
      <c r="F167" s="29"/>
      <c r="G167" s="79" t="n">
        <v>1727384</v>
      </c>
      <c r="H167" s="29"/>
      <c r="I167" s="79" t="n">
        <v>176560340</v>
      </c>
      <c r="J167" s="29"/>
      <c r="K167" s="79" t="n">
        <v>0</v>
      </c>
      <c r="L167" s="29"/>
      <c r="M167" s="79" t="n">
        <f aca="false">SUM(G167:K167)</f>
        <v>178287724</v>
      </c>
      <c r="N167" s="29"/>
      <c r="O167" s="79" t="n">
        <v>94550145</v>
      </c>
      <c r="P167" s="29"/>
      <c r="Q167" s="79" t="n">
        <v>3183927</v>
      </c>
      <c r="R167" s="29"/>
      <c r="S167" s="79" t="n">
        <v>27588331</v>
      </c>
      <c r="T167" s="29"/>
      <c r="U167" s="79" t="n">
        <f aca="false">SUM(O167:S167)</f>
        <v>125322403</v>
      </c>
      <c r="V167" s="29"/>
      <c r="W167" s="29"/>
      <c r="X167" s="79" t="n">
        <v>33492771</v>
      </c>
      <c r="Y167" s="29"/>
      <c r="Z167" s="79" t="n">
        <v>2854690</v>
      </c>
      <c r="AA167" s="29"/>
      <c r="AB167" s="79" t="n">
        <v>12903600</v>
      </c>
      <c r="AC167" s="29"/>
      <c r="AD167" s="79" t="n">
        <f aca="false">SUM(X167:AB167)</f>
        <v>49251061</v>
      </c>
      <c r="AE167" s="29"/>
      <c r="AF167" s="79" t="n">
        <v>78804</v>
      </c>
      <c r="AG167" s="29"/>
      <c r="AH167" s="79" t="n">
        <v>125110</v>
      </c>
      <c r="AI167" s="29"/>
      <c r="AJ167" s="79" t="n">
        <v>1245599</v>
      </c>
      <c r="AK167" s="29"/>
      <c r="AL167" s="79" t="n">
        <f aca="false">(U167+AD167+AF167+AH167+AJ167)</f>
        <v>176022977</v>
      </c>
      <c r="AM167" s="29"/>
      <c r="AN167" s="123" t="n">
        <v>53</v>
      </c>
    </row>
    <row r="168" customFormat="false" ht="8.25" hidden="false" customHeight="true" outlineLevel="0" collapsed="false">
      <c r="A168" s="123" t="n">
        <v>54</v>
      </c>
      <c r="B168" s="124"/>
      <c r="C168" s="123" t="s">
        <v>190</v>
      </c>
      <c r="D168" s="124"/>
      <c r="E168" s="124"/>
      <c r="F168" s="29"/>
      <c r="G168" s="79" t="n">
        <v>0</v>
      </c>
      <c r="H168" s="29"/>
      <c r="I168" s="79" t="n">
        <v>0</v>
      </c>
      <c r="J168" s="29"/>
      <c r="K168" s="79" t="n">
        <v>0</v>
      </c>
      <c r="L168" s="29"/>
      <c r="M168" s="79" t="n">
        <f aca="false">SUM(G168:K168)</f>
        <v>0</v>
      </c>
      <c r="N168" s="29"/>
      <c r="O168" s="79" t="n">
        <v>10125442</v>
      </c>
      <c r="P168" s="29"/>
      <c r="Q168" s="79" t="n">
        <v>0</v>
      </c>
      <c r="R168" s="29"/>
      <c r="S168" s="79" t="n">
        <v>364916</v>
      </c>
      <c r="T168" s="29"/>
      <c r="U168" s="79" t="n">
        <f aca="false">SUM(O168:S168)</f>
        <v>10490358</v>
      </c>
      <c r="V168" s="29"/>
      <c r="W168" s="29"/>
      <c r="X168" s="79" t="n">
        <v>2808730</v>
      </c>
      <c r="Y168" s="29"/>
      <c r="Z168" s="79" t="n">
        <v>0</v>
      </c>
      <c r="AA168" s="29"/>
      <c r="AB168" s="79" t="n">
        <v>34885</v>
      </c>
      <c r="AC168" s="29"/>
      <c r="AD168" s="79" t="n">
        <f aca="false">SUM(X168:AB168)</f>
        <v>2843615</v>
      </c>
      <c r="AE168" s="29"/>
      <c r="AF168" s="79" t="n">
        <v>0</v>
      </c>
      <c r="AG168" s="29"/>
      <c r="AH168" s="79" t="n">
        <v>0</v>
      </c>
      <c r="AI168" s="29"/>
      <c r="AJ168" s="79" t="n">
        <v>0</v>
      </c>
      <c r="AK168" s="29"/>
      <c r="AL168" s="79" t="n">
        <f aca="false">(U168+AD168+AF168+AH168+AJ168)</f>
        <v>13333973</v>
      </c>
      <c r="AM168" s="29"/>
      <c r="AN168" s="123" t="n">
        <v>54</v>
      </c>
    </row>
    <row r="169" customFormat="false" ht="8.25" hidden="false" customHeight="true" outlineLevel="0" collapsed="false">
      <c r="A169" s="123" t="n">
        <v>55</v>
      </c>
      <c r="B169" s="124"/>
      <c r="C169" s="123" t="s">
        <v>191</v>
      </c>
      <c r="D169" s="124"/>
      <c r="E169" s="124"/>
      <c r="F169" s="29"/>
      <c r="G169" s="79" t="n">
        <v>6418297</v>
      </c>
      <c r="H169" s="29"/>
      <c r="I169" s="79" t="n">
        <v>0</v>
      </c>
      <c r="J169" s="29"/>
      <c r="K169" s="79" t="n">
        <v>0</v>
      </c>
      <c r="L169" s="29"/>
      <c r="M169" s="79" t="n">
        <f aca="false">SUM(G169:K169)</f>
        <v>6418297</v>
      </c>
      <c r="N169" s="29"/>
      <c r="O169" s="79" t="n">
        <v>2862302</v>
      </c>
      <c r="P169" s="29"/>
      <c r="Q169" s="79" t="n">
        <v>0</v>
      </c>
      <c r="R169" s="29"/>
      <c r="S169" s="79" t="n">
        <v>4115123</v>
      </c>
      <c r="T169" s="29"/>
      <c r="U169" s="79" t="n">
        <f aca="false">SUM(O169:S169)</f>
        <v>6977425</v>
      </c>
      <c r="V169" s="29"/>
      <c r="W169" s="29"/>
      <c r="X169" s="79" t="n">
        <v>388718</v>
      </c>
      <c r="Y169" s="29"/>
      <c r="Z169" s="79" t="n">
        <v>0</v>
      </c>
      <c r="AA169" s="29"/>
      <c r="AB169" s="79" t="n">
        <v>112453</v>
      </c>
      <c r="AC169" s="29"/>
      <c r="AD169" s="79" t="n">
        <f aca="false">SUM(X169:AB169)</f>
        <v>501171</v>
      </c>
      <c r="AE169" s="29"/>
      <c r="AF169" s="79" t="n">
        <v>0</v>
      </c>
      <c r="AG169" s="29"/>
      <c r="AH169" s="79" t="n">
        <v>0</v>
      </c>
      <c r="AI169" s="29"/>
      <c r="AJ169" s="79" t="n">
        <v>122000</v>
      </c>
      <c r="AK169" s="29"/>
      <c r="AL169" s="79" t="n">
        <f aca="false">(U169+AD169+AF169+AH169+AJ169)</f>
        <v>7600596</v>
      </c>
      <c r="AM169" s="29"/>
      <c r="AN169" s="123" t="n">
        <v>55</v>
      </c>
    </row>
    <row r="170" customFormat="false" ht="8.25" hidden="false" customHeight="true" outlineLevel="0" collapsed="false">
      <c r="A170" s="126"/>
      <c r="B170" s="124"/>
      <c r="C170" s="123"/>
      <c r="D170" s="124"/>
      <c r="E170" s="124"/>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126"/>
    </row>
    <row r="171" customFormat="false" ht="8.25" hidden="false" customHeight="true" outlineLevel="0" collapsed="false">
      <c r="A171" s="123" t="n">
        <v>56</v>
      </c>
      <c r="B171" s="124"/>
      <c r="C171" s="123" t="s">
        <v>192</v>
      </c>
      <c r="D171" s="124"/>
      <c r="E171" s="124"/>
      <c r="F171" s="29"/>
      <c r="G171" s="79" t="n">
        <v>0</v>
      </c>
      <c r="H171" s="29"/>
      <c r="I171" s="79" t="n">
        <v>0</v>
      </c>
      <c r="J171" s="29"/>
      <c r="K171" s="79" t="n">
        <v>0</v>
      </c>
      <c r="L171" s="29"/>
      <c r="M171" s="79" t="n">
        <f aca="false">SUM(G171:K171)</f>
        <v>0</v>
      </c>
      <c r="N171" s="29"/>
      <c r="O171" s="79" t="n">
        <v>372028</v>
      </c>
      <c r="P171" s="29"/>
      <c r="Q171" s="79" t="n">
        <v>0</v>
      </c>
      <c r="R171" s="29"/>
      <c r="S171" s="79" t="n">
        <v>793170</v>
      </c>
      <c r="T171" s="29"/>
      <c r="U171" s="79" t="n">
        <f aca="false">SUM(O171:S171)</f>
        <v>1165198</v>
      </c>
      <c r="V171" s="29"/>
      <c r="W171" s="29"/>
      <c r="X171" s="79" t="n">
        <v>50649</v>
      </c>
      <c r="Y171" s="29"/>
      <c r="Z171" s="79" t="n">
        <v>0</v>
      </c>
      <c r="AA171" s="29"/>
      <c r="AB171" s="79" t="n">
        <v>237588</v>
      </c>
      <c r="AC171" s="29"/>
      <c r="AD171" s="79" t="n">
        <f aca="false">SUM(X171:AB171)</f>
        <v>288237</v>
      </c>
      <c r="AE171" s="29"/>
      <c r="AF171" s="79" t="n">
        <v>0</v>
      </c>
      <c r="AG171" s="29"/>
      <c r="AH171" s="79" t="n">
        <v>0</v>
      </c>
      <c r="AI171" s="29"/>
      <c r="AJ171" s="79" t="n">
        <v>0</v>
      </c>
      <c r="AK171" s="29"/>
      <c r="AL171" s="79" t="n">
        <f aca="false">(U171+AD171+AF171+AH171+AJ171)</f>
        <v>1453435</v>
      </c>
      <c r="AM171" s="29"/>
      <c r="AN171" s="123" t="n">
        <v>56</v>
      </c>
    </row>
    <row r="172" customFormat="false" ht="8.25" hidden="false" customHeight="true" outlineLevel="0" collapsed="false">
      <c r="A172" s="123" t="n">
        <v>57</v>
      </c>
      <c r="B172" s="124"/>
      <c r="C172" s="123" t="s">
        <v>193</v>
      </c>
      <c r="D172" s="124"/>
      <c r="E172" s="124"/>
      <c r="F172" s="29"/>
      <c r="G172" s="79" t="n">
        <v>0</v>
      </c>
      <c r="H172" s="29"/>
      <c r="I172" s="79" t="n">
        <v>0</v>
      </c>
      <c r="J172" s="29"/>
      <c r="K172" s="79" t="n">
        <v>0</v>
      </c>
      <c r="L172" s="29"/>
      <c r="M172" s="79" t="n">
        <f aca="false">SUM(G172:K172)</f>
        <v>0</v>
      </c>
      <c r="N172" s="29"/>
      <c r="O172" s="79" t="n">
        <v>511275</v>
      </c>
      <c r="P172" s="29"/>
      <c r="Q172" s="79" t="n">
        <v>0</v>
      </c>
      <c r="R172" s="29"/>
      <c r="S172" s="79" t="n">
        <v>445000</v>
      </c>
      <c r="T172" s="29"/>
      <c r="U172" s="79" t="n">
        <f aca="false">SUM(O172:S172)</f>
        <v>956275</v>
      </c>
      <c r="V172" s="29"/>
      <c r="W172" s="29"/>
      <c r="X172" s="79" t="n">
        <v>59441</v>
      </c>
      <c r="Y172" s="29"/>
      <c r="Z172" s="79" t="n">
        <v>0</v>
      </c>
      <c r="AA172" s="29"/>
      <c r="AB172" s="79" t="n">
        <v>179768</v>
      </c>
      <c r="AC172" s="29"/>
      <c r="AD172" s="79" t="n">
        <f aca="false">SUM(X172:AB172)</f>
        <v>239209</v>
      </c>
      <c r="AE172" s="29"/>
      <c r="AF172" s="79" t="n">
        <v>0</v>
      </c>
      <c r="AG172" s="29"/>
      <c r="AH172" s="79" t="n">
        <v>0</v>
      </c>
      <c r="AI172" s="29"/>
      <c r="AJ172" s="79" t="n">
        <v>0</v>
      </c>
      <c r="AK172" s="29"/>
      <c r="AL172" s="79" t="n">
        <f aca="false">(U172+AD172+AF172+AH172+AJ172)</f>
        <v>1195484</v>
      </c>
      <c r="AM172" s="29"/>
      <c r="AN172" s="123" t="n">
        <v>57</v>
      </c>
    </row>
    <row r="173" customFormat="false" ht="8.25" hidden="false" customHeight="true" outlineLevel="0" collapsed="false">
      <c r="A173" s="123" t="n">
        <v>58</v>
      </c>
      <c r="B173" s="124"/>
      <c r="C173" s="123" t="s">
        <v>194</v>
      </c>
      <c r="D173" s="124"/>
      <c r="E173" s="124"/>
      <c r="F173" s="29"/>
      <c r="G173" s="79" t="n">
        <v>0</v>
      </c>
      <c r="H173" s="29"/>
      <c r="I173" s="79" t="n">
        <v>0</v>
      </c>
      <c r="J173" s="29"/>
      <c r="K173" s="79" t="n">
        <v>0</v>
      </c>
      <c r="L173" s="29"/>
      <c r="M173" s="79" t="n">
        <f aca="false">SUM(G173:K173)</f>
        <v>0</v>
      </c>
      <c r="N173" s="29"/>
      <c r="O173" s="79" t="n">
        <v>1520658</v>
      </c>
      <c r="P173" s="29"/>
      <c r="Q173" s="79" t="n">
        <v>0</v>
      </c>
      <c r="R173" s="29"/>
      <c r="S173" s="79" t="n">
        <v>0</v>
      </c>
      <c r="T173" s="29"/>
      <c r="U173" s="79" t="n">
        <f aca="false">SUM(O173:S173)</f>
        <v>1520658</v>
      </c>
      <c r="V173" s="29"/>
      <c r="W173" s="29"/>
      <c r="X173" s="79" t="n">
        <v>325053</v>
      </c>
      <c r="Y173" s="29"/>
      <c r="Z173" s="79" t="n">
        <v>0</v>
      </c>
      <c r="AA173" s="29"/>
      <c r="AB173" s="79" t="n">
        <v>0</v>
      </c>
      <c r="AC173" s="29"/>
      <c r="AD173" s="79" t="n">
        <f aca="false">SUM(X173:AB173)</f>
        <v>325053</v>
      </c>
      <c r="AE173" s="29"/>
      <c r="AF173" s="79" t="n">
        <v>0</v>
      </c>
      <c r="AG173" s="29"/>
      <c r="AH173" s="79" t="n">
        <v>0</v>
      </c>
      <c r="AI173" s="29"/>
      <c r="AJ173" s="79" t="n">
        <v>0</v>
      </c>
      <c r="AK173" s="29"/>
      <c r="AL173" s="79" t="n">
        <f aca="false">(U173+AD173+AF173+AH173+AJ173)</f>
        <v>1845711</v>
      </c>
      <c r="AM173" s="29"/>
      <c r="AN173" s="123" t="n">
        <v>58</v>
      </c>
    </row>
    <row r="174" customFormat="false" ht="8.25" hidden="false" customHeight="true" outlineLevel="0" collapsed="false">
      <c r="A174" s="123" t="n">
        <v>59</v>
      </c>
      <c r="B174" s="124"/>
      <c r="C174" s="123" t="s">
        <v>195</v>
      </c>
      <c r="D174" s="124"/>
      <c r="E174" s="124"/>
      <c r="F174" s="29"/>
      <c r="G174" s="79" t="n">
        <v>7847549</v>
      </c>
      <c r="H174" s="29"/>
      <c r="I174" s="79" t="n">
        <v>0</v>
      </c>
      <c r="J174" s="29"/>
      <c r="K174" s="79" t="n">
        <v>0</v>
      </c>
      <c r="L174" s="29"/>
      <c r="M174" s="79" t="n">
        <f aca="false">SUM(G174:K174)</f>
        <v>7847549</v>
      </c>
      <c r="N174" s="29"/>
      <c r="O174" s="79" t="n">
        <v>2749976</v>
      </c>
      <c r="P174" s="29"/>
      <c r="Q174" s="79" t="n">
        <v>0</v>
      </c>
      <c r="R174" s="29"/>
      <c r="S174" s="79" t="n">
        <v>6705337</v>
      </c>
      <c r="T174" s="29"/>
      <c r="U174" s="79" t="n">
        <f aca="false">SUM(O174:S174)</f>
        <v>9455313</v>
      </c>
      <c r="V174" s="29"/>
      <c r="W174" s="29"/>
      <c r="X174" s="79" t="n">
        <v>493420</v>
      </c>
      <c r="Y174" s="29"/>
      <c r="Z174" s="79" t="n">
        <v>0</v>
      </c>
      <c r="AA174" s="29"/>
      <c r="AB174" s="79" t="n">
        <v>476742</v>
      </c>
      <c r="AC174" s="29"/>
      <c r="AD174" s="79" t="n">
        <f aca="false">SUM(X174:AB174)</f>
        <v>970162</v>
      </c>
      <c r="AE174" s="29"/>
      <c r="AF174" s="79" t="n">
        <v>0</v>
      </c>
      <c r="AG174" s="29"/>
      <c r="AH174" s="79" t="n">
        <v>0</v>
      </c>
      <c r="AI174" s="29"/>
      <c r="AJ174" s="79" t="n">
        <v>85311</v>
      </c>
      <c r="AK174" s="29"/>
      <c r="AL174" s="79" t="n">
        <f aca="false">(U174+AD174+AF174+AH174+AJ174)</f>
        <v>10510786</v>
      </c>
      <c r="AM174" s="29"/>
      <c r="AN174" s="123" t="n">
        <v>59</v>
      </c>
    </row>
    <row r="175" customFormat="false" ht="8.25" hidden="false" customHeight="true" outlineLevel="0" collapsed="false">
      <c r="A175" s="123" t="n">
        <v>60</v>
      </c>
      <c r="B175" s="124"/>
      <c r="C175" s="123" t="s">
        <v>196</v>
      </c>
      <c r="D175" s="124"/>
      <c r="E175" s="124"/>
      <c r="F175" s="29"/>
      <c r="G175" s="79" t="n">
        <v>77117126</v>
      </c>
      <c r="H175" s="29"/>
      <c r="I175" s="79" t="n">
        <v>24282173</v>
      </c>
      <c r="J175" s="29"/>
      <c r="K175" s="79" t="n">
        <v>0</v>
      </c>
      <c r="L175" s="29"/>
      <c r="M175" s="79" t="n">
        <f aca="false">SUM(G175:K175)</f>
        <v>101399299</v>
      </c>
      <c r="N175" s="29"/>
      <c r="O175" s="79" t="n">
        <v>76532261</v>
      </c>
      <c r="P175" s="29"/>
      <c r="Q175" s="79" t="n">
        <v>0</v>
      </c>
      <c r="R175" s="29"/>
      <c r="S175" s="79" t="n">
        <v>7094699</v>
      </c>
      <c r="T175" s="29"/>
      <c r="U175" s="79" t="n">
        <f aca="false">SUM(O175:S175)</f>
        <v>83626960</v>
      </c>
      <c r="V175" s="29"/>
      <c r="W175" s="29"/>
      <c r="X175" s="79" t="n">
        <v>6339240</v>
      </c>
      <c r="Y175" s="29"/>
      <c r="Z175" s="79" t="n">
        <v>0</v>
      </c>
      <c r="AA175" s="29"/>
      <c r="AB175" s="79" t="n">
        <v>1606448</v>
      </c>
      <c r="AC175" s="29"/>
      <c r="AD175" s="79" t="n">
        <f aca="false">SUM(X175:AB175)</f>
        <v>7945688</v>
      </c>
      <c r="AE175" s="29"/>
      <c r="AF175" s="79" t="n">
        <v>0</v>
      </c>
      <c r="AG175" s="29"/>
      <c r="AH175" s="79" t="n">
        <v>0</v>
      </c>
      <c r="AI175" s="29"/>
      <c r="AJ175" s="79" t="n">
        <v>12282794</v>
      </c>
      <c r="AK175" s="29"/>
      <c r="AL175" s="79" t="n">
        <f aca="false">(U175+AD175+AF175+AH175+AJ175)</f>
        <v>103855442</v>
      </c>
      <c r="AM175" s="29"/>
      <c r="AN175" s="123" t="n">
        <v>60</v>
      </c>
    </row>
    <row r="176" customFormat="false" ht="8.25" hidden="false" customHeight="true" outlineLevel="0" collapsed="false">
      <c r="A176" s="126"/>
      <c r="B176" s="124"/>
      <c r="C176" s="123"/>
      <c r="D176" s="124"/>
      <c r="E176" s="124"/>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126"/>
    </row>
    <row r="177" customFormat="false" ht="8.25" hidden="false" customHeight="true" outlineLevel="0" collapsed="false">
      <c r="A177" s="123" t="n">
        <v>61</v>
      </c>
      <c r="B177" s="124"/>
      <c r="C177" s="123" t="s">
        <v>197</v>
      </c>
      <c r="D177" s="124"/>
      <c r="E177" s="124"/>
      <c r="F177" s="29"/>
      <c r="G177" s="79" t="n">
        <v>0</v>
      </c>
      <c r="H177" s="29"/>
      <c r="I177" s="79" t="n">
        <v>3581397</v>
      </c>
      <c r="J177" s="29"/>
      <c r="K177" s="79" t="n">
        <v>0</v>
      </c>
      <c r="L177" s="29"/>
      <c r="M177" s="79" t="n">
        <f aca="false">SUM(G177:K177)</f>
        <v>3581397</v>
      </c>
      <c r="N177" s="29"/>
      <c r="O177" s="79" t="n">
        <v>1468874</v>
      </c>
      <c r="P177" s="29"/>
      <c r="Q177" s="79" t="n">
        <v>0</v>
      </c>
      <c r="R177" s="29"/>
      <c r="S177" s="79" t="n">
        <v>1195000</v>
      </c>
      <c r="T177" s="29"/>
      <c r="U177" s="79" t="n">
        <f aca="false">SUM(O177:S177)</f>
        <v>2663874</v>
      </c>
      <c r="V177" s="29"/>
      <c r="W177" s="29"/>
      <c r="X177" s="79" t="n">
        <v>623990</v>
      </c>
      <c r="Y177" s="29"/>
      <c r="Z177" s="79" t="n">
        <v>0</v>
      </c>
      <c r="AA177" s="29"/>
      <c r="AB177" s="79" t="n">
        <v>444794</v>
      </c>
      <c r="AC177" s="29"/>
      <c r="AD177" s="79" t="n">
        <f aca="false">SUM(X177:AB177)</f>
        <v>1068784</v>
      </c>
      <c r="AE177" s="29"/>
      <c r="AF177" s="79" t="n">
        <v>0</v>
      </c>
      <c r="AG177" s="29"/>
      <c r="AH177" s="79" t="n">
        <v>0</v>
      </c>
      <c r="AI177" s="29"/>
      <c r="AJ177" s="79" t="n">
        <v>0</v>
      </c>
      <c r="AK177" s="29"/>
      <c r="AL177" s="79" t="n">
        <f aca="false">(U177+AD177+AF177+AH177+AJ177)</f>
        <v>3732658</v>
      </c>
      <c r="AM177" s="29"/>
      <c r="AN177" s="123" t="n">
        <v>61</v>
      </c>
    </row>
    <row r="178" customFormat="false" ht="8.25" hidden="false" customHeight="true" outlineLevel="0" collapsed="false">
      <c r="A178" s="123" t="n">
        <v>62</v>
      </c>
      <c r="B178" s="124"/>
      <c r="C178" s="123" t="s">
        <v>198</v>
      </c>
      <c r="D178" s="124"/>
      <c r="E178" s="124"/>
      <c r="F178" s="29"/>
      <c r="G178" s="79" t="n">
        <v>1919000</v>
      </c>
      <c r="H178" s="29"/>
      <c r="I178" s="79" t="n">
        <v>0</v>
      </c>
      <c r="J178" s="29"/>
      <c r="K178" s="79" t="n">
        <v>0</v>
      </c>
      <c r="L178" s="29"/>
      <c r="M178" s="79" t="n">
        <f aca="false">SUM(G178:K178)</f>
        <v>1919000</v>
      </c>
      <c r="N178" s="29"/>
      <c r="O178" s="79" t="n">
        <v>2797440</v>
      </c>
      <c r="P178" s="29"/>
      <c r="Q178" s="79" t="n">
        <v>0</v>
      </c>
      <c r="R178" s="29"/>
      <c r="S178" s="79" t="n">
        <v>2772513</v>
      </c>
      <c r="T178" s="29"/>
      <c r="U178" s="79" t="n">
        <f aca="false">SUM(O178:S178)</f>
        <v>5569953</v>
      </c>
      <c r="V178" s="29"/>
      <c r="W178" s="29"/>
      <c r="X178" s="79" t="n">
        <v>1764226</v>
      </c>
      <c r="Y178" s="29"/>
      <c r="Z178" s="79" t="n">
        <v>0</v>
      </c>
      <c r="AA178" s="29"/>
      <c r="AB178" s="79" t="n">
        <v>333237</v>
      </c>
      <c r="AC178" s="29"/>
      <c r="AD178" s="79" t="n">
        <f aca="false">SUM(X178:AB178)</f>
        <v>2097463</v>
      </c>
      <c r="AE178" s="29"/>
      <c r="AF178" s="79" t="n">
        <v>0</v>
      </c>
      <c r="AG178" s="29"/>
      <c r="AH178" s="79" t="n">
        <v>0</v>
      </c>
      <c r="AI178" s="29"/>
      <c r="AJ178" s="79" t="n">
        <v>39582</v>
      </c>
      <c r="AK178" s="29"/>
      <c r="AL178" s="79" t="n">
        <f aca="false">(U178+AD178+AF178+AH178+AJ178)</f>
        <v>7706998</v>
      </c>
      <c r="AM178" s="29"/>
      <c r="AN178" s="123" t="n">
        <v>62</v>
      </c>
    </row>
    <row r="179" customFormat="false" ht="8.25" hidden="false" customHeight="true" outlineLevel="0" collapsed="false">
      <c r="A179" s="123" t="n">
        <v>63</v>
      </c>
      <c r="B179" s="124"/>
      <c r="C179" s="123" t="s">
        <v>199</v>
      </c>
      <c r="D179" s="124"/>
      <c r="E179" s="124"/>
      <c r="F179" s="29"/>
      <c r="G179" s="79" t="n">
        <v>243544</v>
      </c>
      <c r="H179" s="29"/>
      <c r="I179" s="79" t="n">
        <v>0</v>
      </c>
      <c r="J179" s="29"/>
      <c r="K179" s="79" t="n">
        <v>0</v>
      </c>
      <c r="L179" s="29"/>
      <c r="M179" s="79" t="n">
        <f aca="false">SUM(G179:K179)</f>
        <v>243544</v>
      </c>
      <c r="N179" s="29"/>
      <c r="O179" s="79" t="n">
        <v>327308</v>
      </c>
      <c r="P179" s="29"/>
      <c r="Q179" s="79" t="n">
        <v>0</v>
      </c>
      <c r="R179" s="29"/>
      <c r="S179" s="79" t="n">
        <v>1822131</v>
      </c>
      <c r="T179" s="29"/>
      <c r="U179" s="79" t="n">
        <f aca="false">SUM(O179:S179)</f>
        <v>2149439</v>
      </c>
      <c r="V179" s="29"/>
      <c r="W179" s="29"/>
      <c r="X179" s="79" t="n">
        <v>11168</v>
      </c>
      <c r="Y179" s="29"/>
      <c r="Z179" s="79" t="n">
        <v>0</v>
      </c>
      <c r="AA179" s="29"/>
      <c r="AB179" s="79" t="n">
        <v>1054591</v>
      </c>
      <c r="AC179" s="29"/>
      <c r="AD179" s="79" t="n">
        <f aca="false">SUM(X179:AB179)</f>
        <v>1065759</v>
      </c>
      <c r="AE179" s="29"/>
      <c r="AF179" s="79" t="n">
        <v>0</v>
      </c>
      <c r="AG179" s="29"/>
      <c r="AH179" s="79" t="n">
        <v>0</v>
      </c>
      <c r="AI179" s="29"/>
      <c r="AJ179" s="79" t="n">
        <v>0</v>
      </c>
      <c r="AK179" s="29"/>
      <c r="AL179" s="79" t="n">
        <f aca="false">(U179+AD179+AF179+AH179+AJ179)</f>
        <v>3215198</v>
      </c>
      <c r="AM179" s="29"/>
      <c r="AN179" s="123" t="n">
        <v>63</v>
      </c>
    </row>
    <row r="180" customFormat="false" ht="8.25" hidden="false" customHeight="true" outlineLevel="0" collapsed="false">
      <c r="A180" s="123" t="n">
        <v>64</v>
      </c>
      <c r="B180" s="124"/>
      <c r="C180" s="123" t="s">
        <v>200</v>
      </c>
      <c r="D180" s="124"/>
      <c r="E180" s="124"/>
      <c r="F180" s="29"/>
      <c r="G180" s="79" t="n">
        <v>0</v>
      </c>
      <c r="H180" s="29"/>
      <c r="I180" s="79" t="n">
        <v>0</v>
      </c>
      <c r="J180" s="29"/>
      <c r="K180" s="79" t="n">
        <v>0</v>
      </c>
      <c r="L180" s="29"/>
      <c r="M180" s="79" t="n">
        <f aca="false">SUM(G180:K180)</f>
        <v>0</v>
      </c>
      <c r="N180" s="29"/>
      <c r="O180" s="79" t="n">
        <v>925000</v>
      </c>
      <c r="P180" s="29"/>
      <c r="Q180" s="79" t="n">
        <v>0</v>
      </c>
      <c r="R180" s="29"/>
      <c r="S180" s="79" t="n">
        <v>0</v>
      </c>
      <c r="T180" s="29"/>
      <c r="U180" s="79" t="n">
        <f aca="false">SUM(O180:S180)</f>
        <v>925000</v>
      </c>
      <c r="V180" s="29"/>
      <c r="W180" s="29"/>
      <c r="X180" s="79" t="n">
        <v>802528</v>
      </c>
      <c r="Y180" s="29"/>
      <c r="Z180" s="79" t="n">
        <v>0</v>
      </c>
      <c r="AA180" s="29"/>
      <c r="AB180" s="79" t="n">
        <v>0</v>
      </c>
      <c r="AC180" s="29"/>
      <c r="AD180" s="79" t="n">
        <f aca="false">SUM(X180:AB180)</f>
        <v>802528</v>
      </c>
      <c r="AE180" s="29"/>
      <c r="AF180" s="79" t="n">
        <v>0</v>
      </c>
      <c r="AG180" s="29"/>
      <c r="AH180" s="79" t="n">
        <v>0</v>
      </c>
      <c r="AI180" s="29"/>
      <c r="AJ180" s="79" t="n">
        <v>0</v>
      </c>
      <c r="AK180" s="29"/>
      <c r="AL180" s="79" t="n">
        <f aca="false">(U180+AD180+AF180+AH180+AJ180)</f>
        <v>1727528</v>
      </c>
      <c r="AM180" s="29"/>
      <c r="AN180" s="123" t="n">
        <v>64</v>
      </c>
    </row>
    <row r="181" customFormat="false" ht="8.25" hidden="false" customHeight="true" outlineLevel="0" collapsed="false">
      <c r="A181" s="123" t="n">
        <v>65</v>
      </c>
      <c r="B181" s="124"/>
      <c r="C181" s="123" t="s">
        <v>201</v>
      </c>
      <c r="D181" s="124"/>
      <c r="E181" s="124"/>
      <c r="F181" s="29"/>
      <c r="G181" s="79" t="n">
        <v>0</v>
      </c>
      <c r="H181" s="29"/>
      <c r="I181" s="79" t="n">
        <v>0</v>
      </c>
      <c r="J181" s="29"/>
      <c r="K181" s="79" t="n">
        <v>0</v>
      </c>
      <c r="L181" s="29"/>
      <c r="M181" s="79" t="n">
        <f aca="false">SUM(G181:K181)</f>
        <v>0</v>
      </c>
      <c r="N181" s="29"/>
      <c r="O181" s="79" t="n">
        <v>0</v>
      </c>
      <c r="P181" s="29"/>
      <c r="Q181" s="79" t="n">
        <v>0</v>
      </c>
      <c r="R181" s="29"/>
      <c r="S181" s="79" t="n">
        <v>496484</v>
      </c>
      <c r="T181" s="29"/>
      <c r="U181" s="79" t="n">
        <f aca="false">SUM(O181:S181)</f>
        <v>496484</v>
      </c>
      <c r="V181" s="29"/>
      <c r="W181" s="29"/>
      <c r="X181" s="79" t="n">
        <v>0</v>
      </c>
      <c r="Y181" s="29"/>
      <c r="Z181" s="79" t="n">
        <v>0</v>
      </c>
      <c r="AA181" s="29"/>
      <c r="AB181" s="79" t="n">
        <v>127587</v>
      </c>
      <c r="AC181" s="29"/>
      <c r="AD181" s="79" t="n">
        <f aca="false">SUM(X181:AB181)</f>
        <v>127587</v>
      </c>
      <c r="AE181" s="29"/>
      <c r="AF181" s="79" t="n">
        <v>0</v>
      </c>
      <c r="AG181" s="29"/>
      <c r="AH181" s="79" t="n">
        <v>0</v>
      </c>
      <c r="AI181" s="29"/>
      <c r="AJ181" s="79" t="n">
        <v>0</v>
      </c>
      <c r="AK181" s="29"/>
      <c r="AL181" s="79" t="n">
        <f aca="false">(U181+AD181+AF181+AH181+AJ181)</f>
        <v>624071</v>
      </c>
      <c r="AM181" s="29"/>
      <c r="AN181" s="123" t="n">
        <v>65</v>
      </c>
    </row>
    <row r="182" customFormat="false" ht="8.25" hidden="false" customHeight="true" outlineLevel="0" collapsed="false">
      <c r="A182" s="126"/>
      <c r="B182" s="124"/>
      <c r="C182" s="123"/>
      <c r="D182" s="124"/>
      <c r="E182" s="124"/>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126"/>
    </row>
    <row r="183" customFormat="false" ht="8.25" hidden="false" customHeight="true" outlineLevel="0" collapsed="false">
      <c r="A183" s="123" t="n">
        <v>66</v>
      </c>
      <c r="B183" s="124"/>
      <c r="C183" s="123" t="s">
        <v>202</v>
      </c>
      <c r="D183" s="124"/>
      <c r="E183" s="124"/>
      <c r="F183" s="29"/>
      <c r="G183" s="79" t="n">
        <v>25274895</v>
      </c>
      <c r="H183" s="29"/>
      <c r="I183" s="79" t="n">
        <v>11189931</v>
      </c>
      <c r="J183" s="29"/>
      <c r="K183" s="79" t="n">
        <v>0</v>
      </c>
      <c r="L183" s="29"/>
      <c r="M183" s="79" t="n">
        <f aca="false">SUM(G183:K183)</f>
        <v>36464826</v>
      </c>
      <c r="N183" s="29"/>
      <c r="O183" s="79" t="n">
        <v>4827264</v>
      </c>
      <c r="P183" s="29"/>
      <c r="Q183" s="79" t="n">
        <v>0</v>
      </c>
      <c r="R183" s="29"/>
      <c r="S183" s="79" t="n">
        <v>1685961</v>
      </c>
      <c r="T183" s="29"/>
      <c r="U183" s="79" t="n">
        <f aca="false">SUM(O183:S183)</f>
        <v>6513225</v>
      </c>
      <c r="V183" s="29"/>
      <c r="W183" s="29"/>
      <c r="X183" s="79" t="n">
        <v>2225487</v>
      </c>
      <c r="Y183" s="29"/>
      <c r="Z183" s="79" t="n">
        <v>0</v>
      </c>
      <c r="AA183" s="29"/>
      <c r="AB183" s="79" t="n">
        <v>1955025</v>
      </c>
      <c r="AC183" s="29"/>
      <c r="AD183" s="79" t="n">
        <f aca="false">SUM(X183:AB183)</f>
        <v>4180512</v>
      </c>
      <c r="AE183" s="29"/>
      <c r="AF183" s="79" t="n">
        <v>0</v>
      </c>
      <c r="AG183" s="29"/>
      <c r="AH183" s="79" t="n">
        <v>0</v>
      </c>
      <c r="AI183" s="29"/>
      <c r="AJ183" s="79" t="n">
        <v>24470000</v>
      </c>
      <c r="AK183" s="29"/>
      <c r="AL183" s="79" t="n">
        <f aca="false">(U183+AD183+AF183+AH183+AJ183)</f>
        <v>35163737</v>
      </c>
      <c r="AM183" s="29"/>
      <c r="AN183" s="123" t="n">
        <v>66</v>
      </c>
    </row>
    <row r="184" customFormat="false" ht="8.25" hidden="false" customHeight="true" outlineLevel="0" collapsed="false">
      <c r="A184" s="123" t="n">
        <v>67</v>
      </c>
      <c r="B184" s="124"/>
      <c r="C184" s="123" t="s">
        <v>203</v>
      </c>
      <c r="D184" s="124"/>
      <c r="E184" s="124"/>
      <c r="F184" s="29"/>
      <c r="G184" s="79" t="n">
        <v>0</v>
      </c>
      <c r="H184" s="29"/>
      <c r="I184" s="79" t="n">
        <v>6198052</v>
      </c>
      <c r="J184" s="29"/>
      <c r="K184" s="79" t="n">
        <v>0</v>
      </c>
      <c r="L184" s="29"/>
      <c r="M184" s="79" t="n">
        <f aca="false">SUM(G184:K184)</f>
        <v>6198052</v>
      </c>
      <c r="N184" s="29"/>
      <c r="O184" s="79" t="n">
        <v>2477779</v>
      </c>
      <c r="P184" s="29"/>
      <c r="Q184" s="79" t="n">
        <v>0</v>
      </c>
      <c r="R184" s="29"/>
      <c r="S184" s="79" t="n">
        <v>896125</v>
      </c>
      <c r="T184" s="29"/>
      <c r="U184" s="79" t="n">
        <f aca="false">SUM(O184:S184)</f>
        <v>3373904</v>
      </c>
      <c r="V184" s="29"/>
      <c r="W184" s="29"/>
      <c r="X184" s="79" t="n">
        <v>2217853</v>
      </c>
      <c r="Y184" s="29"/>
      <c r="Z184" s="79" t="n">
        <v>0</v>
      </c>
      <c r="AA184" s="29"/>
      <c r="AB184" s="79" t="n">
        <v>606295</v>
      </c>
      <c r="AC184" s="29"/>
      <c r="AD184" s="79" t="n">
        <f aca="false">SUM(X184:AB184)</f>
        <v>2824148</v>
      </c>
      <c r="AE184" s="29"/>
      <c r="AF184" s="79" t="n">
        <v>0</v>
      </c>
      <c r="AG184" s="29"/>
      <c r="AH184" s="79" t="n">
        <v>0</v>
      </c>
      <c r="AI184" s="29"/>
      <c r="AJ184" s="79" t="n">
        <v>0</v>
      </c>
      <c r="AK184" s="29"/>
      <c r="AL184" s="79" t="n">
        <f aca="false">(U184+AD184+AF184+AH184+AJ184)</f>
        <v>6198052</v>
      </c>
      <c r="AM184" s="29"/>
      <c r="AN184" s="123" t="n">
        <v>67</v>
      </c>
    </row>
    <row r="185" customFormat="false" ht="8.25" hidden="false" customHeight="true" outlineLevel="0" collapsed="false">
      <c r="A185" s="123" t="n">
        <v>68</v>
      </c>
      <c r="B185" s="124"/>
      <c r="C185" s="123" t="s">
        <v>204</v>
      </c>
      <c r="D185" s="124"/>
      <c r="E185" s="124"/>
      <c r="F185" s="29"/>
      <c r="G185" s="79" t="n">
        <v>92512</v>
      </c>
      <c r="H185" s="29"/>
      <c r="I185" s="79" t="n">
        <v>2483087</v>
      </c>
      <c r="J185" s="29"/>
      <c r="K185" s="79" t="n">
        <v>0</v>
      </c>
      <c r="L185" s="29"/>
      <c r="M185" s="79" t="n">
        <f aca="false">SUM(G185:K185)</f>
        <v>2575599</v>
      </c>
      <c r="N185" s="29"/>
      <c r="O185" s="79" t="n">
        <v>936277</v>
      </c>
      <c r="P185" s="29"/>
      <c r="Q185" s="79" t="n">
        <v>0</v>
      </c>
      <c r="R185" s="29"/>
      <c r="S185" s="79" t="n">
        <v>169420</v>
      </c>
      <c r="T185" s="29"/>
      <c r="U185" s="79" t="n">
        <f aca="false">SUM(O185:S185)</f>
        <v>1105697</v>
      </c>
      <c r="V185" s="29"/>
      <c r="W185" s="29"/>
      <c r="X185" s="79" t="n">
        <v>1149247</v>
      </c>
      <c r="Y185" s="29"/>
      <c r="Z185" s="79" t="n">
        <v>0</v>
      </c>
      <c r="AA185" s="29"/>
      <c r="AB185" s="79" t="n">
        <v>320655</v>
      </c>
      <c r="AC185" s="29"/>
      <c r="AD185" s="79" t="n">
        <f aca="false">SUM(X185:AB185)</f>
        <v>1469902</v>
      </c>
      <c r="AE185" s="29"/>
      <c r="AF185" s="79" t="n">
        <v>0</v>
      </c>
      <c r="AG185" s="29"/>
      <c r="AH185" s="79" t="n">
        <v>0</v>
      </c>
      <c r="AI185" s="29"/>
      <c r="AJ185" s="79" t="n">
        <v>0</v>
      </c>
      <c r="AK185" s="29"/>
      <c r="AL185" s="79" t="n">
        <f aca="false">(U185+AD185+AF185+AH185+AJ185)</f>
        <v>2575599</v>
      </c>
      <c r="AM185" s="29"/>
      <c r="AN185" s="123" t="n">
        <v>68</v>
      </c>
    </row>
    <row r="186" customFormat="false" ht="8.25" hidden="false" customHeight="true" outlineLevel="0" collapsed="false">
      <c r="A186" s="123" t="n">
        <v>69</v>
      </c>
      <c r="B186" s="124"/>
      <c r="C186" s="123" t="s">
        <v>205</v>
      </c>
      <c r="D186" s="124"/>
      <c r="E186" s="124"/>
      <c r="F186" s="29"/>
      <c r="G186" s="79" t="n">
        <v>111436</v>
      </c>
      <c r="H186" s="29"/>
      <c r="I186" s="79" t="n">
        <v>13057451</v>
      </c>
      <c r="J186" s="29"/>
      <c r="K186" s="79" t="n">
        <v>0</v>
      </c>
      <c r="L186" s="29"/>
      <c r="M186" s="79" t="n">
        <f aca="false">SUM(G186:K186)</f>
        <v>13168887</v>
      </c>
      <c r="N186" s="29"/>
      <c r="O186" s="79" t="n">
        <v>6013963</v>
      </c>
      <c r="P186" s="29"/>
      <c r="Q186" s="79" t="n">
        <v>0</v>
      </c>
      <c r="R186" s="29"/>
      <c r="S186" s="79" t="n">
        <v>3464799</v>
      </c>
      <c r="T186" s="29"/>
      <c r="U186" s="79" t="n">
        <f aca="false">SUM(O186:S186)</f>
        <v>9478762</v>
      </c>
      <c r="V186" s="29"/>
      <c r="W186" s="29"/>
      <c r="X186" s="79" t="n">
        <v>3277223</v>
      </c>
      <c r="Y186" s="29"/>
      <c r="Z186" s="79" t="n">
        <v>0</v>
      </c>
      <c r="AA186" s="29"/>
      <c r="AB186" s="79" t="n">
        <v>412902</v>
      </c>
      <c r="AC186" s="29"/>
      <c r="AD186" s="79" t="n">
        <f aca="false">SUM(X186:AB186)</f>
        <v>3690125</v>
      </c>
      <c r="AE186" s="29"/>
      <c r="AF186" s="79" t="n">
        <v>0</v>
      </c>
      <c r="AG186" s="29"/>
      <c r="AH186" s="79" t="n">
        <v>0</v>
      </c>
      <c r="AI186" s="29"/>
      <c r="AJ186" s="79" t="n">
        <v>0</v>
      </c>
      <c r="AK186" s="29"/>
      <c r="AL186" s="79" t="n">
        <f aca="false">(U186+AD186+AF186+AH186+AJ186)</f>
        <v>13168887</v>
      </c>
      <c r="AM186" s="29"/>
      <c r="AN186" s="123" t="n">
        <v>69</v>
      </c>
    </row>
    <row r="187" customFormat="false" ht="8.25" hidden="false" customHeight="true" outlineLevel="0" collapsed="false">
      <c r="A187" s="123" t="n">
        <v>70</v>
      </c>
      <c r="B187" s="124"/>
      <c r="C187" s="123" t="s">
        <v>206</v>
      </c>
      <c r="D187" s="124"/>
      <c r="E187" s="124"/>
      <c r="F187" s="29"/>
      <c r="G187" s="79" t="n">
        <v>0</v>
      </c>
      <c r="H187" s="29"/>
      <c r="I187" s="79" t="n">
        <v>0</v>
      </c>
      <c r="J187" s="29"/>
      <c r="K187" s="79" t="n">
        <v>0</v>
      </c>
      <c r="L187" s="29"/>
      <c r="M187" s="79" t="n">
        <f aca="false">SUM(G187:K187)</f>
        <v>0</v>
      </c>
      <c r="N187" s="29"/>
      <c r="O187" s="79" t="n">
        <v>3523382</v>
      </c>
      <c r="P187" s="29"/>
      <c r="Q187" s="79" t="n">
        <v>0</v>
      </c>
      <c r="R187" s="29"/>
      <c r="S187" s="79" t="n">
        <v>1233303</v>
      </c>
      <c r="T187" s="29"/>
      <c r="U187" s="79" t="n">
        <f aca="false">SUM(O187:S187)</f>
        <v>4756685</v>
      </c>
      <c r="V187" s="29"/>
      <c r="W187" s="29"/>
      <c r="X187" s="79" t="n">
        <v>2785043</v>
      </c>
      <c r="Y187" s="29"/>
      <c r="Z187" s="79" t="n">
        <v>0</v>
      </c>
      <c r="AA187" s="29"/>
      <c r="AB187" s="79" t="n">
        <v>973075</v>
      </c>
      <c r="AC187" s="29"/>
      <c r="AD187" s="79" t="n">
        <f aca="false">SUM(X187:AB187)</f>
        <v>3758118</v>
      </c>
      <c r="AE187" s="29"/>
      <c r="AF187" s="79" t="n">
        <v>0</v>
      </c>
      <c r="AG187" s="29"/>
      <c r="AH187" s="79" t="n">
        <v>0</v>
      </c>
      <c r="AI187" s="29"/>
      <c r="AJ187" s="79" t="n">
        <v>13300</v>
      </c>
      <c r="AK187" s="29"/>
      <c r="AL187" s="79" t="n">
        <f aca="false">(U187+AD187+AF187+AH187+AJ187)</f>
        <v>8528103</v>
      </c>
      <c r="AM187" s="29"/>
      <c r="AN187" s="123" t="n">
        <v>70</v>
      </c>
    </row>
    <row r="188" customFormat="false" ht="8.25" hidden="false" customHeight="true" outlineLevel="0" collapsed="false">
      <c r="A188" s="126"/>
      <c r="B188" s="124"/>
      <c r="C188" s="123"/>
      <c r="D188" s="124"/>
      <c r="E188" s="124"/>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126"/>
    </row>
    <row r="189" customFormat="false" ht="8.25" hidden="false" customHeight="true" outlineLevel="0" collapsed="false">
      <c r="A189" s="123" t="n">
        <v>71</v>
      </c>
      <c r="B189" s="124"/>
      <c r="C189" s="123" t="s">
        <v>207</v>
      </c>
      <c r="D189" s="124"/>
      <c r="E189" s="124"/>
      <c r="F189" s="29"/>
      <c r="G189" s="79" t="n">
        <v>29348</v>
      </c>
      <c r="H189" s="29"/>
      <c r="I189" s="79" t="n">
        <v>1476577</v>
      </c>
      <c r="J189" s="29"/>
      <c r="K189" s="79" t="n">
        <v>0</v>
      </c>
      <c r="L189" s="29"/>
      <c r="M189" s="79" t="n">
        <f aca="false">SUM(G189:K189)</f>
        <v>1505925</v>
      </c>
      <c r="N189" s="29"/>
      <c r="O189" s="79" t="n">
        <v>312192</v>
      </c>
      <c r="P189" s="29"/>
      <c r="Q189" s="79" t="n">
        <v>0</v>
      </c>
      <c r="R189" s="29"/>
      <c r="S189" s="79" t="n">
        <v>607259</v>
      </c>
      <c r="T189" s="29"/>
      <c r="U189" s="79" t="n">
        <f aca="false">SUM(O189:S189)</f>
        <v>919451</v>
      </c>
      <c r="V189" s="29"/>
      <c r="W189" s="29"/>
      <c r="X189" s="79" t="n">
        <v>175210</v>
      </c>
      <c r="Y189" s="29"/>
      <c r="Z189" s="79" t="n">
        <v>0</v>
      </c>
      <c r="AA189" s="29"/>
      <c r="AB189" s="79" t="n">
        <v>271763</v>
      </c>
      <c r="AC189" s="29"/>
      <c r="AD189" s="79" t="n">
        <f aca="false">SUM(X189:AB189)</f>
        <v>446973</v>
      </c>
      <c r="AE189" s="29"/>
      <c r="AF189" s="79" t="n">
        <v>0</v>
      </c>
      <c r="AG189" s="29"/>
      <c r="AH189" s="79" t="n">
        <v>0</v>
      </c>
      <c r="AI189" s="29"/>
      <c r="AJ189" s="79" t="n">
        <v>0</v>
      </c>
      <c r="AK189" s="29"/>
      <c r="AL189" s="79" t="n">
        <f aca="false">(U189+AD189+AF189+AH189+AJ189)</f>
        <v>1366424</v>
      </c>
      <c r="AM189" s="29"/>
      <c r="AN189" s="123" t="n">
        <v>71</v>
      </c>
    </row>
    <row r="190" customFormat="false" ht="8.25" hidden="false" customHeight="true" outlineLevel="0" collapsed="false">
      <c r="A190" s="123" t="n">
        <v>72</v>
      </c>
      <c r="B190" s="124"/>
      <c r="C190" s="123" t="s">
        <v>208</v>
      </c>
      <c r="D190" s="124"/>
      <c r="E190" s="124"/>
      <c r="F190" s="29"/>
      <c r="G190" s="79" t="n">
        <v>185524</v>
      </c>
      <c r="H190" s="29"/>
      <c r="I190" s="79" t="n">
        <v>7798364</v>
      </c>
      <c r="J190" s="29"/>
      <c r="K190" s="79" t="n">
        <v>0</v>
      </c>
      <c r="L190" s="29"/>
      <c r="M190" s="79" t="n">
        <f aca="false">SUM(G190:K190)</f>
        <v>7983888</v>
      </c>
      <c r="N190" s="29"/>
      <c r="O190" s="79" t="n">
        <v>3367257</v>
      </c>
      <c r="P190" s="29"/>
      <c r="Q190" s="79" t="n">
        <v>0</v>
      </c>
      <c r="R190" s="29"/>
      <c r="S190" s="79" t="n">
        <v>3319497</v>
      </c>
      <c r="T190" s="29"/>
      <c r="U190" s="79" t="n">
        <f aca="false">SUM(O190:S190)</f>
        <v>6686754</v>
      </c>
      <c r="V190" s="29"/>
      <c r="W190" s="29"/>
      <c r="X190" s="79" t="n">
        <v>784865</v>
      </c>
      <c r="Y190" s="29"/>
      <c r="Z190" s="79" t="n">
        <v>0</v>
      </c>
      <c r="AA190" s="29"/>
      <c r="AB190" s="79" t="n">
        <v>512269</v>
      </c>
      <c r="AC190" s="29"/>
      <c r="AD190" s="79" t="n">
        <f aca="false">SUM(X190:AB190)</f>
        <v>1297134</v>
      </c>
      <c r="AE190" s="29"/>
      <c r="AF190" s="79" t="n">
        <v>0</v>
      </c>
      <c r="AG190" s="29"/>
      <c r="AH190" s="79" t="n">
        <v>0</v>
      </c>
      <c r="AI190" s="29"/>
      <c r="AJ190" s="79" t="n">
        <v>102691</v>
      </c>
      <c r="AK190" s="29"/>
      <c r="AL190" s="79" t="n">
        <f aca="false">(U190+AD190+AF190+AH190+AJ190)</f>
        <v>8086579</v>
      </c>
      <c r="AM190" s="29"/>
      <c r="AN190" s="123" t="n">
        <v>72</v>
      </c>
    </row>
    <row r="191" customFormat="false" ht="8.25" hidden="false" customHeight="true" outlineLevel="0" collapsed="false">
      <c r="A191" s="123" t="n">
        <v>73</v>
      </c>
      <c r="B191" s="124"/>
      <c r="C191" s="123" t="s">
        <v>209</v>
      </c>
      <c r="D191" s="124"/>
      <c r="E191" s="124"/>
      <c r="F191" s="29"/>
      <c r="G191" s="79" t="n">
        <v>0</v>
      </c>
      <c r="H191" s="29"/>
      <c r="I191" s="79" t="n">
        <v>135338000</v>
      </c>
      <c r="J191" s="29"/>
      <c r="K191" s="79" t="n">
        <v>0</v>
      </c>
      <c r="L191" s="29"/>
      <c r="M191" s="79" t="n">
        <f aca="false">SUM(G191:K191)</f>
        <v>135338000</v>
      </c>
      <c r="N191" s="29"/>
      <c r="O191" s="79" t="n">
        <v>55700000</v>
      </c>
      <c r="P191" s="29"/>
      <c r="Q191" s="79" t="n">
        <v>12423000</v>
      </c>
      <c r="R191" s="29"/>
      <c r="S191" s="79" t="n">
        <v>18883000</v>
      </c>
      <c r="T191" s="29"/>
      <c r="U191" s="79" t="n">
        <f aca="false">SUM(O191:S191)</f>
        <v>87006000</v>
      </c>
      <c r="V191" s="29"/>
      <c r="W191" s="29"/>
      <c r="X191" s="79" t="n">
        <v>33142000</v>
      </c>
      <c r="Y191" s="29"/>
      <c r="Z191" s="79" t="n">
        <v>5984000</v>
      </c>
      <c r="AA191" s="29"/>
      <c r="AB191" s="79" t="n">
        <v>9206000</v>
      </c>
      <c r="AC191" s="29"/>
      <c r="AD191" s="79" t="n">
        <f aca="false">SUM(X191:AB191)</f>
        <v>48332000</v>
      </c>
      <c r="AE191" s="29"/>
      <c r="AF191" s="79" t="n">
        <v>0</v>
      </c>
      <c r="AG191" s="29"/>
      <c r="AH191" s="79" t="n">
        <v>0</v>
      </c>
      <c r="AI191" s="29"/>
      <c r="AJ191" s="79" t="n">
        <v>0</v>
      </c>
      <c r="AK191" s="29"/>
      <c r="AL191" s="79" t="n">
        <f aca="false">(U191+AD191+AF191+AH191+AJ191)</f>
        <v>135338000</v>
      </c>
      <c r="AM191" s="29"/>
      <c r="AN191" s="123" t="n">
        <v>73</v>
      </c>
    </row>
    <row r="192" customFormat="false" ht="8.25" hidden="false" customHeight="true" outlineLevel="0" collapsed="false">
      <c r="A192" s="123" t="n">
        <v>74</v>
      </c>
      <c r="B192" s="124"/>
      <c r="C192" s="123" t="s">
        <v>210</v>
      </c>
      <c r="D192" s="124"/>
      <c r="E192" s="124"/>
      <c r="F192" s="29"/>
      <c r="G192" s="79" t="n">
        <v>0</v>
      </c>
      <c r="H192" s="29"/>
      <c r="I192" s="79" t="n">
        <v>3253181</v>
      </c>
      <c r="J192" s="29"/>
      <c r="K192" s="79" t="n">
        <v>0</v>
      </c>
      <c r="L192" s="29"/>
      <c r="M192" s="79" t="n">
        <f aca="false">SUM(G192:K192)</f>
        <v>3253181</v>
      </c>
      <c r="N192" s="29"/>
      <c r="O192" s="79" t="n">
        <v>2262223</v>
      </c>
      <c r="P192" s="29"/>
      <c r="Q192" s="79" t="n">
        <v>0</v>
      </c>
      <c r="R192" s="29"/>
      <c r="S192" s="79" t="n">
        <v>171679</v>
      </c>
      <c r="T192" s="29"/>
      <c r="U192" s="79" t="n">
        <f aca="false">SUM(O192:S192)</f>
        <v>2433902</v>
      </c>
      <c r="V192" s="29"/>
      <c r="W192" s="29"/>
      <c r="X192" s="79" t="n">
        <v>805711</v>
      </c>
      <c r="Y192" s="29"/>
      <c r="Z192" s="79" t="n">
        <v>0</v>
      </c>
      <c r="AA192" s="29"/>
      <c r="AB192" s="79" t="n">
        <v>13568</v>
      </c>
      <c r="AC192" s="29"/>
      <c r="AD192" s="79" t="n">
        <f aca="false">SUM(X192:AB192)</f>
        <v>819279</v>
      </c>
      <c r="AE192" s="29"/>
      <c r="AF192" s="79" t="n">
        <v>0</v>
      </c>
      <c r="AG192" s="29"/>
      <c r="AH192" s="79" t="n">
        <v>0</v>
      </c>
      <c r="AI192" s="29"/>
      <c r="AJ192" s="79" t="n">
        <v>0</v>
      </c>
      <c r="AK192" s="29"/>
      <c r="AL192" s="79" t="n">
        <f aca="false">(U192+AD192+AF192+AH192+AJ192)</f>
        <v>3253181</v>
      </c>
      <c r="AM192" s="29"/>
      <c r="AN192" s="123" t="n">
        <v>74</v>
      </c>
    </row>
    <row r="193" customFormat="false" ht="8.25" hidden="false" customHeight="true" outlineLevel="0" collapsed="false">
      <c r="A193" s="123" t="n">
        <v>75</v>
      </c>
      <c r="B193" s="124"/>
      <c r="C193" s="123" t="s">
        <v>211</v>
      </c>
      <c r="D193" s="124"/>
      <c r="E193" s="124"/>
      <c r="F193" s="29"/>
      <c r="G193" s="79" t="n">
        <v>0</v>
      </c>
      <c r="H193" s="29"/>
      <c r="I193" s="79" t="n">
        <v>664336</v>
      </c>
      <c r="J193" s="29"/>
      <c r="K193" s="79" t="n">
        <v>0</v>
      </c>
      <c r="L193" s="29"/>
      <c r="M193" s="79" t="n">
        <f aca="false">SUM(G193:K193)</f>
        <v>664336</v>
      </c>
      <c r="N193" s="29"/>
      <c r="O193" s="79" t="n">
        <v>528569</v>
      </c>
      <c r="P193" s="29"/>
      <c r="Q193" s="79" t="n">
        <v>0</v>
      </c>
      <c r="R193" s="29"/>
      <c r="S193" s="79" t="n">
        <v>0</v>
      </c>
      <c r="T193" s="29"/>
      <c r="U193" s="79" t="n">
        <f aca="false">SUM(O193:S193)</f>
        <v>528569</v>
      </c>
      <c r="V193" s="29"/>
      <c r="W193" s="29"/>
      <c r="X193" s="79" t="n">
        <v>135767</v>
      </c>
      <c r="Y193" s="29"/>
      <c r="Z193" s="79" t="n">
        <v>0</v>
      </c>
      <c r="AA193" s="29"/>
      <c r="AB193" s="79" t="n">
        <v>0</v>
      </c>
      <c r="AC193" s="29"/>
      <c r="AD193" s="79" t="n">
        <f aca="false">SUM(X193:AB193)</f>
        <v>135767</v>
      </c>
      <c r="AE193" s="29"/>
      <c r="AF193" s="79" t="n">
        <v>0</v>
      </c>
      <c r="AG193" s="29"/>
      <c r="AH193" s="79" t="n">
        <v>0</v>
      </c>
      <c r="AI193" s="29"/>
      <c r="AJ193" s="79" t="n">
        <v>0</v>
      </c>
      <c r="AK193" s="29"/>
      <c r="AL193" s="79" t="n">
        <f aca="false">(U193+AD193+AF193+AH193+AJ193)</f>
        <v>664336</v>
      </c>
      <c r="AM193" s="29"/>
      <c r="AN193" s="123" t="n">
        <v>75</v>
      </c>
    </row>
    <row r="194" customFormat="false" ht="8.25" hidden="false" customHeight="true" outlineLevel="0" collapsed="false">
      <c r="A194" s="126"/>
      <c r="B194" s="124"/>
      <c r="C194" s="123"/>
      <c r="D194" s="124"/>
      <c r="E194" s="124"/>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126"/>
    </row>
    <row r="195" customFormat="false" ht="8.25" hidden="false" customHeight="true" outlineLevel="0" collapsed="false">
      <c r="A195" s="123" t="n">
        <v>76</v>
      </c>
      <c r="B195" s="124"/>
      <c r="C195" s="123" t="s">
        <v>125</v>
      </c>
      <c r="D195" s="124"/>
      <c r="E195" s="124"/>
      <c r="F195" s="29"/>
      <c r="G195" s="79" t="n">
        <v>0</v>
      </c>
      <c r="H195" s="29"/>
      <c r="I195" s="79" t="n">
        <v>0</v>
      </c>
      <c r="J195" s="29"/>
      <c r="K195" s="79" t="n">
        <v>0</v>
      </c>
      <c r="L195" s="29"/>
      <c r="M195" s="79" t="n">
        <f aca="false">SUM(G195:K195)</f>
        <v>0</v>
      </c>
      <c r="N195" s="29"/>
      <c r="O195" s="79" t="n">
        <v>668847</v>
      </c>
      <c r="P195" s="29"/>
      <c r="Q195" s="79" t="n">
        <v>0</v>
      </c>
      <c r="R195" s="29"/>
      <c r="S195" s="79" t="n">
        <v>431112</v>
      </c>
      <c r="T195" s="29"/>
      <c r="U195" s="79" t="n">
        <f aca="false">SUM(O195:S195)</f>
        <v>1099959</v>
      </c>
      <c r="V195" s="29"/>
      <c r="W195" s="29"/>
      <c r="X195" s="79" t="n">
        <v>524488</v>
      </c>
      <c r="Y195" s="29"/>
      <c r="Z195" s="79" t="n">
        <v>0</v>
      </c>
      <c r="AA195" s="29"/>
      <c r="AB195" s="79" t="n">
        <v>94197</v>
      </c>
      <c r="AC195" s="29"/>
      <c r="AD195" s="79" t="n">
        <f aca="false">SUM(X195:AB195)</f>
        <v>618685</v>
      </c>
      <c r="AE195" s="29"/>
      <c r="AF195" s="79" t="n">
        <v>0</v>
      </c>
      <c r="AG195" s="29"/>
      <c r="AH195" s="79" t="n">
        <v>0</v>
      </c>
      <c r="AI195" s="29"/>
      <c r="AJ195" s="79" t="n">
        <v>0</v>
      </c>
      <c r="AK195" s="29"/>
      <c r="AL195" s="79" t="n">
        <f aca="false">(U195+AD195+AF195+AH195+AJ195)</f>
        <v>1718644</v>
      </c>
      <c r="AM195" s="29"/>
      <c r="AN195" s="123" t="n">
        <v>76</v>
      </c>
    </row>
    <row r="196" customFormat="false" ht="8.25" hidden="false" customHeight="true" outlineLevel="0" collapsed="false">
      <c r="A196" s="123" t="n">
        <v>77</v>
      </c>
      <c r="B196" s="124"/>
      <c r="C196" s="123" t="s">
        <v>126</v>
      </c>
      <c r="D196" s="124"/>
      <c r="E196" s="124"/>
      <c r="F196" s="29"/>
      <c r="G196" s="79" t="n">
        <v>111854</v>
      </c>
      <c r="H196" s="29"/>
      <c r="I196" s="79" t="n">
        <v>19458946</v>
      </c>
      <c r="J196" s="29"/>
      <c r="K196" s="79" t="n">
        <v>124301</v>
      </c>
      <c r="L196" s="29"/>
      <c r="M196" s="79" t="n">
        <f aca="false">SUM(G196:K196)</f>
        <v>19695101</v>
      </c>
      <c r="N196" s="29"/>
      <c r="O196" s="79" t="n">
        <v>8644039</v>
      </c>
      <c r="P196" s="29"/>
      <c r="Q196" s="79" t="n">
        <v>0</v>
      </c>
      <c r="R196" s="29"/>
      <c r="S196" s="79" t="n">
        <v>3596769</v>
      </c>
      <c r="T196" s="29"/>
      <c r="U196" s="79" t="n">
        <f aca="false">SUM(O196:S196)</f>
        <v>12240808</v>
      </c>
      <c r="V196" s="29"/>
      <c r="W196" s="29"/>
      <c r="X196" s="79" t="n">
        <v>4070877</v>
      </c>
      <c r="Y196" s="29"/>
      <c r="Z196" s="79" t="n">
        <v>0</v>
      </c>
      <c r="AA196" s="29"/>
      <c r="AB196" s="79" t="n">
        <v>3215649</v>
      </c>
      <c r="AC196" s="29"/>
      <c r="AD196" s="79" t="n">
        <f aca="false">SUM(X196:AB196)</f>
        <v>7286526</v>
      </c>
      <c r="AE196" s="29"/>
      <c r="AF196" s="79" t="n">
        <v>0</v>
      </c>
      <c r="AG196" s="29"/>
      <c r="AH196" s="79" t="n">
        <v>163560</v>
      </c>
      <c r="AI196" s="29"/>
      <c r="AJ196" s="79" t="n">
        <v>10125</v>
      </c>
      <c r="AK196" s="29"/>
      <c r="AL196" s="79" t="n">
        <f aca="false">(U196+AD196+AF196+AH196+AJ196)</f>
        <v>19701019</v>
      </c>
      <c r="AM196" s="29"/>
      <c r="AN196" s="123" t="n">
        <v>77</v>
      </c>
    </row>
    <row r="197" customFormat="false" ht="8.25" hidden="false" customHeight="true" outlineLevel="0" collapsed="false">
      <c r="A197" s="123" t="n">
        <v>78</v>
      </c>
      <c r="B197" s="124"/>
      <c r="C197" s="123" t="s">
        <v>212</v>
      </c>
      <c r="D197" s="124"/>
      <c r="E197" s="124"/>
      <c r="F197" s="29"/>
      <c r="G197" s="79" t="n">
        <v>0</v>
      </c>
      <c r="H197" s="29"/>
      <c r="I197" s="79" t="n">
        <v>4874754</v>
      </c>
      <c r="J197" s="29"/>
      <c r="K197" s="79" t="n">
        <v>0</v>
      </c>
      <c r="L197" s="29"/>
      <c r="M197" s="79" t="n">
        <f aca="false">SUM(G197:K197)</f>
        <v>4874754</v>
      </c>
      <c r="N197" s="29"/>
      <c r="O197" s="79" t="n">
        <v>2064665</v>
      </c>
      <c r="P197" s="29"/>
      <c r="Q197" s="79" t="n">
        <v>0</v>
      </c>
      <c r="R197" s="29"/>
      <c r="S197" s="79" t="n">
        <v>394090</v>
      </c>
      <c r="T197" s="29"/>
      <c r="U197" s="79" t="n">
        <f aca="false">SUM(O197:S197)</f>
        <v>2458755</v>
      </c>
      <c r="V197" s="29"/>
      <c r="W197" s="29"/>
      <c r="X197" s="79" t="n">
        <v>1652314</v>
      </c>
      <c r="Y197" s="29"/>
      <c r="Z197" s="79" t="n">
        <v>0</v>
      </c>
      <c r="AA197" s="29"/>
      <c r="AB197" s="79" t="n">
        <v>763685</v>
      </c>
      <c r="AC197" s="29"/>
      <c r="AD197" s="79" t="n">
        <f aca="false">SUM(X197:AB197)</f>
        <v>2415999</v>
      </c>
      <c r="AE197" s="29"/>
      <c r="AF197" s="79" t="n">
        <v>0</v>
      </c>
      <c r="AG197" s="29"/>
      <c r="AH197" s="79" t="n">
        <v>0</v>
      </c>
      <c r="AI197" s="29"/>
      <c r="AJ197" s="79" t="n">
        <v>0</v>
      </c>
      <c r="AK197" s="29"/>
      <c r="AL197" s="79" t="n">
        <f aca="false">(U197+AD197+AF197+AH197+AJ197)</f>
        <v>4874754</v>
      </c>
      <c r="AM197" s="29"/>
      <c r="AN197" s="123" t="n">
        <v>78</v>
      </c>
    </row>
    <row r="198" customFormat="false" ht="8.25" hidden="false" customHeight="true" outlineLevel="0" collapsed="false">
      <c r="A198" s="123" t="n">
        <v>79</v>
      </c>
      <c r="B198" s="124"/>
      <c r="C198" s="123" t="s">
        <v>213</v>
      </c>
      <c r="D198" s="124"/>
      <c r="E198" s="124"/>
      <c r="F198" s="29"/>
      <c r="G198" s="79" t="n">
        <v>0</v>
      </c>
      <c r="H198" s="29"/>
      <c r="I198" s="79" t="n">
        <v>11368026</v>
      </c>
      <c r="J198" s="29"/>
      <c r="K198" s="79" t="n">
        <v>0</v>
      </c>
      <c r="L198" s="29"/>
      <c r="M198" s="79" t="n">
        <f aca="false">SUM(G198:K198)</f>
        <v>11368026</v>
      </c>
      <c r="N198" s="29"/>
      <c r="O198" s="79" t="n">
        <v>5958636</v>
      </c>
      <c r="P198" s="29"/>
      <c r="Q198" s="79" t="n">
        <v>0</v>
      </c>
      <c r="R198" s="29"/>
      <c r="S198" s="79" t="n">
        <v>1850430</v>
      </c>
      <c r="T198" s="29"/>
      <c r="U198" s="79" t="n">
        <f aca="false">SUM(O198:S198)</f>
        <v>7809066</v>
      </c>
      <c r="V198" s="29"/>
      <c r="W198" s="29"/>
      <c r="X198" s="79" t="n">
        <v>3183329</v>
      </c>
      <c r="Y198" s="29"/>
      <c r="Z198" s="79" t="n">
        <v>0</v>
      </c>
      <c r="AA198" s="29"/>
      <c r="AB198" s="79" t="n">
        <v>370181</v>
      </c>
      <c r="AC198" s="29"/>
      <c r="AD198" s="79" t="n">
        <f aca="false">SUM(X198:AB198)</f>
        <v>3553510</v>
      </c>
      <c r="AE198" s="29"/>
      <c r="AF198" s="79" t="n">
        <v>0</v>
      </c>
      <c r="AG198" s="29"/>
      <c r="AH198" s="79" t="n">
        <v>0</v>
      </c>
      <c r="AI198" s="29"/>
      <c r="AJ198" s="79" t="n">
        <v>5450</v>
      </c>
      <c r="AK198" s="29"/>
      <c r="AL198" s="79" t="n">
        <f aca="false">(U198+AD198+AF198+AH198+AJ198)</f>
        <v>11368026</v>
      </c>
      <c r="AM198" s="29"/>
      <c r="AN198" s="123" t="n">
        <v>79</v>
      </c>
    </row>
    <row r="199" customFormat="false" ht="8.25" hidden="false" customHeight="true" outlineLevel="0" collapsed="false">
      <c r="A199" s="123" t="n">
        <v>80</v>
      </c>
      <c r="B199" s="124"/>
      <c r="C199" s="123" t="s">
        <v>214</v>
      </c>
      <c r="D199" s="124"/>
      <c r="E199" s="124"/>
      <c r="F199" s="29"/>
      <c r="G199" s="79" t="n">
        <v>0</v>
      </c>
      <c r="H199" s="29"/>
      <c r="I199" s="79" t="n">
        <v>1935190</v>
      </c>
      <c r="J199" s="29"/>
      <c r="K199" s="79" t="n">
        <v>0</v>
      </c>
      <c r="L199" s="29"/>
      <c r="M199" s="79" t="n">
        <f aca="false">SUM(G199:K199)</f>
        <v>1935190</v>
      </c>
      <c r="N199" s="29"/>
      <c r="O199" s="79" t="n">
        <v>1137345</v>
      </c>
      <c r="P199" s="29"/>
      <c r="Q199" s="79" t="n">
        <v>0</v>
      </c>
      <c r="R199" s="29"/>
      <c r="S199" s="79" t="n">
        <v>262584</v>
      </c>
      <c r="T199" s="29"/>
      <c r="U199" s="79" t="n">
        <f aca="false">SUM(O199:S199)</f>
        <v>1399929</v>
      </c>
      <c r="V199" s="29"/>
      <c r="W199" s="29"/>
      <c r="X199" s="79" t="n">
        <v>334088</v>
      </c>
      <c r="Y199" s="29"/>
      <c r="Z199" s="79" t="n">
        <v>0</v>
      </c>
      <c r="AA199" s="29"/>
      <c r="AB199" s="79" t="n">
        <v>24168</v>
      </c>
      <c r="AC199" s="29"/>
      <c r="AD199" s="79" t="n">
        <f aca="false">SUM(X199:AB199)</f>
        <v>358256</v>
      </c>
      <c r="AE199" s="29"/>
      <c r="AF199" s="79" t="n">
        <v>0</v>
      </c>
      <c r="AG199" s="29"/>
      <c r="AH199" s="79" t="n">
        <v>0</v>
      </c>
      <c r="AI199" s="29"/>
      <c r="AJ199" s="79" t="n">
        <v>177005</v>
      </c>
      <c r="AK199" s="29"/>
      <c r="AL199" s="79" t="n">
        <f aca="false">(U199+AD199+AF199+AH199+AJ199)</f>
        <v>1935190</v>
      </c>
      <c r="AM199" s="29"/>
      <c r="AN199" s="123" t="n">
        <v>80</v>
      </c>
    </row>
    <row r="200" customFormat="false" ht="8.25" hidden="false" customHeight="true" outlineLevel="0" collapsed="false">
      <c r="A200" s="126"/>
      <c r="B200" s="124"/>
      <c r="C200" s="123"/>
      <c r="D200" s="124"/>
      <c r="E200" s="124"/>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126"/>
    </row>
    <row r="201" customFormat="false" ht="8.25" hidden="false" customHeight="true" outlineLevel="0" collapsed="false">
      <c r="A201" s="123" t="n">
        <v>81</v>
      </c>
      <c r="B201" s="124"/>
      <c r="C201" s="123" t="s">
        <v>215</v>
      </c>
      <c r="D201" s="124"/>
      <c r="E201" s="124"/>
      <c r="F201" s="29"/>
      <c r="G201" s="79" t="n">
        <v>0</v>
      </c>
      <c r="H201" s="29"/>
      <c r="I201" s="79" t="n">
        <v>1909087</v>
      </c>
      <c r="J201" s="29"/>
      <c r="K201" s="79" t="n">
        <v>0</v>
      </c>
      <c r="L201" s="29"/>
      <c r="M201" s="79" t="n">
        <f aca="false">SUM(G201:K201)</f>
        <v>1909087</v>
      </c>
      <c r="N201" s="29"/>
      <c r="O201" s="79" t="n">
        <v>113583</v>
      </c>
      <c r="P201" s="29"/>
      <c r="Q201" s="79" t="n">
        <v>0</v>
      </c>
      <c r="R201" s="29"/>
      <c r="S201" s="79" t="n">
        <v>1473620</v>
      </c>
      <c r="T201" s="29"/>
      <c r="U201" s="79" t="n">
        <f aca="false">SUM(O201:S201)</f>
        <v>1587203</v>
      </c>
      <c r="V201" s="29"/>
      <c r="W201" s="29"/>
      <c r="X201" s="79" t="n">
        <v>154221</v>
      </c>
      <c r="Y201" s="29"/>
      <c r="Z201" s="79" t="n">
        <v>0</v>
      </c>
      <c r="AA201" s="29"/>
      <c r="AB201" s="79" t="n">
        <v>167663</v>
      </c>
      <c r="AC201" s="29"/>
      <c r="AD201" s="79" t="n">
        <f aca="false">SUM(X201:AB201)</f>
        <v>321884</v>
      </c>
      <c r="AE201" s="29"/>
      <c r="AF201" s="79" t="n">
        <v>0</v>
      </c>
      <c r="AG201" s="29"/>
      <c r="AH201" s="79" t="n">
        <v>0</v>
      </c>
      <c r="AI201" s="29"/>
      <c r="AJ201" s="79" t="n">
        <v>0</v>
      </c>
      <c r="AK201" s="29"/>
      <c r="AL201" s="79" t="n">
        <f aca="false">(U201+AD201+AF201+AH201+AJ201)</f>
        <v>1909087</v>
      </c>
      <c r="AM201" s="29"/>
      <c r="AN201" s="123" t="n">
        <v>81</v>
      </c>
    </row>
    <row r="202" customFormat="false" ht="8.25" hidden="false" customHeight="true" outlineLevel="0" collapsed="false">
      <c r="A202" s="123" t="n">
        <v>82</v>
      </c>
      <c r="B202" s="124"/>
      <c r="C202" s="123" t="s">
        <v>216</v>
      </c>
      <c r="D202" s="124"/>
      <c r="E202" s="124"/>
      <c r="F202" s="29"/>
      <c r="G202" s="79" t="n">
        <v>514302</v>
      </c>
      <c r="H202" s="29"/>
      <c r="I202" s="79" t="n">
        <v>5741795</v>
      </c>
      <c r="J202" s="29"/>
      <c r="K202" s="79" t="n">
        <v>0</v>
      </c>
      <c r="L202" s="29"/>
      <c r="M202" s="79" t="n">
        <f aca="false">SUM(G202:K202)</f>
        <v>6256097</v>
      </c>
      <c r="N202" s="29"/>
      <c r="O202" s="79" t="n">
        <v>2776662</v>
      </c>
      <c r="P202" s="29"/>
      <c r="Q202" s="79" t="n">
        <v>0</v>
      </c>
      <c r="R202" s="29"/>
      <c r="S202" s="79" t="n">
        <v>1384173</v>
      </c>
      <c r="T202" s="29"/>
      <c r="U202" s="79" t="n">
        <f aca="false">SUM(O202:S202)</f>
        <v>4160835</v>
      </c>
      <c r="V202" s="29"/>
      <c r="W202" s="29"/>
      <c r="X202" s="79" t="n">
        <v>1113435</v>
      </c>
      <c r="Y202" s="29"/>
      <c r="Z202" s="79" t="n">
        <v>0</v>
      </c>
      <c r="AA202" s="29"/>
      <c r="AB202" s="79" t="n">
        <v>1017310</v>
      </c>
      <c r="AC202" s="29"/>
      <c r="AD202" s="79" t="n">
        <f aca="false">SUM(X202:AB202)</f>
        <v>2130745</v>
      </c>
      <c r="AE202" s="29"/>
      <c r="AF202" s="79" t="n">
        <v>0</v>
      </c>
      <c r="AG202" s="29"/>
      <c r="AH202" s="79" t="n">
        <v>0</v>
      </c>
      <c r="AI202" s="29"/>
      <c r="AJ202" s="79" t="n">
        <v>0</v>
      </c>
      <c r="AK202" s="29"/>
      <c r="AL202" s="79" t="n">
        <f aca="false">(U202+AD202+AF202+AH202+AJ202)</f>
        <v>6291580</v>
      </c>
      <c r="AM202" s="29"/>
      <c r="AN202" s="123" t="n">
        <v>82</v>
      </c>
    </row>
    <row r="203" customFormat="false" ht="8.25" hidden="false" customHeight="true" outlineLevel="0" collapsed="false">
      <c r="A203" s="123" t="n">
        <v>83</v>
      </c>
      <c r="B203" s="124"/>
      <c r="C203" s="123" t="s">
        <v>217</v>
      </c>
      <c r="D203" s="124"/>
      <c r="E203" s="124"/>
      <c r="F203" s="29"/>
      <c r="G203" s="79" t="n">
        <v>21611800</v>
      </c>
      <c r="H203" s="29"/>
      <c r="I203" s="79" t="n">
        <v>2680635</v>
      </c>
      <c r="J203" s="29"/>
      <c r="K203" s="79" t="n">
        <v>0</v>
      </c>
      <c r="L203" s="29"/>
      <c r="M203" s="79" t="n">
        <f aca="false">SUM(G203:K203)</f>
        <v>24292435</v>
      </c>
      <c r="N203" s="29"/>
      <c r="O203" s="79" t="n">
        <v>1144810</v>
      </c>
      <c r="P203" s="29"/>
      <c r="Q203" s="79" t="n">
        <v>0</v>
      </c>
      <c r="R203" s="29"/>
      <c r="S203" s="79" t="n">
        <v>945000</v>
      </c>
      <c r="T203" s="29"/>
      <c r="U203" s="79" t="n">
        <f aca="false">SUM(O203:S203)</f>
        <v>2089810</v>
      </c>
      <c r="V203" s="29"/>
      <c r="W203" s="29"/>
      <c r="X203" s="79" t="n">
        <v>1015011</v>
      </c>
      <c r="Y203" s="29"/>
      <c r="Z203" s="79" t="n">
        <v>0</v>
      </c>
      <c r="AA203" s="29"/>
      <c r="AB203" s="79" t="n">
        <v>451225</v>
      </c>
      <c r="AC203" s="29"/>
      <c r="AD203" s="79" t="n">
        <f aca="false">SUM(X203:AB203)</f>
        <v>1466236</v>
      </c>
      <c r="AE203" s="29"/>
      <c r="AF203" s="79" t="n">
        <v>0</v>
      </c>
      <c r="AG203" s="29"/>
      <c r="AH203" s="79" t="n">
        <v>0</v>
      </c>
      <c r="AI203" s="29"/>
      <c r="AJ203" s="79" t="n">
        <v>23036389</v>
      </c>
      <c r="AK203" s="29"/>
      <c r="AL203" s="79" t="n">
        <f aca="false">(U203+AD203+AF203+AH203+AJ203)</f>
        <v>26592435</v>
      </c>
      <c r="AM203" s="29"/>
      <c r="AN203" s="123" t="n">
        <v>83</v>
      </c>
    </row>
    <row r="204" customFormat="false" ht="8.25" hidden="false" customHeight="true" outlineLevel="0" collapsed="false">
      <c r="A204" s="123" t="n">
        <v>84</v>
      </c>
      <c r="B204" s="124"/>
      <c r="C204" s="123" t="s">
        <v>218</v>
      </c>
      <c r="D204" s="124"/>
      <c r="E204" s="124"/>
      <c r="F204" s="29"/>
      <c r="G204" s="79" t="n">
        <v>0</v>
      </c>
      <c r="H204" s="29"/>
      <c r="I204" s="79" t="n">
        <v>3893274</v>
      </c>
      <c r="J204" s="29"/>
      <c r="K204" s="79" t="n">
        <v>0</v>
      </c>
      <c r="L204" s="29"/>
      <c r="M204" s="79" t="n">
        <f aca="false">SUM(G204:K204)</f>
        <v>3893274</v>
      </c>
      <c r="N204" s="29"/>
      <c r="O204" s="79" t="n">
        <v>2142692</v>
      </c>
      <c r="P204" s="29"/>
      <c r="Q204" s="79" t="n">
        <v>0</v>
      </c>
      <c r="R204" s="29"/>
      <c r="S204" s="79" t="n">
        <v>791699</v>
      </c>
      <c r="T204" s="29"/>
      <c r="U204" s="79" t="n">
        <f aca="false">SUM(O204:S204)</f>
        <v>2934391</v>
      </c>
      <c r="V204" s="29"/>
      <c r="W204" s="29"/>
      <c r="X204" s="79" t="n">
        <v>751222</v>
      </c>
      <c r="Y204" s="29"/>
      <c r="Z204" s="79" t="n">
        <v>0</v>
      </c>
      <c r="AA204" s="29"/>
      <c r="AB204" s="79" t="n">
        <v>207661</v>
      </c>
      <c r="AC204" s="29"/>
      <c r="AD204" s="79" t="n">
        <f aca="false">SUM(X204:AB204)</f>
        <v>958883</v>
      </c>
      <c r="AE204" s="29"/>
      <c r="AF204" s="79" t="n">
        <v>0</v>
      </c>
      <c r="AG204" s="29"/>
      <c r="AH204" s="79" t="n">
        <v>0</v>
      </c>
      <c r="AI204" s="29"/>
      <c r="AJ204" s="79" t="n">
        <v>0</v>
      </c>
      <c r="AK204" s="29"/>
      <c r="AL204" s="79" t="n">
        <f aca="false">(U204+AD204+AF204+AH204+AJ204)</f>
        <v>3893274</v>
      </c>
      <c r="AM204" s="29"/>
      <c r="AN204" s="123" t="n">
        <v>84</v>
      </c>
    </row>
    <row r="205" customFormat="false" ht="8.25" hidden="false" customHeight="true" outlineLevel="0" collapsed="false">
      <c r="A205" s="123" t="n">
        <v>85</v>
      </c>
      <c r="B205" s="124"/>
      <c r="C205" s="123" t="s">
        <v>219</v>
      </c>
      <c r="D205" s="124"/>
      <c r="E205" s="124"/>
      <c r="F205" s="29"/>
      <c r="G205" s="79" t="n">
        <v>0</v>
      </c>
      <c r="H205" s="29"/>
      <c r="I205" s="79" t="n">
        <v>39942292</v>
      </c>
      <c r="J205" s="29"/>
      <c r="K205" s="79" t="n">
        <v>0</v>
      </c>
      <c r="L205" s="29"/>
      <c r="M205" s="79" t="n">
        <f aca="false">SUM(G205:K205)</f>
        <v>39942292</v>
      </c>
      <c r="N205" s="29"/>
      <c r="O205" s="79" t="n">
        <v>18333944</v>
      </c>
      <c r="P205" s="29"/>
      <c r="Q205" s="79" t="n">
        <v>2928741</v>
      </c>
      <c r="R205" s="29"/>
      <c r="S205" s="79" t="n">
        <v>6576155</v>
      </c>
      <c r="T205" s="29"/>
      <c r="U205" s="79" t="n">
        <f aca="false">SUM(O205:S205)</f>
        <v>27838840</v>
      </c>
      <c r="V205" s="29"/>
      <c r="W205" s="29"/>
      <c r="X205" s="79" t="n">
        <v>6484143</v>
      </c>
      <c r="Y205" s="29"/>
      <c r="Z205" s="79" t="n">
        <v>1790433</v>
      </c>
      <c r="AA205" s="29"/>
      <c r="AB205" s="79" t="n">
        <v>3520867</v>
      </c>
      <c r="AC205" s="29"/>
      <c r="AD205" s="79" t="n">
        <f aca="false">SUM(X205:AB205)</f>
        <v>11795443</v>
      </c>
      <c r="AE205" s="29"/>
      <c r="AF205" s="79" t="n">
        <v>0</v>
      </c>
      <c r="AG205" s="29"/>
      <c r="AH205" s="79" t="n">
        <v>0</v>
      </c>
      <c r="AI205" s="29"/>
      <c r="AJ205" s="79" t="n">
        <v>308009</v>
      </c>
      <c r="AK205" s="29"/>
      <c r="AL205" s="79" t="n">
        <f aca="false">(U205+AD205+AF205+AH205+AJ205)</f>
        <v>39942292</v>
      </c>
      <c r="AM205" s="29"/>
      <c r="AN205" s="123" t="n">
        <v>85</v>
      </c>
    </row>
    <row r="206" customFormat="false" ht="8.25" hidden="false" customHeight="true" outlineLevel="0" collapsed="false">
      <c r="A206" s="124"/>
      <c r="B206" s="124"/>
      <c r="C206" s="123"/>
      <c r="D206" s="124"/>
      <c r="E206" s="124"/>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124"/>
    </row>
    <row r="207" customFormat="false" ht="8.25" hidden="false" customHeight="true" outlineLevel="0" collapsed="false">
      <c r="A207" s="123" t="n">
        <v>86</v>
      </c>
      <c r="B207" s="124"/>
      <c r="C207" s="123" t="s">
        <v>220</v>
      </c>
      <c r="D207" s="124"/>
      <c r="E207" s="124"/>
      <c r="F207" s="29"/>
      <c r="G207" s="79" t="n">
        <v>0</v>
      </c>
      <c r="H207" s="29"/>
      <c r="I207" s="79" t="n">
        <v>0</v>
      </c>
      <c r="J207" s="29"/>
      <c r="K207" s="79" t="n">
        <v>0</v>
      </c>
      <c r="L207" s="29"/>
      <c r="M207" s="79" t="n">
        <f aca="false">SUM(G207:K207)</f>
        <v>0</v>
      </c>
      <c r="N207" s="29"/>
      <c r="O207" s="79" t="n">
        <v>20096153</v>
      </c>
      <c r="P207" s="29"/>
      <c r="Q207" s="79" t="n">
        <v>0</v>
      </c>
      <c r="R207" s="29"/>
      <c r="S207" s="79" t="n">
        <v>8381129</v>
      </c>
      <c r="T207" s="29"/>
      <c r="U207" s="79" t="n">
        <f aca="false">SUM(O207:S207)</f>
        <v>28477282</v>
      </c>
      <c r="V207" s="29"/>
      <c r="W207" s="29"/>
      <c r="X207" s="79" t="n">
        <v>12848151</v>
      </c>
      <c r="Y207" s="29"/>
      <c r="Z207" s="79" t="n">
        <v>0</v>
      </c>
      <c r="AA207" s="29"/>
      <c r="AB207" s="79" t="n">
        <v>5526996</v>
      </c>
      <c r="AC207" s="29"/>
      <c r="AD207" s="79" t="n">
        <f aca="false">SUM(X207:AB207)</f>
        <v>18375147</v>
      </c>
      <c r="AE207" s="29"/>
      <c r="AF207" s="79" t="n">
        <v>0</v>
      </c>
      <c r="AG207" s="29"/>
      <c r="AH207" s="79" t="n">
        <v>0</v>
      </c>
      <c r="AI207" s="29"/>
      <c r="AJ207" s="79" t="n">
        <v>0</v>
      </c>
      <c r="AK207" s="29"/>
      <c r="AL207" s="79" t="n">
        <f aca="false">(U207+AD207+AF207+AH207+AJ207)</f>
        <v>46852429</v>
      </c>
      <c r="AM207" s="29"/>
      <c r="AN207" s="123" t="n">
        <v>86</v>
      </c>
    </row>
    <row r="208" customFormat="false" ht="8.25" hidden="false" customHeight="true" outlineLevel="0" collapsed="false">
      <c r="A208" s="123" t="n">
        <v>87</v>
      </c>
      <c r="B208" s="124"/>
      <c r="C208" s="123" t="s">
        <v>221</v>
      </c>
      <c r="D208" s="124"/>
      <c r="E208" s="124"/>
      <c r="F208" s="29"/>
      <c r="G208" s="79" t="n">
        <v>0</v>
      </c>
      <c r="H208" s="29"/>
      <c r="I208" s="79" t="n">
        <v>0</v>
      </c>
      <c r="J208" s="29"/>
      <c r="K208" s="79" t="n">
        <v>0</v>
      </c>
      <c r="L208" s="29"/>
      <c r="M208" s="79" t="n">
        <f aca="false">SUM(G208:K208)</f>
        <v>0</v>
      </c>
      <c r="N208" s="29"/>
      <c r="O208" s="79" t="n">
        <v>125000</v>
      </c>
      <c r="P208" s="29"/>
      <c r="Q208" s="79" t="n">
        <v>0</v>
      </c>
      <c r="R208" s="29"/>
      <c r="S208" s="79" t="n">
        <v>960000</v>
      </c>
      <c r="T208" s="29"/>
      <c r="U208" s="79" t="n">
        <f aca="false">SUM(O208:S208)</f>
        <v>1085000</v>
      </c>
      <c r="V208" s="29"/>
      <c r="W208" s="29"/>
      <c r="X208" s="79" t="n">
        <v>114027</v>
      </c>
      <c r="Y208" s="29"/>
      <c r="Z208" s="79" t="n">
        <v>0</v>
      </c>
      <c r="AA208" s="29"/>
      <c r="AB208" s="79" t="n">
        <v>699207</v>
      </c>
      <c r="AC208" s="29"/>
      <c r="AD208" s="79" t="n">
        <f aca="false">SUM(X208:AB208)</f>
        <v>813234</v>
      </c>
      <c r="AE208" s="29"/>
      <c r="AF208" s="79" t="n">
        <v>0</v>
      </c>
      <c r="AG208" s="29"/>
      <c r="AH208" s="79" t="n">
        <v>0</v>
      </c>
      <c r="AI208" s="29"/>
      <c r="AJ208" s="79" t="n">
        <v>0</v>
      </c>
      <c r="AK208" s="29"/>
      <c r="AL208" s="79" t="n">
        <f aca="false">(U208+AD208+AF208+AH208+AJ208)</f>
        <v>1898234</v>
      </c>
      <c r="AM208" s="29"/>
      <c r="AN208" s="123" t="n">
        <v>87</v>
      </c>
    </row>
    <row r="209" customFormat="false" ht="8.25" hidden="false" customHeight="true" outlineLevel="0" collapsed="false">
      <c r="A209" s="123" t="n">
        <v>88</v>
      </c>
      <c r="B209" s="124"/>
      <c r="C209" s="123" t="s">
        <v>222</v>
      </c>
      <c r="D209" s="124"/>
      <c r="E209" s="124"/>
      <c r="F209" s="29"/>
      <c r="G209" s="79" t="n">
        <v>0</v>
      </c>
      <c r="H209" s="29"/>
      <c r="I209" s="79" t="n">
        <v>0</v>
      </c>
      <c r="J209" s="29"/>
      <c r="K209" s="79" t="n">
        <v>0</v>
      </c>
      <c r="L209" s="29"/>
      <c r="M209" s="79" t="n">
        <f aca="false">SUM(G209:K209)</f>
        <v>0</v>
      </c>
      <c r="N209" s="29"/>
      <c r="O209" s="79" t="n">
        <v>1379322</v>
      </c>
      <c r="P209" s="29"/>
      <c r="Q209" s="79" t="n">
        <v>0</v>
      </c>
      <c r="R209" s="29"/>
      <c r="S209" s="79" t="n">
        <v>100955</v>
      </c>
      <c r="T209" s="29"/>
      <c r="U209" s="79" t="n">
        <f aca="false">SUM(O209:S209)</f>
        <v>1480277</v>
      </c>
      <c r="V209" s="29"/>
      <c r="W209" s="29"/>
      <c r="X209" s="79" t="n">
        <v>535300</v>
      </c>
      <c r="Y209" s="29"/>
      <c r="Z209" s="79" t="n">
        <v>0</v>
      </c>
      <c r="AA209" s="29"/>
      <c r="AB209" s="79" t="n">
        <v>4038</v>
      </c>
      <c r="AC209" s="29"/>
      <c r="AD209" s="79" t="n">
        <f aca="false">SUM(X209:AB209)</f>
        <v>539338</v>
      </c>
      <c r="AE209" s="29"/>
      <c r="AF209" s="79" t="n">
        <v>0</v>
      </c>
      <c r="AG209" s="29"/>
      <c r="AH209" s="79" t="n">
        <v>0</v>
      </c>
      <c r="AI209" s="29"/>
      <c r="AJ209" s="79" t="n">
        <v>0</v>
      </c>
      <c r="AK209" s="29"/>
      <c r="AL209" s="79" t="n">
        <f aca="false">(U209+AD209+AF209+AH209+AJ209)</f>
        <v>2019615</v>
      </c>
      <c r="AM209" s="29"/>
      <c r="AN209" s="123" t="n">
        <v>88</v>
      </c>
    </row>
    <row r="210" customFormat="false" ht="8.25" hidden="false" customHeight="true" outlineLevel="0" collapsed="false">
      <c r="A210" s="123" t="n">
        <v>89</v>
      </c>
      <c r="B210" s="124"/>
      <c r="C210" s="123" t="s">
        <v>223</v>
      </c>
      <c r="D210" s="124"/>
      <c r="E210" s="124"/>
      <c r="F210" s="29"/>
      <c r="G210" s="79" t="n">
        <v>0</v>
      </c>
      <c r="H210" s="29"/>
      <c r="I210" s="79" t="n">
        <v>2909109</v>
      </c>
      <c r="J210" s="29"/>
      <c r="K210" s="79" t="n">
        <v>0</v>
      </c>
      <c r="L210" s="29"/>
      <c r="M210" s="79" t="n">
        <f aca="false">SUM(G210:K210)</f>
        <v>2909109</v>
      </c>
      <c r="N210" s="29"/>
      <c r="O210" s="79" t="n">
        <v>1374333</v>
      </c>
      <c r="P210" s="29"/>
      <c r="Q210" s="79" t="n">
        <v>0</v>
      </c>
      <c r="R210" s="29"/>
      <c r="S210" s="79" t="n">
        <v>1616187</v>
      </c>
      <c r="T210" s="29"/>
      <c r="U210" s="79" t="n">
        <f aca="false">SUM(O210:S210)</f>
        <v>2990520</v>
      </c>
      <c r="V210" s="29"/>
      <c r="W210" s="29"/>
      <c r="X210" s="79" t="n">
        <v>176536</v>
      </c>
      <c r="Y210" s="29"/>
      <c r="Z210" s="79" t="n">
        <v>0</v>
      </c>
      <c r="AA210" s="29"/>
      <c r="AB210" s="79" t="n">
        <v>997378</v>
      </c>
      <c r="AC210" s="29"/>
      <c r="AD210" s="79" t="n">
        <f aca="false">SUM(X210:AB210)</f>
        <v>1173914</v>
      </c>
      <c r="AE210" s="29"/>
      <c r="AF210" s="79" t="n">
        <v>0</v>
      </c>
      <c r="AG210" s="29"/>
      <c r="AH210" s="79" t="n">
        <v>0</v>
      </c>
      <c r="AI210" s="29"/>
      <c r="AJ210" s="79" t="n">
        <v>0</v>
      </c>
      <c r="AK210" s="29"/>
      <c r="AL210" s="79" t="n">
        <f aca="false">(U210+AD210+AF210+AH210+AJ210)</f>
        <v>4164434</v>
      </c>
      <c r="AM210" s="29"/>
      <c r="AN210" s="123" t="n">
        <v>89</v>
      </c>
    </row>
    <row r="211" customFormat="false" ht="8.25" hidden="false" customHeight="true" outlineLevel="0" collapsed="false">
      <c r="A211" s="123" t="n">
        <v>90</v>
      </c>
      <c r="B211" s="124"/>
      <c r="C211" s="123" t="s">
        <v>224</v>
      </c>
      <c r="D211" s="124"/>
      <c r="E211" s="124"/>
      <c r="F211" s="29"/>
      <c r="G211" s="79" t="n">
        <v>0</v>
      </c>
      <c r="H211" s="29"/>
      <c r="I211" s="79" t="n">
        <v>0</v>
      </c>
      <c r="J211" s="29"/>
      <c r="K211" s="79" t="n">
        <v>0</v>
      </c>
      <c r="L211" s="29"/>
      <c r="M211" s="79" t="n">
        <f aca="false">SUM(G211:K211)</f>
        <v>0</v>
      </c>
      <c r="N211" s="29"/>
      <c r="O211" s="79" t="n">
        <v>4956742</v>
      </c>
      <c r="P211" s="29"/>
      <c r="Q211" s="79" t="n">
        <v>220000</v>
      </c>
      <c r="R211" s="29"/>
      <c r="S211" s="79" t="n">
        <v>472472</v>
      </c>
      <c r="T211" s="29"/>
      <c r="U211" s="79" t="n">
        <f aca="false">SUM(O211:S211)</f>
        <v>5649214</v>
      </c>
      <c r="V211" s="29"/>
      <c r="W211" s="37"/>
      <c r="X211" s="79" t="n">
        <v>5669712</v>
      </c>
      <c r="Y211" s="29"/>
      <c r="Z211" s="79" t="n">
        <v>251852</v>
      </c>
      <c r="AA211" s="29"/>
      <c r="AB211" s="79" t="n">
        <v>97164</v>
      </c>
      <c r="AC211" s="29"/>
      <c r="AD211" s="79" t="n">
        <f aca="false">SUM(X211:AB211)</f>
        <v>6018728</v>
      </c>
      <c r="AE211" s="29"/>
      <c r="AF211" s="79" t="n">
        <v>0</v>
      </c>
      <c r="AG211" s="29"/>
      <c r="AH211" s="79" t="n">
        <v>0</v>
      </c>
      <c r="AI211" s="29"/>
      <c r="AJ211" s="79" t="n">
        <v>0</v>
      </c>
      <c r="AK211" s="29"/>
      <c r="AL211" s="79" t="n">
        <f aca="false">(U211+AD211+AF211+AH211+AJ211)</f>
        <v>11667942</v>
      </c>
      <c r="AM211" s="29"/>
      <c r="AN211" s="123" t="n">
        <v>90</v>
      </c>
    </row>
    <row r="212" customFormat="false" ht="8.25" hidden="false" customHeight="true" outlineLevel="0" collapsed="false">
      <c r="A212" s="124"/>
      <c r="B212" s="124"/>
      <c r="C212" s="123"/>
      <c r="D212" s="124"/>
      <c r="E212" s="124"/>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126"/>
    </row>
    <row r="213" customFormat="false" ht="8.25" hidden="false" customHeight="true" outlineLevel="0" collapsed="false">
      <c r="A213" s="123" t="n">
        <v>91</v>
      </c>
      <c r="B213" s="124"/>
      <c r="C213" s="123" t="s">
        <v>225</v>
      </c>
      <c r="D213" s="124"/>
      <c r="E213" s="124"/>
      <c r="F213" s="29"/>
      <c r="G213" s="79" t="n">
        <v>0</v>
      </c>
      <c r="H213" s="29"/>
      <c r="I213" s="79" t="n">
        <v>3079559</v>
      </c>
      <c r="J213" s="29"/>
      <c r="K213" s="79" t="n">
        <v>0</v>
      </c>
      <c r="L213" s="29"/>
      <c r="M213" s="79" t="n">
        <f aca="false">SUM(G213:K213)</f>
        <v>3079559</v>
      </c>
      <c r="N213" s="29"/>
      <c r="O213" s="79" t="n">
        <v>1697669</v>
      </c>
      <c r="P213" s="29"/>
      <c r="Q213" s="79" t="n">
        <v>0</v>
      </c>
      <c r="R213" s="29"/>
      <c r="S213" s="79" t="n">
        <v>532931</v>
      </c>
      <c r="T213" s="29"/>
      <c r="U213" s="79" t="n">
        <f aca="false">SUM(O213:S213)</f>
        <v>2230600</v>
      </c>
      <c r="V213" s="29"/>
      <c r="W213" s="29"/>
      <c r="X213" s="79" t="n">
        <v>323724</v>
      </c>
      <c r="Y213" s="29"/>
      <c r="Z213" s="79" t="n">
        <v>0</v>
      </c>
      <c r="AA213" s="29"/>
      <c r="AB213" s="79" t="n">
        <v>525235</v>
      </c>
      <c r="AC213" s="29"/>
      <c r="AD213" s="79" t="n">
        <f aca="false">SUM(X213:AB213)</f>
        <v>848959</v>
      </c>
      <c r="AE213" s="29"/>
      <c r="AF213" s="79" t="n">
        <v>0</v>
      </c>
      <c r="AG213" s="29"/>
      <c r="AH213" s="79" t="n">
        <v>0</v>
      </c>
      <c r="AI213" s="29"/>
      <c r="AJ213" s="79" t="n">
        <v>0</v>
      </c>
      <c r="AK213" s="29"/>
      <c r="AL213" s="79" t="n">
        <f aca="false">(U213+AD213+AF213+AH213+AJ213)</f>
        <v>3079559</v>
      </c>
      <c r="AM213" s="29"/>
      <c r="AN213" s="123" t="n">
        <v>91</v>
      </c>
    </row>
    <row r="214" customFormat="false" ht="8.25" hidden="false" customHeight="true" outlineLevel="0" collapsed="false">
      <c r="A214" s="123" t="n">
        <v>92</v>
      </c>
      <c r="B214" s="124"/>
      <c r="C214" s="123" t="s">
        <v>226</v>
      </c>
      <c r="D214" s="124"/>
      <c r="E214" s="124"/>
      <c r="F214" s="29"/>
      <c r="G214" s="79" t="n">
        <v>168534</v>
      </c>
      <c r="H214" s="29"/>
      <c r="I214" s="79" t="n">
        <v>1397975</v>
      </c>
      <c r="J214" s="29"/>
      <c r="K214" s="79" t="n">
        <v>0</v>
      </c>
      <c r="L214" s="29"/>
      <c r="M214" s="79" t="n">
        <f aca="false">SUM(G214:K214)</f>
        <v>1566509</v>
      </c>
      <c r="N214" s="29"/>
      <c r="O214" s="79" t="n">
        <v>522968</v>
      </c>
      <c r="P214" s="29"/>
      <c r="Q214" s="79" t="n">
        <v>0</v>
      </c>
      <c r="R214" s="29"/>
      <c r="S214" s="79" t="n">
        <v>551919</v>
      </c>
      <c r="T214" s="29"/>
      <c r="U214" s="79" t="n">
        <f aca="false">SUM(O214:S214)</f>
        <v>1074887</v>
      </c>
      <c r="V214" s="29"/>
      <c r="W214" s="29"/>
      <c r="X214" s="79" t="n">
        <v>176328</v>
      </c>
      <c r="Y214" s="29"/>
      <c r="Z214" s="79" t="n">
        <v>0</v>
      </c>
      <c r="AA214" s="29"/>
      <c r="AB214" s="79" t="n">
        <v>311710</v>
      </c>
      <c r="AC214" s="29"/>
      <c r="AD214" s="79" t="n">
        <f aca="false">SUM(X214:AB214)</f>
        <v>488038</v>
      </c>
      <c r="AE214" s="29"/>
      <c r="AF214" s="79" t="n">
        <v>0</v>
      </c>
      <c r="AG214" s="29"/>
      <c r="AH214" s="79" t="n">
        <v>0</v>
      </c>
      <c r="AI214" s="29"/>
      <c r="AJ214" s="79" t="n">
        <v>0</v>
      </c>
      <c r="AK214" s="29"/>
      <c r="AL214" s="79" t="n">
        <f aca="false">(U214+AD214+AF214+AH214+AJ214)</f>
        <v>1562925</v>
      </c>
      <c r="AM214" s="29"/>
      <c r="AN214" s="123" t="n">
        <v>92</v>
      </c>
    </row>
    <row r="215" customFormat="false" ht="8.25" hidden="false" customHeight="true" outlineLevel="0" collapsed="false">
      <c r="A215" s="123" t="n">
        <v>93</v>
      </c>
      <c r="B215" s="124"/>
      <c r="C215" s="123" t="s">
        <v>227</v>
      </c>
      <c r="D215" s="124"/>
      <c r="E215" s="124"/>
      <c r="F215" s="29"/>
      <c r="G215" s="79" t="n">
        <v>593512</v>
      </c>
      <c r="H215" s="29"/>
      <c r="I215" s="79" t="n">
        <v>2843402</v>
      </c>
      <c r="J215" s="29"/>
      <c r="K215" s="79" t="n">
        <v>0</v>
      </c>
      <c r="L215" s="29"/>
      <c r="M215" s="79" t="n">
        <f aca="false">SUM(G215:K215)</f>
        <v>3436914</v>
      </c>
      <c r="N215" s="29"/>
      <c r="O215" s="79" t="n">
        <v>500920</v>
      </c>
      <c r="P215" s="29"/>
      <c r="Q215" s="79" t="n">
        <v>0</v>
      </c>
      <c r="R215" s="29"/>
      <c r="S215" s="79" t="n">
        <v>386843</v>
      </c>
      <c r="T215" s="29"/>
      <c r="U215" s="79" t="n">
        <f aca="false">SUM(O215:S215)</f>
        <v>887763</v>
      </c>
      <c r="V215" s="29"/>
      <c r="W215" s="29"/>
      <c r="X215" s="79" t="n">
        <v>2443761</v>
      </c>
      <c r="Y215" s="29"/>
      <c r="Z215" s="79" t="n">
        <v>0</v>
      </c>
      <c r="AA215" s="29"/>
      <c r="AB215" s="79" t="n">
        <v>105390</v>
      </c>
      <c r="AC215" s="29"/>
      <c r="AD215" s="79" t="n">
        <f aca="false">SUM(X215:AB215)</f>
        <v>2549151</v>
      </c>
      <c r="AE215" s="29"/>
      <c r="AF215" s="79" t="n">
        <v>0</v>
      </c>
      <c r="AG215" s="29"/>
      <c r="AH215" s="79" t="n">
        <v>0</v>
      </c>
      <c r="AI215" s="29"/>
      <c r="AJ215" s="79" t="n">
        <v>0</v>
      </c>
      <c r="AK215" s="29"/>
      <c r="AL215" s="79" t="n">
        <f aca="false">(U215+AD215+AF215+AH215+AJ215)</f>
        <v>3436914</v>
      </c>
      <c r="AM215" s="29"/>
      <c r="AN215" s="123" t="n">
        <v>93</v>
      </c>
    </row>
    <row r="216" customFormat="false" ht="8.25" hidden="false" customHeight="true" outlineLevel="0" collapsed="false">
      <c r="A216" s="123" t="n">
        <v>94</v>
      </c>
      <c r="B216" s="124"/>
      <c r="C216" s="123" t="s">
        <v>228</v>
      </c>
      <c r="D216" s="124"/>
      <c r="E216" s="124"/>
      <c r="F216" s="29"/>
      <c r="G216" s="79" t="n">
        <v>0</v>
      </c>
      <c r="H216" s="29"/>
      <c r="I216" s="79" t="n">
        <v>3792409</v>
      </c>
      <c r="J216" s="29"/>
      <c r="K216" s="79" t="n">
        <v>0</v>
      </c>
      <c r="L216" s="29"/>
      <c r="M216" s="79" t="n">
        <f aca="false">SUM(G216:K216)</f>
        <v>3792409</v>
      </c>
      <c r="N216" s="29"/>
      <c r="O216" s="79" t="n">
        <v>1035050</v>
      </c>
      <c r="P216" s="29"/>
      <c r="Q216" s="79" t="n">
        <v>0</v>
      </c>
      <c r="R216" s="29"/>
      <c r="S216" s="79" t="n">
        <v>1557699</v>
      </c>
      <c r="T216" s="29"/>
      <c r="U216" s="79" t="n">
        <f aca="false">SUM(O216:S216)</f>
        <v>2592749</v>
      </c>
      <c r="V216" s="29"/>
      <c r="W216" s="29"/>
      <c r="X216" s="79" t="n">
        <v>406869</v>
      </c>
      <c r="Y216" s="29"/>
      <c r="Z216" s="79" t="n">
        <v>0</v>
      </c>
      <c r="AA216" s="29"/>
      <c r="AB216" s="79" t="n">
        <v>792791</v>
      </c>
      <c r="AC216" s="29"/>
      <c r="AD216" s="79" t="n">
        <f aca="false">SUM(X216:AB216)</f>
        <v>1199660</v>
      </c>
      <c r="AE216" s="29"/>
      <c r="AF216" s="79" t="n">
        <v>0</v>
      </c>
      <c r="AG216" s="29"/>
      <c r="AH216" s="79" t="n">
        <v>0</v>
      </c>
      <c r="AI216" s="29"/>
      <c r="AJ216" s="79" t="n">
        <v>0</v>
      </c>
      <c r="AK216" s="29"/>
      <c r="AL216" s="79" t="n">
        <f aca="false">(U216+AD216+AF216+AH216+AJ216)</f>
        <v>3792409</v>
      </c>
      <c r="AM216" s="29"/>
      <c r="AN216" s="123" t="n">
        <v>94</v>
      </c>
    </row>
    <row r="217" customFormat="false" ht="8.25" hidden="false" customHeight="true" outlineLevel="0" collapsed="false">
      <c r="A217" s="130" t="n">
        <v>95</v>
      </c>
      <c r="B217" s="124"/>
      <c r="C217" s="123" t="s">
        <v>229</v>
      </c>
      <c r="D217" s="124"/>
      <c r="E217" s="124"/>
      <c r="F217" s="29"/>
      <c r="G217" s="84" t="n">
        <v>3165815</v>
      </c>
      <c r="H217" s="29"/>
      <c r="I217" s="84" t="n">
        <v>11421831</v>
      </c>
      <c r="J217" s="29"/>
      <c r="K217" s="84" t="n">
        <v>0</v>
      </c>
      <c r="L217" s="29"/>
      <c r="M217" s="84" t="n">
        <f aca="false">SUM(G217:K217)</f>
        <v>14587646</v>
      </c>
      <c r="N217" s="29"/>
      <c r="O217" s="84" t="n">
        <v>7055000</v>
      </c>
      <c r="P217" s="29"/>
      <c r="Q217" s="84" t="n">
        <v>0</v>
      </c>
      <c r="R217" s="29"/>
      <c r="S217" s="84" t="n">
        <v>3123707</v>
      </c>
      <c r="T217" s="37"/>
      <c r="U217" s="84" t="n">
        <f aca="false">SUM(O217:S217)</f>
        <v>10178707</v>
      </c>
      <c r="V217" s="29"/>
      <c r="W217" s="29"/>
      <c r="X217" s="84" t="n">
        <v>2434209</v>
      </c>
      <c r="Y217" s="29"/>
      <c r="Z217" s="84" t="n">
        <v>0</v>
      </c>
      <c r="AA217" s="29"/>
      <c r="AB217" s="84" t="n">
        <v>931700</v>
      </c>
      <c r="AC217" s="29"/>
      <c r="AD217" s="84" t="n">
        <f aca="false">SUM(X217:AB217)</f>
        <v>3365909</v>
      </c>
      <c r="AE217" s="29"/>
      <c r="AF217" s="84" t="n">
        <v>0</v>
      </c>
      <c r="AG217" s="29"/>
      <c r="AH217" s="84" t="n">
        <v>0</v>
      </c>
      <c r="AI217" s="29"/>
      <c r="AJ217" s="84" t="n">
        <v>60544</v>
      </c>
      <c r="AK217" s="29"/>
      <c r="AL217" s="84" t="n">
        <f aca="false">(U217+AD217+AF217+AH217+AJ217)</f>
        <v>13605160</v>
      </c>
      <c r="AM217" s="29"/>
      <c r="AN217" s="130" t="n">
        <v>95</v>
      </c>
    </row>
    <row r="218" customFormat="false" ht="8.25" hidden="false" customHeight="true" outlineLevel="0" collapsed="false">
      <c r="A218" s="124"/>
      <c r="B218" s="124"/>
      <c r="C218" s="123"/>
      <c r="D218" s="124"/>
      <c r="E218" s="124"/>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124"/>
    </row>
    <row r="219" customFormat="false" ht="8.25" hidden="false" customHeight="true" outlineLevel="0" collapsed="false">
      <c r="A219" s="130" t="n">
        <f aca="false">A217</f>
        <v>95</v>
      </c>
      <c r="B219" s="124"/>
      <c r="C219" s="132" t="s">
        <v>75</v>
      </c>
      <c r="D219" s="124"/>
      <c r="E219" s="124"/>
      <c r="F219" s="29"/>
      <c r="G219" s="87" t="n">
        <f aca="false">SUM(G89:G217)</f>
        <v>288244229</v>
      </c>
      <c r="H219" s="29"/>
      <c r="I219" s="87" t="n">
        <f aca="false">SUM(I89:I217)</f>
        <v>1348717656</v>
      </c>
      <c r="J219" s="29"/>
      <c r="K219" s="87" t="n">
        <f aca="false">SUM(K89:K217)</f>
        <v>162767</v>
      </c>
      <c r="L219" s="29"/>
      <c r="M219" s="87" t="n">
        <f aca="false">SUM(M89:M217)</f>
        <v>1637124652</v>
      </c>
      <c r="N219" s="29"/>
      <c r="O219" s="87" t="n">
        <f aca="false">SUM(O89:O217)</f>
        <v>755199793</v>
      </c>
      <c r="P219" s="29"/>
      <c r="Q219" s="87" t="n">
        <f aca="false">SUM(Q89:Q217)</f>
        <v>54979013</v>
      </c>
      <c r="R219" s="29"/>
      <c r="S219" s="87" t="n">
        <f aca="false">SUM(S89:S217)</f>
        <v>433629338</v>
      </c>
      <c r="T219" s="29"/>
      <c r="U219" s="87" t="n">
        <f aca="false">SUM(U89:U217)</f>
        <v>1243808144</v>
      </c>
      <c r="V219" s="29"/>
      <c r="W219" s="29"/>
      <c r="X219" s="87" t="n">
        <f aca="false">SUM(X89:X217)</f>
        <v>283547492</v>
      </c>
      <c r="Y219" s="29"/>
      <c r="Z219" s="87" t="n">
        <f aca="false">SUM(Z89:Z217)</f>
        <v>25821864</v>
      </c>
      <c r="AA219" s="29"/>
      <c r="AB219" s="87" t="n">
        <f aca="false">SUM(AB89:AB217)</f>
        <v>179183862</v>
      </c>
      <c r="AC219" s="29"/>
      <c r="AD219" s="87" t="n">
        <f aca="false">SUM(AD89:AD217)</f>
        <v>488553218</v>
      </c>
      <c r="AE219" s="29"/>
      <c r="AF219" s="87" t="n">
        <f aca="false">SUM(AF89:AF217)</f>
        <v>78804</v>
      </c>
      <c r="AG219" s="29"/>
      <c r="AH219" s="87" t="n">
        <f aca="false">SUM(AH89:AH217)</f>
        <v>13364903</v>
      </c>
      <c r="AI219" s="29"/>
      <c r="AJ219" s="87" t="n">
        <f aca="false">SUM(AJ89:AJ217)</f>
        <v>72234458</v>
      </c>
      <c r="AK219" s="29"/>
      <c r="AL219" s="87" t="n">
        <f aca="false">SUM(AL89:AL217)</f>
        <v>1818039527</v>
      </c>
      <c r="AM219" s="29"/>
      <c r="AN219" s="130" t="n">
        <f aca="false">AN217</f>
        <v>95</v>
      </c>
    </row>
    <row r="220" customFormat="false" ht="8.25" hidden="false" customHeight="true" outlineLevel="0" collapsed="false">
      <c r="A220" s="29"/>
      <c r="B220" s="29"/>
      <c r="C220" s="17"/>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row>
    <row r="221" customFormat="false" ht="8.25" hidden="false" customHeight="true" outlineLevel="0" collapsed="false">
      <c r="A221" s="29"/>
      <c r="B221" s="29"/>
      <c r="C221" s="17"/>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row>
    <row r="222" customFormat="false" ht="8.25" hidden="false" customHeight="true" outlineLevel="0" collapsed="false">
      <c r="A222" s="29"/>
      <c r="B222" s="29"/>
      <c r="C222" s="17"/>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row>
    <row r="223" customFormat="false" ht="8.25" hidden="false" customHeight="true" outlineLevel="0" collapsed="false">
      <c r="A223" s="29"/>
      <c r="B223" s="29"/>
      <c r="C223" s="17"/>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row>
    <row r="224" customFormat="false" ht="8.25" hidden="false" customHeight="true" outlineLevel="0" collapsed="false">
      <c r="A224" s="29"/>
      <c r="B224" s="29"/>
      <c r="C224" s="17"/>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row>
    <row r="225" customFormat="false" ht="12" hidden="true" customHeight="true" outlineLevel="0" collapsed="false">
      <c r="A225" s="29"/>
      <c r="B225" s="29"/>
      <c r="C225" s="17"/>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row>
    <row r="226" customFormat="false" ht="9.75" hidden="false" customHeight="true" outlineLevel="0" collapsed="false">
      <c r="A226" s="29"/>
      <c r="B226" s="29"/>
      <c r="C226" s="17"/>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row>
    <row r="227" s="153" customFormat="true" ht="11.25" hidden="false" customHeight="true" outlineLevel="0" collapsed="false">
      <c r="A227" s="23" t="s">
        <v>495</v>
      </c>
      <c r="B227" s="152"/>
      <c r="C227" s="152"/>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c r="AA227" s="152"/>
      <c r="AB227" s="152"/>
      <c r="AC227" s="152"/>
      <c r="AD227" s="152"/>
      <c r="AE227" s="152"/>
      <c r="AF227" s="152"/>
      <c r="AG227" s="152"/>
      <c r="AH227" s="152"/>
      <c r="AI227" s="152"/>
      <c r="AJ227" s="152"/>
      <c r="AK227" s="152"/>
      <c r="AL227" s="152"/>
      <c r="AM227" s="152"/>
      <c r="AN227" s="152"/>
      <c r="AP227" s="18" t="s">
        <v>496</v>
      </c>
    </row>
    <row r="228" s="20" customFormat="true" ht="10.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8" t="s">
        <v>52</v>
      </c>
      <c r="V228" s="15"/>
      <c r="W228" s="15"/>
      <c r="X228" s="23" t="s">
        <v>53</v>
      </c>
      <c r="Y228" s="15"/>
      <c r="Z228" s="15"/>
      <c r="AA228" s="15"/>
      <c r="AB228" s="15"/>
      <c r="AC228" s="15"/>
      <c r="AD228" s="15"/>
      <c r="AE228" s="15"/>
      <c r="AF228" s="15"/>
      <c r="AG228" s="15"/>
      <c r="AH228" s="15"/>
      <c r="AI228" s="15"/>
      <c r="AJ228" s="15"/>
      <c r="AK228" s="15"/>
      <c r="AL228" s="15"/>
      <c r="AM228" s="15"/>
      <c r="AN228" s="18" t="s">
        <v>480</v>
      </c>
    </row>
    <row r="229" s="20" customFormat="true" ht="10.5" hidden="false" customHeight="true" outlineLevel="0" collapsed="false">
      <c r="A229" s="21"/>
      <c r="B229" s="15"/>
      <c r="C229" s="15"/>
      <c r="D229" s="15"/>
      <c r="E229" s="15"/>
      <c r="F229" s="15"/>
      <c r="G229" s="15"/>
      <c r="H229" s="15"/>
      <c r="I229" s="15"/>
      <c r="J229" s="15"/>
      <c r="K229" s="15"/>
      <c r="L229" s="15"/>
      <c r="M229" s="15"/>
      <c r="N229" s="15"/>
      <c r="O229" s="15"/>
      <c r="P229" s="15"/>
      <c r="Q229" s="15"/>
      <c r="R229" s="15"/>
      <c r="S229" s="15"/>
      <c r="T229" s="15"/>
      <c r="U229" s="18" t="s">
        <v>481</v>
      </c>
      <c r="V229" s="15"/>
      <c r="W229" s="15"/>
      <c r="X229" s="23" t="s">
        <v>449</v>
      </c>
      <c r="Y229" s="15"/>
      <c r="Z229" s="15"/>
      <c r="AA229" s="15"/>
      <c r="AB229" s="15"/>
      <c r="AC229" s="15"/>
      <c r="AD229" s="15"/>
      <c r="AE229" s="15"/>
      <c r="AF229" s="15"/>
      <c r="AG229" s="15"/>
      <c r="AH229" s="15"/>
      <c r="AI229" s="15"/>
      <c r="AJ229" s="15"/>
      <c r="AK229" s="15"/>
      <c r="AL229" s="15"/>
      <c r="AM229" s="15"/>
      <c r="AN229" s="18" t="s">
        <v>497</v>
      </c>
    </row>
    <row r="230" s="20" customFormat="true" ht="10.5" hidden="false" customHeight="true" outlineLevel="0" collapsed="false">
      <c r="A230" s="22"/>
      <c r="B230" s="15"/>
      <c r="C230" s="15"/>
      <c r="D230" s="15"/>
      <c r="E230" s="15"/>
      <c r="F230" s="15"/>
      <c r="G230" s="15"/>
      <c r="H230" s="15"/>
      <c r="I230" s="15"/>
      <c r="J230" s="15"/>
      <c r="K230" s="15"/>
      <c r="L230" s="15"/>
      <c r="M230" s="15"/>
      <c r="N230" s="15"/>
      <c r="O230" s="15"/>
      <c r="P230" s="15"/>
      <c r="Q230" s="15"/>
      <c r="R230" s="15"/>
      <c r="S230" s="15"/>
      <c r="T230" s="15"/>
      <c r="U230" s="18" t="s">
        <v>58</v>
      </c>
      <c r="V230" s="15"/>
      <c r="W230" s="15"/>
      <c r="X230" s="23" t="s">
        <v>59</v>
      </c>
      <c r="Y230" s="15"/>
      <c r="Z230" s="15"/>
      <c r="AA230" s="15"/>
      <c r="AB230" s="15"/>
      <c r="AC230" s="15"/>
      <c r="AD230" s="15"/>
      <c r="AE230" s="15"/>
      <c r="AF230" s="15"/>
      <c r="AG230" s="15"/>
      <c r="AH230" s="15"/>
      <c r="AI230" s="15"/>
      <c r="AJ230" s="15"/>
      <c r="AK230" s="15"/>
      <c r="AL230" s="15"/>
      <c r="AM230" s="15"/>
      <c r="AN230" s="15"/>
    </row>
    <row r="231" customFormat="false" ht="9" hidden="false" customHeight="true" outlineLevel="0" collapsed="false">
      <c r="A231" s="154"/>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row>
    <row r="232" customFormat="false" ht="9" hidden="false" customHeight="tru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row>
    <row r="233" customFormat="false" ht="9" hidden="false" customHeight="true" outlineLevel="0" collapsed="false">
      <c r="A233" s="17"/>
      <c r="B233" s="17"/>
      <c r="C233" s="17"/>
      <c r="D233" s="17"/>
      <c r="E233" s="17"/>
      <c r="F233" s="17"/>
      <c r="G233" s="17"/>
      <c r="H233" s="17"/>
      <c r="I233" s="17"/>
      <c r="J233" s="17"/>
      <c r="K233" s="17"/>
      <c r="L233" s="17"/>
      <c r="M233" s="17"/>
      <c r="N233" s="17"/>
      <c r="O233" s="24" t="s">
        <v>483</v>
      </c>
      <c r="P233" s="24"/>
      <c r="Q233" s="24"/>
      <c r="R233" s="24"/>
      <c r="S233" s="24"/>
      <c r="T233" s="24"/>
      <c r="U233" s="24"/>
      <c r="V233" s="26"/>
      <c r="W233" s="26"/>
      <c r="X233" s="24" t="s">
        <v>483</v>
      </c>
      <c r="Y233" s="24"/>
      <c r="Z233" s="24"/>
      <c r="AA233" s="24"/>
      <c r="AB233" s="24"/>
      <c r="AC233" s="24"/>
      <c r="AD233" s="24"/>
      <c r="AE233" s="24"/>
      <c r="AF233" s="24"/>
      <c r="AG233" s="24"/>
      <c r="AH233" s="24"/>
      <c r="AI233" s="24"/>
      <c r="AJ233" s="24"/>
      <c r="AK233" s="24"/>
      <c r="AL233" s="24"/>
      <c r="AM233" s="17"/>
      <c r="AN233" s="17"/>
    </row>
    <row r="234" customFormat="false" ht="9" hidden="false" customHeight="true" outlineLevel="0" collapsed="false">
      <c r="A234" s="17"/>
      <c r="B234" s="17"/>
      <c r="C234" s="17"/>
      <c r="D234" s="17"/>
      <c r="E234" s="17"/>
      <c r="F234" s="17"/>
      <c r="G234" s="17"/>
      <c r="H234" s="17"/>
      <c r="I234" s="17"/>
      <c r="J234" s="17"/>
      <c r="K234" s="17"/>
      <c r="L234" s="17"/>
      <c r="M234" s="17"/>
      <c r="N234" s="17"/>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17"/>
      <c r="AN234" s="17"/>
    </row>
    <row r="235" customFormat="false" ht="9" hidden="false" customHeight="true" outlineLevel="0" collapsed="false">
      <c r="A235" s="17"/>
      <c r="B235" s="17"/>
      <c r="C235" s="17"/>
      <c r="D235" s="17"/>
      <c r="E235" s="17"/>
      <c r="F235" s="17"/>
      <c r="G235" s="24" t="s">
        <v>484</v>
      </c>
      <c r="H235" s="24"/>
      <c r="I235" s="24"/>
      <c r="J235" s="24"/>
      <c r="K235" s="24"/>
      <c r="L235" s="24"/>
      <c r="M235" s="24"/>
      <c r="N235" s="17"/>
      <c r="O235" s="24" t="s">
        <v>485</v>
      </c>
      <c r="P235" s="24"/>
      <c r="Q235" s="24"/>
      <c r="R235" s="24"/>
      <c r="S235" s="24"/>
      <c r="T235" s="24"/>
      <c r="U235" s="24"/>
      <c r="V235" s="17"/>
      <c r="W235" s="17"/>
      <c r="X235" s="24" t="s">
        <v>486</v>
      </c>
      <c r="Y235" s="24"/>
      <c r="Z235" s="24"/>
      <c r="AA235" s="24"/>
      <c r="AB235" s="24"/>
      <c r="AC235" s="24"/>
      <c r="AD235" s="24"/>
      <c r="AE235" s="17"/>
      <c r="AF235" s="17"/>
      <c r="AG235" s="17"/>
      <c r="AH235" s="17"/>
      <c r="AI235" s="17"/>
      <c r="AJ235" s="17"/>
      <c r="AK235" s="17"/>
      <c r="AL235" s="17"/>
      <c r="AM235" s="17"/>
      <c r="AN235" s="17"/>
    </row>
    <row r="236" customFormat="false" ht="9" hidden="false" customHeight="true" outlineLevel="0" collapsed="false">
      <c r="A236" s="17"/>
      <c r="B236" s="17"/>
      <c r="C236" s="17"/>
      <c r="D236" s="17"/>
      <c r="E236" s="17"/>
      <c r="F236" s="17"/>
      <c r="G236" s="17"/>
      <c r="H236" s="17"/>
      <c r="I236" s="17"/>
      <c r="J236" s="17"/>
      <c r="K236" s="27" t="s">
        <v>310</v>
      </c>
      <c r="L236" s="17"/>
      <c r="M236" s="17"/>
      <c r="N236" s="17"/>
      <c r="O236" s="17"/>
      <c r="P236" s="17"/>
      <c r="Q236" s="17"/>
      <c r="R236" s="17"/>
      <c r="S236" s="17"/>
      <c r="T236" s="17"/>
      <c r="U236" s="17"/>
      <c r="V236" s="17"/>
      <c r="W236" s="17"/>
      <c r="X236" s="17"/>
      <c r="Y236" s="17"/>
      <c r="Z236" s="17"/>
      <c r="AA236" s="17"/>
      <c r="AB236" s="17"/>
      <c r="AC236" s="17"/>
      <c r="AD236" s="17"/>
      <c r="AE236" s="17"/>
      <c r="AF236" s="27" t="s">
        <v>310</v>
      </c>
      <c r="AG236" s="17"/>
      <c r="AH236" s="27" t="s">
        <v>458</v>
      </c>
      <c r="AI236" s="17"/>
      <c r="AJ236" s="17"/>
      <c r="AK236" s="17"/>
      <c r="AL236" s="17"/>
      <c r="AM236" s="17"/>
      <c r="AN236" s="17"/>
    </row>
    <row r="237" customFormat="false" ht="9" hidden="false" customHeight="true" outlineLevel="0" collapsed="false">
      <c r="A237" s="17"/>
      <c r="B237" s="17"/>
      <c r="C237" s="17"/>
      <c r="D237" s="17"/>
      <c r="E237" s="17"/>
      <c r="F237" s="17"/>
      <c r="G237" s="17"/>
      <c r="H237" s="17"/>
      <c r="I237" s="27" t="s">
        <v>487</v>
      </c>
      <c r="J237" s="17"/>
      <c r="K237" s="27" t="s">
        <v>455</v>
      </c>
      <c r="L237" s="17"/>
      <c r="M237" s="27" t="s">
        <v>75</v>
      </c>
      <c r="N237" s="17"/>
      <c r="O237" s="17"/>
      <c r="P237" s="17"/>
      <c r="Q237" s="27" t="s">
        <v>456</v>
      </c>
      <c r="R237" s="17"/>
      <c r="S237" s="27" t="s">
        <v>457</v>
      </c>
      <c r="T237" s="17"/>
      <c r="U237" s="17"/>
      <c r="V237" s="17"/>
      <c r="W237" s="17"/>
      <c r="X237" s="17"/>
      <c r="Y237" s="17"/>
      <c r="Z237" s="27" t="s">
        <v>456</v>
      </c>
      <c r="AA237" s="17"/>
      <c r="AB237" s="27" t="s">
        <v>457</v>
      </c>
      <c r="AC237" s="17"/>
      <c r="AD237" s="17"/>
      <c r="AE237" s="17"/>
      <c r="AF237" s="27" t="s">
        <v>459</v>
      </c>
      <c r="AG237" s="17"/>
      <c r="AH237" s="27" t="s">
        <v>71</v>
      </c>
      <c r="AI237" s="17"/>
      <c r="AJ237" s="17"/>
      <c r="AK237" s="17"/>
      <c r="AL237" s="27" t="s">
        <v>75</v>
      </c>
      <c r="AM237" s="17"/>
      <c r="AN237" s="17"/>
    </row>
    <row r="238" customFormat="false" ht="9" hidden="false" customHeight="true" outlineLevel="0" collapsed="false">
      <c r="A238" s="24" t="s">
        <v>81</v>
      </c>
      <c r="B238" s="17"/>
      <c r="C238" s="24" t="s">
        <v>83</v>
      </c>
      <c r="D238" s="17"/>
      <c r="E238" s="17"/>
      <c r="F238" s="17"/>
      <c r="G238" s="24" t="s">
        <v>488</v>
      </c>
      <c r="H238" s="17"/>
      <c r="I238" s="24" t="s">
        <v>88</v>
      </c>
      <c r="J238" s="17"/>
      <c r="K238" s="24" t="s">
        <v>465</v>
      </c>
      <c r="L238" s="17"/>
      <c r="M238" s="24" t="s">
        <v>466</v>
      </c>
      <c r="N238" s="17"/>
      <c r="O238" s="24" t="s">
        <v>388</v>
      </c>
      <c r="P238" s="17"/>
      <c r="Q238" s="24" t="s">
        <v>467</v>
      </c>
      <c r="R238" s="17"/>
      <c r="S238" s="24" t="s">
        <v>79</v>
      </c>
      <c r="T238" s="17"/>
      <c r="U238" s="24" t="s">
        <v>75</v>
      </c>
      <c r="V238" s="17"/>
      <c r="W238" s="17"/>
      <c r="X238" s="24" t="s">
        <v>388</v>
      </c>
      <c r="Y238" s="17"/>
      <c r="Z238" s="24" t="s">
        <v>467</v>
      </c>
      <c r="AA238" s="17"/>
      <c r="AB238" s="24" t="s">
        <v>79</v>
      </c>
      <c r="AC238" s="17"/>
      <c r="AD238" s="24" t="s">
        <v>75</v>
      </c>
      <c r="AE238" s="17"/>
      <c r="AF238" s="24" t="s">
        <v>465</v>
      </c>
      <c r="AG238" s="17"/>
      <c r="AH238" s="24" t="s">
        <v>79</v>
      </c>
      <c r="AI238" s="17"/>
      <c r="AJ238" s="24" t="s">
        <v>338</v>
      </c>
      <c r="AK238" s="17"/>
      <c r="AL238" s="24" t="s">
        <v>469</v>
      </c>
      <c r="AM238" s="17"/>
      <c r="AN238" s="24" t="s">
        <v>81</v>
      </c>
    </row>
    <row r="239" customFormat="false" ht="8.25" hidden="false" customHeight="tru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row>
    <row r="240" customFormat="false" ht="8.25" hidden="false" customHeight="true" outlineLevel="0" collapsed="false">
      <c r="A240" s="123"/>
      <c r="B240" s="123" t="s">
        <v>231</v>
      </c>
      <c r="C240" s="123"/>
      <c r="D240" s="123"/>
      <c r="E240" s="1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row>
    <row r="241" customFormat="false" ht="8.25" hidden="false" customHeight="true" outlineLevel="0" collapsed="false">
      <c r="A241" s="17" t="n">
        <v>1</v>
      </c>
      <c r="B241" s="27"/>
      <c r="C241" s="17" t="s">
        <v>232</v>
      </c>
      <c r="D241" s="124"/>
      <c r="E241" s="124"/>
      <c r="F241" s="29"/>
      <c r="G241" s="72" t="n">
        <v>0</v>
      </c>
      <c r="H241" s="29"/>
      <c r="I241" s="72" t="n">
        <v>0</v>
      </c>
      <c r="J241" s="29"/>
      <c r="K241" s="72" t="n">
        <v>0</v>
      </c>
      <c r="L241" s="29"/>
      <c r="M241" s="72" t="n">
        <f aca="false">SUM(G241:K241)</f>
        <v>0</v>
      </c>
      <c r="N241" s="29"/>
      <c r="O241" s="72" t="n">
        <v>0</v>
      </c>
      <c r="P241" s="29"/>
      <c r="Q241" s="72" t="n">
        <v>0</v>
      </c>
      <c r="R241" s="29"/>
      <c r="S241" s="72" t="n">
        <v>545535</v>
      </c>
      <c r="T241" s="29"/>
      <c r="U241" s="72" t="n">
        <f aca="false">SUM(O241:S241)</f>
        <v>545535</v>
      </c>
      <c r="V241" s="29"/>
      <c r="W241" s="29"/>
      <c r="X241" s="72" t="n">
        <v>0</v>
      </c>
      <c r="Y241" s="29"/>
      <c r="Z241" s="72" t="n">
        <v>0</v>
      </c>
      <c r="AA241" s="29"/>
      <c r="AB241" s="72" t="n">
        <v>97631</v>
      </c>
      <c r="AC241" s="29"/>
      <c r="AD241" s="72" t="n">
        <f aca="false">SUM(X241:AB241)</f>
        <v>97631</v>
      </c>
      <c r="AE241" s="29"/>
      <c r="AF241" s="72" t="n">
        <v>0</v>
      </c>
      <c r="AG241" s="29"/>
      <c r="AH241" s="72" t="n">
        <v>0</v>
      </c>
      <c r="AI241" s="29"/>
      <c r="AJ241" s="72" t="n">
        <v>0</v>
      </c>
      <c r="AK241" s="29"/>
      <c r="AL241" s="72" t="n">
        <f aca="false">(U241+AD241+AF241+AH241+AJ241)</f>
        <v>643166</v>
      </c>
      <c r="AM241" s="29"/>
      <c r="AN241" s="123" t="n">
        <v>1</v>
      </c>
    </row>
    <row r="242" customFormat="false" ht="8.25" hidden="false" customHeight="true" outlineLevel="0" collapsed="false">
      <c r="A242" s="17" t="n">
        <v>2</v>
      </c>
      <c r="B242" s="27"/>
      <c r="C242" s="17" t="s">
        <v>233</v>
      </c>
      <c r="D242" s="124"/>
      <c r="E242" s="124"/>
      <c r="F242" s="29"/>
      <c r="G242" s="79" t="n">
        <v>0</v>
      </c>
      <c r="H242" s="29"/>
      <c r="I242" s="79" t="n">
        <v>0</v>
      </c>
      <c r="J242" s="29"/>
      <c r="K242" s="79" t="n">
        <v>0</v>
      </c>
      <c r="L242" s="29"/>
      <c r="M242" s="79" t="n">
        <f aca="false">SUM(G242:K242)</f>
        <v>0</v>
      </c>
      <c r="N242" s="29"/>
      <c r="O242" s="79" t="n">
        <v>0</v>
      </c>
      <c r="P242" s="29"/>
      <c r="Q242" s="79" t="n">
        <v>0</v>
      </c>
      <c r="R242" s="29"/>
      <c r="S242" s="79" t="n">
        <v>0</v>
      </c>
      <c r="T242" s="29"/>
      <c r="U242" s="79" t="n">
        <f aca="false">SUM(O242:S242)</f>
        <v>0</v>
      </c>
      <c r="V242" s="29"/>
      <c r="W242" s="29"/>
      <c r="X242" s="79" t="n">
        <v>0</v>
      </c>
      <c r="Y242" s="29"/>
      <c r="Z242" s="79" t="n">
        <v>0</v>
      </c>
      <c r="AA242" s="29"/>
      <c r="AB242" s="79" t="n">
        <v>0</v>
      </c>
      <c r="AC242" s="29"/>
      <c r="AD242" s="79" t="n">
        <f aca="false">SUM(X242:AB242)</f>
        <v>0</v>
      </c>
      <c r="AE242" s="29"/>
      <c r="AF242" s="79" t="n">
        <v>0</v>
      </c>
      <c r="AG242" s="29"/>
      <c r="AH242" s="79" t="n">
        <v>0</v>
      </c>
      <c r="AI242" s="29"/>
      <c r="AJ242" s="79" t="n">
        <v>0</v>
      </c>
      <c r="AK242" s="29"/>
      <c r="AL242" s="79" t="n">
        <f aca="false">(U242+AD242+AF242+AH242+AJ242)</f>
        <v>0</v>
      </c>
      <c r="AM242" s="29"/>
      <c r="AN242" s="123" t="n">
        <v>2</v>
      </c>
    </row>
    <row r="243" customFormat="false" ht="8.25" hidden="false" customHeight="true" outlineLevel="0" collapsed="false">
      <c r="A243" s="17" t="n">
        <v>3</v>
      </c>
      <c r="B243" s="27"/>
      <c r="C243" s="13" t="s">
        <v>147</v>
      </c>
      <c r="D243" s="124"/>
      <c r="E243" s="124"/>
      <c r="F243" s="29"/>
      <c r="G243" s="79" t="n">
        <v>750951</v>
      </c>
      <c r="H243" s="29"/>
      <c r="I243" s="79" t="n">
        <v>0</v>
      </c>
      <c r="J243" s="29"/>
      <c r="K243" s="79" t="n">
        <v>0</v>
      </c>
      <c r="L243" s="29"/>
      <c r="M243" s="79" t="n">
        <f aca="false">SUM(G243:K243)</f>
        <v>750951</v>
      </c>
      <c r="N243" s="29"/>
      <c r="O243" s="79" t="n">
        <v>0</v>
      </c>
      <c r="P243" s="29"/>
      <c r="Q243" s="79" t="n">
        <v>0</v>
      </c>
      <c r="R243" s="29"/>
      <c r="S243" s="79" t="n">
        <v>1012895</v>
      </c>
      <c r="T243" s="29"/>
      <c r="U243" s="79" t="n">
        <f aca="false">SUM(O243:S243)</f>
        <v>1012895</v>
      </c>
      <c r="V243" s="29"/>
      <c r="W243" s="29"/>
      <c r="X243" s="79" t="n">
        <v>0</v>
      </c>
      <c r="Y243" s="29"/>
      <c r="Z243" s="79" t="n">
        <v>0</v>
      </c>
      <c r="AA243" s="29"/>
      <c r="AB243" s="79" t="n">
        <v>179589</v>
      </c>
      <c r="AC243" s="29"/>
      <c r="AD243" s="79" t="n">
        <f aca="false">SUM(X243:AB243)</f>
        <v>179589</v>
      </c>
      <c r="AE243" s="29"/>
      <c r="AF243" s="79" t="n">
        <v>0</v>
      </c>
      <c r="AG243" s="29"/>
      <c r="AH243" s="79" t="n">
        <v>0</v>
      </c>
      <c r="AI243" s="29"/>
      <c r="AJ243" s="79" t="n">
        <v>0</v>
      </c>
      <c r="AK243" s="29"/>
      <c r="AL243" s="79" t="n">
        <f aca="false">(U243+AD243+AF243+AH243+AJ243)</f>
        <v>1192484</v>
      </c>
      <c r="AM243" s="29"/>
      <c r="AN243" s="123" t="n">
        <v>3</v>
      </c>
    </row>
    <row r="244" customFormat="false" ht="8.25" hidden="false" customHeight="true" outlineLevel="0" collapsed="false">
      <c r="A244" s="17" t="n">
        <v>4</v>
      </c>
      <c r="B244" s="27"/>
      <c r="C244" s="13" t="s">
        <v>234</v>
      </c>
      <c r="D244" s="124"/>
      <c r="E244" s="124"/>
      <c r="F244" s="29"/>
      <c r="G244" s="79" t="n">
        <v>0</v>
      </c>
      <c r="H244" s="29"/>
      <c r="I244" s="79" t="n">
        <v>121476</v>
      </c>
      <c r="J244" s="29"/>
      <c r="K244" s="79" t="n">
        <v>0</v>
      </c>
      <c r="L244" s="29"/>
      <c r="M244" s="79" t="n">
        <f aca="false">SUM(G244:K244)</f>
        <v>121476</v>
      </c>
      <c r="N244" s="29"/>
      <c r="O244" s="79" t="n">
        <v>0</v>
      </c>
      <c r="P244" s="29"/>
      <c r="Q244" s="79" t="n">
        <v>0</v>
      </c>
      <c r="R244" s="29"/>
      <c r="S244" s="79" t="n">
        <v>34763</v>
      </c>
      <c r="T244" s="29"/>
      <c r="U244" s="79" t="n">
        <f aca="false">SUM(O244:S244)</f>
        <v>34763</v>
      </c>
      <c r="V244" s="29"/>
      <c r="W244" s="29"/>
      <c r="X244" s="79" t="n">
        <v>0</v>
      </c>
      <c r="Y244" s="29"/>
      <c r="Z244" s="79" t="n">
        <v>0</v>
      </c>
      <c r="AA244" s="29"/>
      <c r="AB244" s="79" t="n">
        <v>86713</v>
      </c>
      <c r="AC244" s="29"/>
      <c r="AD244" s="79" t="n">
        <f aca="false">SUM(X244:AB244)</f>
        <v>86713</v>
      </c>
      <c r="AE244" s="29"/>
      <c r="AF244" s="79" t="n">
        <v>0</v>
      </c>
      <c r="AG244" s="29"/>
      <c r="AH244" s="79" t="n">
        <v>0</v>
      </c>
      <c r="AI244" s="29"/>
      <c r="AJ244" s="79" t="n">
        <v>0</v>
      </c>
      <c r="AK244" s="29"/>
      <c r="AL244" s="79" t="n">
        <f aca="false">(U244+AD244+AF244+AH244+AJ244)</f>
        <v>121476</v>
      </c>
      <c r="AM244" s="29"/>
      <c r="AN244" s="123" t="n">
        <v>4</v>
      </c>
    </row>
    <row r="245" customFormat="false" ht="8.25" hidden="false" customHeight="true" outlineLevel="0" collapsed="false">
      <c r="A245" s="17" t="n">
        <v>5</v>
      </c>
      <c r="B245" s="27"/>
      <c r="C245" s="17" t="s">
        <v>235</v>
      </c>
      <c r="D245" s="124"/>
      <c r="E245" s="124"/>
      <c r="F245" s="29"/>
      <c r="G245" s="79" t="n">
        <v>630000</v>
      </c>
      <c r="H245" s="29"/>
      <c r="I245" s="79" t="n">
        <v>154505</v>
      </c>
      <c r="J245" s="29"/>
      <c r="K245" s="79" t="n">
        <v>0</v>
      </c>
      <c r="L245" s="29"/>
      <c r="M245" s="79" t="n">
        <f aca="false">SUM(G245:K245)</f>
        <v>784505</v>
      </c>
      <c r="N245" s="29"/>
      <c r="O245" s="79" t="n">
        <v>0</v>
      </c>
      <c r="P245" s="29"/>
      <c r="Q245" s="79" t="n">
        <v>0</v>
      </c>
      <c r="R245" s="29"/>
      <c r="S245" s="79" t="n">
        <v>132072</v>
      </c>
      <c r="T245" s="29"/>
      <c r="U245" s="79" t="n">
        <f aca="false">SUM(O245:S245)</f>
        <v>132072</v>
      </c>
      <c r="V245" s="29"/>
      <c r="W245" s="29"/>
      <c r="X245" s="79" t="n">
        <v>0</v>
      </c>
      <c r="Y245" s="29"/>
      <c r="Z245" s="79" t="n">
        <v>0</v>
      </c>
      <c r="AA245" s="29"/>
      <c r="AB245" s="79" t="n">
        <v>22433</v>
      </c>
      <c r="AC245" s="29"/>
      <c r="AD245" s="79" t="n">
        <f aca="false">SUM(X245:AB245)</f>
        <v>22433</v>
      </c>
      <c r="AE245" s="29"/>
      <c r="AF245" s="79" t="n">
        <v>0</v>
      </c>
      <c r="AG245" s="29"/>
      <c r="AH245" s="79" t="n">
        <v>630000</v>
      </c>
      <c r="AI245" s="29"/>
      <c r="AJ245" s="79" t="n">
        <v>0</v>
      </c>
      <c r="AK245" s="29"/>
      <c r="AL245" s="79" t="n">
        <f aca="false">(U245+AD245+AF245+AH245+AJ245)</f>
        <v>784505</v>
      </c>
      <c r="AM245" s="29"/>
      <c r="AN245" s="123" t="n">
        <v>5</v>
      </c>
    </row>
    <row r="246" customFormat="false" ht="8.25" hidden="false" customHeight="true" outlineLevel="0" collapsed="false">
      <c r="A246" s="46"/>
      <c r="B246" s="17"/>
      <c r="C246" s="17"/>
      <c r="D246" s="124"/>
      <c r="E246" s="124"/>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126"/>
    </row>
    <row r="247" customFormat="false" ht="8.25" hidden="false" customHeight="true" outlineLevel="0" collapsed="false">
      <c r="A247" s="17" t="n">
        <v>6</v>
      </c>
      <c r="B247" s="27"/>
      <c r="C247" s="17" t="s">
        <v>236</v>
      </c>
      <c r="D247" s="124"/>
      <c r="E247" s="124"/>
      <c r="F247" s="29"/>
      <c r="G247" s="79" t="n">
        <v>0</v>
      </c>
      <c r="H247" s="29"/>
      <c r="I247" s="79" t="n">
        <v>2456757</v>
      </c>
      <c r="J247" s="29"/>
      <c r="K247" s="79" t="n">
        <v>0</v>
      </c>
      <c r="L247" s="29"/>
      <c r="M247" s="79" t="n">
        <f aca="false">SUM(G247:K247)</f>
        <v>2456757</v>
      </c>
      <c r="N247" s="29"/>
      <c r="O247" s="79" t="n">
        <v>0</v>
      </c>
      <c r="P247" s="29"/>
      <c r="Q247" s="79" t="n">
        <v>0</v>
      </c>
      <c r="R247" s="29"/>
      <c r="S247" s="79" t="n">
        <v>1759953</v>
      </c>
      <c r="T247" s="29"/>
      <c r="U247" s="79" t="n">
        <f aca="false">SUM(O247:S247)</f>
        <v>1759953</v>
      </c>
      <c r="V247" s="29"/>
      <c r="W247" s="29"/>
      <c r="X247" s="79" t="n">
        <v>0</v>
      </c>
      <c r="Y247" s="29"/>
      <c r="Z247" s="79" t="n">
        <v>0</v>
      </c>
      <c r="AA247" s="29"/>
      <c r="AB247" s="79" t="n">
        <v>696804</v>
      </c>
      <c r="AC247" s="29"/>
      <c r="AD247" s="79" t="n">
        <f aca="false">SUM(X247:AB247)</f>
        <v>696804</v>
      </c>
      <c r="AE247" s="29"/>
      <c r="AF247" s="79" t="n">
        <v>0</v>
      </c>
      <c r="AG247" s="29"/>
      <c r="AH247" s="79" t="n">
        <v>0</v>
      </c>
      <c r="AI247" s="29"/>
      <c r="AJ247" s="79" t="n">
        <v>0</v>
      </c>
      <c r="AK247" s="29"/>
      <c r="AL247" s="79" t="n">
        <f aca="false">(U247+AD247+AF247+AH247+AJ247)</f>
        <v>2456757</v>
      </c>
      <c r="AM247" s="29"/>
      <c r="AN247" s="123" t="n">
        <v>6</v>
      </c>
    </row>
    <row r="248" customFormat="false" ht="8.25" hidden="false" customHeight="true" outlineLevel="0" collapsed="false">
      <c r="A248" s="17" t="n">
        <v>7</v>
      </c>
      <c r="B248" s="27"/>
      <c r="C248" s="17" t="s">
        <v>237</v>
      </c>
      <c r="D248" s="124"/>
      <c r="E248" s="124"/>
      <c r="F248" s="29"/>
      <c r="G248" s="79" t="n">
        <v>0</v>
      </c>
      <c r="H248" s="29"/>
      <c r="I248" s="79" t="n">
        <v>0</v>
      </c>
      <c r="J248" s="29"/>
      <c r="K248" s="79" t="n">
        <v>0</v>
      </c>
      <c r="L248" s="29"/>
      <c r="M248" s="79" t="n">
        <f aca="false">SUM(G248:K248)</f>
        <v>0</v>
      </c>
      <c r="N248" s="29"/>
      <c r="O248" s="79" t="n">
        <v>0</v>
      </c>
      <c r="P248" s="29"/>
      <c r="Q248" s="79" t="n">
        <v>0</v>
      </c>
      <c r="R248" s="29"/>
      <c r="S248" s="79" t="n">
        <v>268160</v>
      </c>
      <c r="T248" s="29"/>
      <c r="U248" s="79" t="n">
        <f aca="false">SUM(O248:S248)</f>
        <v>268160</v>
      </c>
      <c r="V248" s="29"/>
      <c r="W248" s="29"/>
      <c r="X248" s="79" t="n">
        <v>0</v>
      </c>
      <c r="Y248" s="29"/>
      <c r="Z248" s="79" t="n">
        <v>0</v>
      </c>
      <c r="AA248" s="29"/>
      <c r="AB248" s="79" t="n">
        <v>41852</v>
      </c>
      <c r="AC248" s="29"/>
      <c r="AD248" s="79" t="n">
        <f aca="false">SUM(X248:AB248)</f>
        <v>41852</v>
      </c>
      <c r="AE248" s="29"/>
      <c r="AF248" s="79" t="n">
        <v>0</v>
      </c>
      <c r="AG248" s="29"/>
      <c r="AH248" s="79" t="n">
        <v>0</v>
      </c>
      <c r="AI248" s="29"/>
      <c r="AJ248" s="79" t="n">
        <v>0</v>
      </c>
      <c r="AK248" s="29"/>
      <c r="AL248" s="79" t="n">
        <f aca="false">(U248+AD248+AF248+AH248+AJ248)</f>
        <v>310012</v>
      </c>
      <c r="AM248" s="29"/>
      <c r="AN248" s="123" t="n">
        <v>7</v>
      </c>
    </row>
    <row r="249" customFormat="false" ht="8.25" hidden="false" customHeight="true" outlineLevel="0" collapsed="false">
      <c r="A249" s="17" t="n">
        <v>8</v>
      </c>
      <c r="B249" s="27"/>
      <c r="C249" s="17" t="s">
        <v>238</v>
      </c>
      <c r="D249" s="124"/>
      <c r="E249" s="124"/>
      <c r="F249" s="29"/>
      <c r="G249" s="79" t="n">
        <v>0</v>
      </c>
      <c r="H249" s="29"/>
      <c r="I249" s="79" t="n">
        <v>406464</v>
      </c>
      <c r="J249" s="29"/>
      <c r="K249" s="79" t="n">
        <v>0</v>
      </c>
      <c r="L249" s="29"/>
      <c r="M249" s="79" t="n">
        <f aca="false">SUM(G249:K249)</f>
        <v>406464</v>
      </c>
      <c r="N249" s="29"/>
      <c r="O249" s="79" t="n">
        <v>0</v>
      </c>
      <c r="P249" s="29"/>
      <c r="Q249" s="79" t="n">
        <v>0</v>
      </c>
      <c r="R249" s="29"/>
      <c r="S249" s="79" t="n">
        <v>311600</v>
      </c>
      <c r="T249" s="29"/>
      <c r="U249" s="79" t="n">
        <f aca="false">SUM(O249:S249)</f>
        <v>311600</v>
      </c>
      <c r="V249" s="29"/>
      <c r="W249" s="29"/>
      <c r="X249" s="79" t="n">
        <v>0</v>
      </c>
      <c r="Y249" s="29"/>
      <c r="Z249" s="79" t="n">
        <v>0</v>
      </c>
      <c r="AA249" s="29"/>
      <c r="AB249" s="79" t="n">
        <v>94864</v>
      </c>
      <c r="AC249" s="29"/>
      <c r="AD249" s="79" t="n">
        <f aca="false">SUM(X249:AB249)</f>
        <v>94864</v>
      </c>
      <c r="AE249" s="29"/>
      <c r="AF249" s="79" t="n">
        <v>0</v>
      </c>
      <c r="AG249" s="29"/>
      <c r="AH249" s="79" t="n">
        <v>0</v>
      </c>
      <c r="AI249" s="29"/>
      <c r="AJ249" s="79" t="n">
        <v>0</v>
      </c>
      <c r="AK249" s="29"/>
      <c r="AL249" s="79" t="n">
        <f aca="false">(U249+AD249+AF249+AH249+AJ249)</f>
        <v>406464</v>
      </c>
      <c r="AM249" s="29"/>
      <c r="AN249" s="123" t="n">
        <v>8</v>
      </c>
    </row>
    <row r="250" customFormat="false" ht="8.25" hidden="false" customHeight="true" outlineLevel="0" collapsed="false">
      <c r="A250" s="17" t="n">
        <v>9</v>
      </c>
      <c r="B250" s="27"/>
      <c r="C250" s="17" t="s">
        <v>239</v>
      </c>
      <c r="D250" s="124"/>
      <c r="E250" s="124"/>
      <c r="F250" s="29"/>
      <c r="G250" s="79" t="n">
        <v>0</v>
      </c>
      <c r="H250" s="29"/>
      <c r="I250" s="79" t="n">
        <v>288100</v>
      </c>
      <c r="J250" s="29"/>
      <c r="K250" s="79" t="n">
        <v>0</v>
      </c>
      <c r="L250" s="29"/>
      <c r="M250" s="79" t="n">
        <f aca="false">SUM(G250:K250)</f>
        <v>288100</v>
      </c>
      <c r="N250" s="29"/>
      <c r="O250" s="79" t="n">
        <v>0</v>
      </c>
      <c r="P250" s="29"/>
      <c r="Q250" s="79" t="n">
        <v>0</v>
      </c>
      <c r="R250" s="29"/>
      <c r="S250" s="79" t="n">
        <v>230147</v>
      </c>
      <c r="T250" s="29"/>
      <c r="U250" s="79" t="n">
        <f aca="false">SUM(O250:S250)</f>
        <v>230147</v>
      </c>
      <c r="V250" s="29"/>
      <c r="W250" s="29"/>
      <c r="X250" s="79" t="n">
        <v>0</v>
      </c>
      <c r="Y250" s="29"/>
      <c r="Z250" s="79" t="n">
        <v>0</v>
      </c>
      <c r="AA250" s="29"/>
      <c r="AB250" s="79" t="n">
        <v>57953</v>
      </c>
      <c r="AC250" s="29"/>
      <c r="AD250" s="79" t="n">
        <f aca="false">SUM(X250:AB250)</f>
        <v>57953</v>
      </c>
      <c r="AE250" s="29"/>
      <c r="AF250" s="79" t="n">
        <v>0</v>
      </c>
      <c r="AG250" s="29"/>
      <c r="AH250" s="79" t="n">
        <v>0</v>
      </c>
      <c r="AI250" s="29"/>
      <c r="AJ250" s="79" t="n">
        <v>0</v>
      </c>
      <c r="AK250" s="29"/>
      <c r="AL250" s="79" t="n">
        <f aca="false">(U250+AD250+AF250+AH250+AJ250)</f>
        <v>288100</v>
      </c>
      <c r="AM250" s="29"/>
      <c r="AN250" s="123" t="n">
        <v>9</v>
      </c>
    </row>
    <row r="251" customFormat="false" ht="8.25" hidden="false" customHeight="true" outlineLevel="0" collapsed="false">
      <c r="A251" s="17" t="n">
        <v>10</v>
      </c>
      <c r="B251" s="27"/>
      <c r="C251" s="17" t="s">
        <v>240</v>
      </c>
      <c r="D251" s="124"/>
      <c r="E251" s="124"/>
      <c r="F251" s="29"/>
      <c r="G251" s="79" t="n">
        <v>0</v>
      </c>
      <c r="H251" s="29"/>
      <c r="I251" s="79" t="n">
        <v>0</v>
      </c>
      <c r="J251" s="29"/>
      <c r="K251" s="79" t="n">
        <v>0</v>
      </c>
      <c r="L251" s="29"/>
      <c r="M251" s="79" t="n">
        <f aca="false">SUM(G251:K251)</f>
        <v>0</v>
      </c>
      <c r="N251" s="29"/>
      <c r="O251" s="79" t="n">
        <v>0</v>
      </c>
      <c r="P251" s="29"/>
      <c r="Q251" s="79" t="n">
        <v>0</v>
      </c>
      <c r="R251" s="29"/>
      <c r="S251" s="79" t="n">
        <v>148208</v>
      </c>
      <c r="T251" s="29"/>
      <c r="U251" s="79" t="n">
        <f aca="false">SUM(O251:S251)</f>
        <v>148208</v>
      </c>
      <c r="V251" s="29"/>
      <c r="W251" s="29"/>
      <c r="X251" s="79" t="n">
        <v>0</v>
      </c>
      <c r="Y251" s="29"/>
      <c r="Z251" s="79" t="n">
        <v>0</v>
      </c>
      <c r="AA251" s="29"/>
      <c r="AB251" s="79" t="n">
        <v>10755</v>
      </c>
      <c r="AC251" s="29"/>
      <c r="AD251" s="79" t="n">
        <f aca="false">SUM(X251:AB251)</f>
        <v>10755</v>
      </c>
      <c r="AE251" s="29"/>
      <c r="AF251" s="79" t="n">
        <v>0</v>
      </c>
      <c r="AG251" s="29"/>
      <c r="AH251" s="79" t="n">
        <v>0</v>
      </c>
      <c r="AI251" s="29"/>
      <c r="AJ251" s="79" t="n">
        <v>0</v>
      </c>
      <c r="AK251" s="29"/>
      <c r="AL251" s="79" t="n">
        <f aca="false">(U251+AD251+AF251+AH251+AJ251)</f>
        <v>158963</v>
      </c>
      <c r="AM251" s="29"/>
      <c r="AN251" s="123" t="n">
        <v>10</v>
      </c>
    </row>
    <row r="252" customFormat="false" ht="8.25" hidden="false" customHeight="true" outlineLevel="0" collapsed="false">
      <c r="A252" s="46"/>
      <c r="B252" s="17"/>
      <c r="C252" s="17"/>
      <c r="D252" s="124"/>
      <c r="E252" s="124"/>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126"/>
    </row>
    <row r="253" customFormat="false" ht="8.25" hidden="false" customHeight="true" outlineLevel="0" collapsed="false">
      <c r="A253" s="17" t="n">
        <v>11</v>
      </c>
      <c r="B253" s="27"/>
      <c r="C253" s="17" t="s">
        <v>241</v>
      </c>
      <c r="D253" s="124"/>
      <c r="E253" s="124"/>
      <c r="F253" s="29"/>
      <c r="G253" s="79" t="n">
        <v>0</v>
      </c>
      <c r="H253" s="29"/>
      <c r="I253" s="79" t="n">
        <v>1021363</v>
      </c>
      <c r="J253" s="29"/>
      <c r="K253" s="79" t="n">
        <v>0</v>
      </c>
      <c r="L253" s="29"/>
      <c r="M253" s="79" t="n">
        <f aca="false">SUM(G253:K253)</f>
        <v>1021363</v>
      </c>
      <c r="N253" s="29"/>
      <c r="O253" s="79" t="n">
        <v>0</v>
      </c>
      <c r="P253" s="29"/>
      <c r="Q253" s="79" t="n">
        <v>0</v>
      </c>
      <c r="R253" s="29"/>
      <c r="S253" s="79" t="n">
        <v>785580</v>
      </c>
      <c r="T253" s="29"/>
      <c r="U253" s="79" t="n">
        <f aca="false">SUM(O253:S253)</f>
        <v>785580</v>
      </c>
      <c r="V253" s="29"/>
      <c r="W253" s="29"/>
      <c r="X253" s="79" t="n">
        <v>0</v>
      </c>
      <c r="Y253" s="29"/>
      <c r="Z253" s="79" t="n">
        <v>0</v>
      </c>
      <c r="AA253" s="29"/>
      <c r="AB253" s="79" t="n">
        <v>235783</v>
      </c>
      <c r="AC253" s="29"/>
      <c r="AD253" s="79" t="n">
        <f aca="false">SUM(X253:AB253)</f>
        <v>235783</v>
      </c>
      <c r="AE253" s="29"/>
      <c r="AF253" s="79" t="n">
        <v>0</v>
      </c>
      <c r="AG253" s="29"/>
      <c r="AH253" s="79" t="n">
        <v>0</v>
      </c>
      <c r="AI253" s="29"/>
      <c r="AJ253" s="79" t="n">
        <v>0</v>
      </c>
      <c r="AK253" s="29"/>
      <c r="AL253" s="79" t="n">
        <f aca="false">(U253+AD253+AF253+AH253+AJ253)</f>
        <v>1021363</v>
      </c>
      <c r="AM253" s="29"/>
      <c r="AN253" s="123" t="n">
        <v>11</v>
      </c>
    </row>
    <row r="254" customFormat="false" ht="8.25" hidden="false" customHeight="true" outlineLevel="0" collapsed="false">
      <c r="A254" s="17" t="n">
        <v>12</v>
      </c>
      <c r="B254" s="27"/>
      <c r="C254" s="13" t="s">
        <v>242</v>
      </c>
      <c r="D254" s="124"/>
      <c r="E254" s="124"/>
      <c r="F254" s="29"/>
      <c r="G254" s="79" t="n">
        <v>0</v>
      </c>
      <c r="H254" s="29"/>
      <c r="I254" s="79" t="n">
        <v>131507</v>
      </c>
      <c r="J254" s="29"/>
      <c r="K254" s="79" t="n">
        <v>0</v>
      </c>
      <c r="L254" s="29"/>
      <c r="M254" s="79" t="n">
        <f aca="false">SUM(G254:K254)</f>
        <v>131507</v>
      </c>
      <c r="N254" s="29"/>
      <c r="O254" s="79" t="n">
        <v>0</v>
      </c>
      <c r="P254" s="29"/>
      <c r="Q254" s="79" t="n">
        <v>0</v>
      </c>
      <c r="R254" s="29"/>
      <c r="S254" s="79" t="n">
        <v>107134</v>
      </c>
      <c r="T254" s="29"/>
      <c r="U254" s="79" t="n">
        <f aca="false">SUM(O254:S254)</f>
        <v>107134</v>
      </c>
      <c r="V254" s="29"/>
      <c r="W254" s="29"/>
      <c r="X254" s="79" t="n">
        <v>0</v>
      </c>
      <c r="Y254" s="29"/>
      <c r="Z254" s="79" t="n">
        <v>0</v>
      </c>
      <c r="AA254" s="29"/>
      <c r="AB254" s="79" t="n">
        <v>24373</v>
      </c>
      <c r="AC254" s="29"/>
      <c r="AD254" s="79" t="n">
        <f aca="false">SUM(X254:AB254)</f>
        <v>24373</v>
      </c>
      <c r="AE254" s="29"/>
      <c r="AF254" s="79" t="n">
        <v>0</v>
      </c>
      <c r="AG254" s="29"/>
      <c r="AH254" s="79" t="n">
        <v>0</v>
      </c>
      <c r="AI254" s="29"/>
      <c r="AJ254" s="79" t="n">
        <v>0</v>
      </c>
      <c r="AK254" s="29"/>
      <c r="AL254" s="79" t="n">
        <f aca="false">(U254+AD254+AF254+AH254+AJ254)</f>
        <v>131507</v>
      </c>
      <c r="AM254" s="29"/>
      <c r="AN254" s="123" t="n">
        <v>12</v>
      </c>
    </row>
    <row r="255" customFormat="false" ht="8.25" hidden="false" customHeight="true" outlineLevel="0" collapsed="false">
      <c r="A255" s="17" t="n">
        <v>13</v>
      </c>
      <c r="B255" s="27"/>
      <c r="C255" s="17" t="s">
        <v>243</v>
      </c>
      <c r="D255" s="124"/>
      <c r="E255" s="124"/>
      <c r="F255" s="29"/>
      <c r="G255" s="79" t="n">
        <v>0</v>
      </c>
      <c r="H255" s="29"/>
      <c r="I255" s="79" t="n">
        <v>735439</v>
      </c>
      <c r="J255" s="29"/>
      <c r="K255" s="79" t="n">
        <v>0</v>
      </c>
      <c r="L255" s="29"/>
      <c r="M255" s="79" t="n">
        <f aca="false">SUM(G255:K255)</f>
        <v>735439</v>
      </c>
      <c r="N255" s="29"/>
      <c r="O255" s="79" t="n">
        <v>37861</v>
      </c>
      <c r="P255" s="29"/>
      <c r="Q255" s="79" t="n">
        <v>0</v>
      </c>
      <c r="R255" s="29"/>
      <c r="S255" s="79" t="n">
        <v>244158</v>
      </c>
      <c r="T255" s="29"/>
      <c r="U255" s="79" t="n">
        <f aca="false">SUM(O255:S255)</f>
        <v>282019</v>
      </c>
      <c r="V255" s="29"/>
      <c r="W255" s="29"/>
      <c r="X255" s="79" t="n">
        <v>4122</v>
      </c>
      <c r="Y255" s="29"/>
      <c r="Z255" s="79" t="n">
        <v>0</v>
      </c>
      <c r="AA255" s="29"/>
      <c r="AB255" s="79" t="n">
        <v>449298</v>
      </c>
      <c r="AC255" s="29"/>
      <c r="AD255" s="79" t="n">
        <f aca="false">SUM(X255:AB255)</f>
        <v>453420</v>
      </c>
      <c r="AE255" s="29"/>
      <c r="AF255" s="79" t="n">
        <v>0</v>
      </c>
      <c r="AG255" s="29"/>
      <c r="AH255" s="79" t="n">
        <v>0</v>
      </c>
      <c r="AI255" s="29"/>
      <c r="AJ255" s="79" t="n">
        <v>0</v>
      </c>
      <c r="AK255" s="29"/>
      <c r="AL255" s="79" t="n">
        <f aca="false">(U255+AD255+AF255+AH255+AJ255)</f>
        <v>735439</v>
      </c>
      <c r="AM255" s="29"/>
      <c r="AN255" s="123" t="n">
        <v>13</v>
      </c>
    </row>
    <row r="256" customFormat="false" ht="8.25" hidden="false" customHeight="true" outlineLevel="0" collapsed="false">
      <c r="A256" s="17" t="n">
        <v>14</v>
      </c>
      <c r="B256" s="27"/>
      <c r="C256" s="17" t="s">
        <v>161</v>
      </c>
      <c r="D256" s="124"/>
      <c r="E256" s="124"/>
      <c r="F256" s="29"/>
      <c r="G256" s="79" t="n">
        <v>0</v>
      </c>
      <c r="H256" s="29"/>
      <c r="I256" s="79" t="n">
        <v>1659591</v>
      </c>
      <c r="J256" s="29"/>
      <c r="K256" s="79" t="n">
        <v>0</v>
      </c>
      <c r="L256" s="29"/>
      <c r="M256" s="79" t="n">
        <f aca="false">SUM(G256:K256)</f>
        <v>1659591</v>
      </c>
      <c r="N256" s="29"/>
      <c r="O256" s="79" t="n">
        <v>0</v>
      </c>
      <c r="P256" s="29"/>
      <c r="Q256" s="79" t="n">
        <v>0</v>
      </c>
      <c r="R256" s="29"/>
      <c r="S256" s="79" t="n">
        <v>1249268</v>
      </c>
      <c r="T256" s="29"/>
      <c r="U256" s="79" t="n">
        <f aca="false">SUM(O256:S256)</f>
        <v>1249268</v>
      </c>
      <c r="V256" s="29"/>
      <c r="W256" s="29"/>
      <c r="X256" s="79" t="n">
        <v>0</v>
      </c>
      <c r="Y256" s="29"/>
      <c r="Z256" s="79" t="n">
        <v>0</v>
      </c>
      <c r="AA256" s="29"/>
      <c r="AB256" s="79" t="n">
        <v>410323</v>
      </c>
      <c r="AC256" s="29"/>
      <c r="AD256" s="79" t="n">
        <f aca="false">SUM(X256:AB256)</f>
        <v>410323</v>
      </c>
      <c r="AE256" s="29"/>
      <c r="AF256" s="79" t="n">
        <v>0</v>
      </c>
      <c r="AG256" s="29"/>
      <c r="AH256" s="79" t="n">
        <v>0</v>
      </c>
      <c r="AI256" s="29"/>
      <c r="AJ256" s="79" t="n">
        <v>0</v>
      </c>
      <c r="AK256" s="29"/>
      <c r="AL256" s="79" t="n">
        <f aca="false">(U256+AD256+AF256+AH256+AJ256)</f>
        <v>1659591</v>
      </c>
      <c r="AM256" s="29"/>
      <c r="AN256" s="123" t="n">
        <v>14</v>
      </c>
    </row>
    <row r="257" customFormat="false" ht="8.25" hidden="false" customHeight="true" outlineLevel="0" collapsed="false">
      <c r="A257" s="17" t="n">
        <v>15</v>
      </c>
      <c r="B257" s="27"/>
      <c r="C257" s="17" t="s">
        <v>244</v>
      </c>
      <c r="D257" s="124"/>
      <c r="E257" s="124"/>
      <c r="F257" s="29"/>
      <c r="G257" s="79" t="n">
        <v>0</v>
      </c>
      <c r="H257" s="29"/>
      <c r="I257" s="79" t="n">
        <v>0</v>
      </c>
      <c r="J257" s="29"/>
      <c r="K257" s="79" t="n">
        <v>0</v>
      </c>
      <c r="L257" s="29"/>
      <c r="M257" s="79" t="n">
        <f aca="false">SUM(G257:K257)</f>
        <v>0</v>
      </c>
      <c r="N257" s="29"/>
      <c r="O257" s="79" t="n">
        <v>0</v>
      </c>
      <c r="P257" s="29"/>
      <c r="Q257" s="79" t="n">
        <v>0</v>
      </c>
      <c r="R257" s="29"/>
      <c r="S257" s="79" t="n">
        <v>170000</v>
      </c>
      <c r="T257" s="29"/>
      <c r="U257" s="79" t="n">
        <f aca="false">SUM(O257:S257)</f>
        <v>170000</v>
      </c>
      <c r="V257" s="29"/>
      <c r="W257" s="29"/>
      <c r="X257" s="79" t="n">
        <v>0</v>
      </c>
      <c r="Y257" s="29"/>
      <c r="Z257" s="79" t="n">
        <v>0</v>
      </c>
      <c r="AA257" s="29"/>
      <c r="AB257" s="79" t="n">
        <v>213893</v>
      </c>
      <c r="AC257" s="29"/>
      <c r="AD257" s="79" t="n">
        <f aca="false">SUM(X257:AB257)</f>
        <v>213893</v>
      </c>
      <c r="AE257" s="29"/>
      <c r="AF257" s="79" t="n">
        <v>0</v>
      </c>
      <c r="AG257" s="29"/>
      <c r="AH257" s="79" t="n">
        <v>0</v>
      </c>
      <c r="AI257" s="29"/>
      <c r="AJ257" s="79" t="n">
        <v>0</v>
      </c>
      <c r="AK257" s="29"/>
      <c r="AL257" s="79" t="n">
        <f aca="false">(U257+AD257+AF257+AH257+AJ257)</f>
        <v>383893</v>
      </c>
      <c r="AM257" s="29"/>
      <c r="AN257" s="123" t="n">
        <v>15</v>
      </c>
    </row>
    <row r="258" customFormat="false" ht="8.25" hidden="false" customHeight="true" outlineLevel="0" collapsed="false">
      <c r="A258" s="46"/>
      <c r="B258" s="17"/>
      <c r="C258" s="17"/>
      <c r="D258" s="124"/>
      <c r="E258" s="124"/>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126"/>
    </row>
    <row r="259" customFormat="false" ht="8.25" hidden="false" customHeight="true" outlineLevel="0" collapsed="false">
      <c r="A259" s="17" t="n">
        <v>16</v>
      </c>
      <c r="B259" s="27"/>
      <c r="C259" s="17" t="s">
        <v>245</v>
      </c>
      <c r="D259" s="124"/>
      <c r="E259" s="124"/>
      <c r="F259" s="29"/>
      <c r="G259" s="79" t="n">
        <v>41000</v>
      </c>
      <c r="H259" s="29"/>
      <c r="I259" s="79" t="n">
        <v>1548182</v>
      </c>
      <c r="J259" s="29"/>
      <c r="K259" s="79" t="n">
        <v>0</v>
      </c>
      <c r="L259" s="29"/>
      <c r="M259" s="79" t="n">
        <f aca="false">SUM(G259:K259)</f>
        <v>1589182</v>
      </c>
      <c r="N259" s="29"/>
      <c r="O259" s="79" t="n">
        <v>0</v>
      </c>
      <c r="P259" s="29"/>
      <c r="Q259" s="79" t="n">
        <v>0</v>
      </c>
      <c r="R259" s="29"/>
      <c r="S259" s="79" t="n">
        <v>1028807</v>
      </c>
      <c r="T259" s="29"/>
      <c r="U259" s="79" t="n">
        <f aca="false">SUM(O259:S259)</f>
        <v>1028807</v>
      </c>
      <c r="V259" s="29"/>
      <c r="W259" s="29"/>
      <c r="X259" s="79" t="n">
        <v>0</v>
      </c>
      <c r="Y259" s="29"/>
      <c r="Z259" s="79" t="n">
        <v>0</v>
      </c>
      <c r="AA259" s="29"/>
      <c r="AB259" s="79" t="n">
        <v>519375</v>
      </c>
      <c r="AC259" s="29"/>
      <c r="AD259" s="79" t="n">
        <f aca="false">SUM(X259:AB259)</f>
        <v>519375</v>
      </c>
      <c r="AE259" s="29"/>
      <c r="AF259" s="79" t="n">
        <v>0</v>
      </c>
      <c r="AG259" s="29"/>
      <c r="AH259" s="79" t="n">
        <v>0</v>
      </c>
      <c r="AI259" s="29"/>
      <c r="AJ259" s="79" t="n">
        <v>0</v>
      </c>
      <c r="AK259" s="29"/>
      <c r="AL259" s="79" t="n">
        <f aca="false">(U259+AD259+AF259+AH259+AJ259)</f>
        <v>1548182</v>
      </c>
      <c r="AM259" s="29"/>
      <c r="AN259" s="123" t="n">
        <v>16</v>
      </c>
    </row>
    <row r="260" customFormat="false" ht="8.25" hidden="false" customHeight="true" outlineLevel="0" collapsed="false">
      <c r="A260" s="17" t="n">
        <v>17</v>
      </c>
      <c r="B260" s="27"/>
      <c r="C260" s="17" t="s">
        <v>246</v>
      </c>
      <c r="D260" s="124"/>
      <c r="E260" s="124"/>
      <c r="F260" s="29"/>
      <c r="G260" s="79" t="n">
        <v>0</v>
      </c>
      <c r="H260" s="29"/>
      <c r="I260" s="79" t="n">
        <v>0</v>
      </c>
      <c r="J260" s="29"/>
      <c r="K260" s="79" t="n">
        <v>0</v>
      </c>
      <c r="L260" s="29"/>
      <c r="M260" s="79" t="n">
        <f aca="false">SUM(G260:K260)</f>
        <v>0</v>
      </c>
      <c r="N260" s="29"/>
      <c r="O260" s="79" t="n">
        <v>0</v>
      </c>
      <c r="P260" s="29"/>
      <c r="Q260" s="79" t="n">
        <v>0</v>
      </c>
      <c r="R260" s="29"/>
      <c r="S260" s="79" t="n">
        <v>0</v>
      </c>
      <c r="T260" s="29"/>
      <c r="U260" s="79" t="n">
        <f aca="false">SUM(O260:S260)</f>
        <v>0</v>
      </c>
      <c r="V260" s="29"/>
      <c r="W260" s="29"/>
      <c r="X260" s="79" t="n">
        <v>0</v>
      </c>
      <c r="Y260" s="29"/>
      <c r="Z260" s="79" t="n">
        <v>0</v>
      </c>
      <c r="AA260" s="29"/>
      <c r="AB260" s="79" t="n">
        <v>0</v>
      </c>
      <c r="AC260" s="29"/>
      <c r="AD260" s="79" t="n">
        <f aca="false">SUM(X260:AB260)</f>
        <v>0</v>
      </c>
      <c r="AE260" s="29"/>
      <c r="AF260" s="79" t="n">
        <v>0</v>
      </c>
      <c r="AG260" s="29"/>
      <c r="AH260" s="79" t="n">
        <v>0</v>
      </c>
      <c r="AI260" s="29"/>
      <c r="AJ260" s="79" t="n">
        <v>0</v>
      </c>
      <c r="AK260" s="29"/>
      <c r="AL260" s="79" t="n">
        <f aca="false">(U260+AD260+AF260+AH260+AJ260)</f>
        <v>0</v>
      </c>
      <c r="AM260" s="29"/>
      <c r="AN260" s="123" t="n">
        <v>17</v>
      </c>
    </row>
    <row r="261" customFormat="false" ht="8.25" hidden="false" customHeight="true" outlineLevel="0" collapsed="false">
      <c r="A261" s="17" t="n">
        <v>18</v>
      </c>
      <c r="B261" s="27"/>
      <c r="C261" s="17" t="s">
        <v>247</v>
      </c>
      <c r="D261" s="124"/>
      <c r="E261" s="124"/>
      <c r="F261" s="29"/>
      <c r="G261" s="79" t="n">
        <v>0</v>
      </c>
      <c r="H261" s="29"/>
      <c r="I261" s="79" t="n">
        <v>1759540</v>
      </c>
      <c r="J261" s="29"/>
      <c r="K261" s="79" t="n">
        <v>0</v>
      </c>
      <c r="L261" s="29"/>
      <c r="M261" s="79" t="n">
        <f aca="false">SUM(G261:K261)</f>
        <v>1759540</v>
      </c>
      <c r="N261" s="29"/>
      <c r="O261" s="79" t="n">
        <v>0</v>
      </c>
      <c r="P261" s="29"/>
      <c r="Q261" s="79" t="n">
        <v>0</v>
      </c>
      <c r="R261" s="29"/>
      <c r="S261" s="79" t="n">
        <v>1398364</v>
      </c>
      <c r="T261" s="29"/>
      <c r="U261" s="79" t="n">
        <f aca="false">SUM(O261:S261)</f>
        <v>1398364</v>
      </c>
      <c r="V261" s="29"/>
      <c r="W261" s="29"/>
      <c r="X261" s="79" t="n">
        <v>0</v>
      </c>
      <c r="Y261" s="29"/>
      <c r="Z261" s="79" t="n">
        <v>0</v>
      </c>
      <c r="AA261" s="29"/>
      <c r="AB261" s="79" t="n">
        <v>361176</v>
      </c>
      <c r="AC261" s="29"/>
      <c r="AD261" s="79" t="n">
        <f aca="false">SUM(X261:AB261)</f>
        <v>361176</v>
      </c>
      <c r="AE261" s="29"/>
      <c r="AF261" s="79" t="n">
        <v>0</v>
      </c>
      <c r="AG261" s="29"/>
      <c r="AH261" s="79" t="n">
        <v>0</v>
      </c>
      <c r="AI261" s="29"/>
      <c r="AJ261" s="79" t="n">
        <v>0</v>
      </c>
      <c r="AK261" s="29"/>
      <c r="AL261" s="79" t="n">
        <f aca="false">(U261+AD261+AF261+AH261+AJ261)</f>
        <v>1759540</v>
      </c>
      <c r="AM261" s="29"/>
      <c r="AN261" s="123" t="n">
        <v>18</v>
      </c>
    </row>
    <row r="262" customFormat="false" ht="8.25" hidden="false" customHeight="true" outlineLevel="0" collapsed="false">
      <c r="A262" s="17" t="n">
        <v>19</v>
      </c>
      <c r="B262" s="27"/>
      <c r="C262" s="17" t="s">
        <v>248</v>
      </c>
      <c r="D262" s="124"/>
      <c r="E262" s="124"/>
      <c r="F262" s="29"/>
      <c r="G262" s="79" t="n">
        <v>14440747</v>
      </c>
      <c r="H262" s="29"/>
      <c r="I262" s="79" t="n">
        <v>0</v>
      </c>
      <c r="J262" s="29"/>
      <c r="K262" s="79" t="n">
        <v>0</v>
      </c>
      <c r="L262" s="29"/>
      <c r="M262" s="79" t="n">
        <f aca="false">SUM(G262:K262)</f>
        <v>14440747</v>
      </c>
      <c r="N262" s="29"/>
      <c r="O262" s="79" t="n">
        <v>0</v>
      </c>
      <c r="P262" s="29"/>
      <c r="Q262" s="79" t="n">
        <v>0</v>
      </c>
      <c r="R262" s="29"/>
      <c r="S262" s="79" t="n">
        <v>17920000</v>
      </c>
      <c r="T262" s="29"/>
      <c r="U262" s="79" t="n">
        <f aca="false">SUM(O262:S262)</f>
        <v>17920000</v>
      </c>
      <c r="V262" s="29"/>
      <c r="W262" s="29"/>
      <c r="X262" s="79" t="n">
        <v>0</v>
      </c>
      <c r="Y262" s="29"/>
      <c r="Z262" s="79" t="n">
        <v>0</v>
      </c>
      <c r="AA262" s="29"/>
      <c r="AB262" s="79" t="n">
        <v>4323726</v>
      </c>
      <c r="AC262" s="29"/>
      <c r="AD262" s="79" t="n">
        <f aca="false">SUM(X262:AB262)</f>
        <v>4323726</v>
      </c>
      <c r="AE262" s="29"/>
      <c r="AF262" s="79" t="n">
        <v>0</v>
      </c>
      <c r="AG262" s="29"/>
      <c r="AH262" s="79" t="n">
        <v>0</v>
      </c>
      <c r="AI262" s="29"/>
      <c r="AJ262" s="79" t="n">
        <v>226075</v>
      </c>
      <c r="AK262" s="29"/>
      <c r="AL262" s="79" t="n">
        <f aca="false">(U262+AD262+AF262+AH262+AJ262)</f>
        <v>22469801</v>
      </c>
      <c r="AM262" s="29"/>
      <c r="AN262" s="123" t="n">
        <v>19</v>
      </c>
    </row>
    <row r="263" customFormat="false" ht="8.25" hidden="false" customHeight="true" outlineLevel="0" collapsed="false">
      <c r="A263" s="17" t="n">
        <v>20</v>
      </c>
      <c r="B263" s="27"/>
      <c r="C263" s="17" t="s">
        <v>249</v>
      </c>
      <c r="D263" s="124"/>
      <c r="E263" s="124"/>
      <c r="F263" s="29"/>
      <c r="G263" s="79" t="n">
        <v>0</v>
      </c>
      <c r="H263" s="29"/>
      <c r="I263" s="79" t="n">
        <v>259611</v>
      </c>
      <c r="J263" s="29"/>
      <c r="K263" s="79" t="n">
        <v>0</v>
      </c>
      <c r="L263" s="29"/>
      <c r="M263" s="79" t="n">
        <f aca="false">SUM(G263:K263)</f>
        <v>259611</v>
      </c>
      <c r="N263" s="29"/>
      <c r="O263" s="79" t="n">
        <v>0</v>
      </c>
      <c r="P263" s="29"/>
      <c r="Q263" s="79" t="n">
        <v>0</v>
      </c>
      <c r="R263" s="29"/>
      <c r="S263" s="79" t="n">
        <v>217664</v>
      </c>
      <c r="T263" s="29"/>
      <c r="U263" s="79" t="n">
        <f aca="false">SUM(O263:S263)</f>
        <v>217664</v>
      </c>
      <c r="V263" s="29"/>
      <c r="W263" s="29"/>
      <c r="X263" s="79" t="n">
        <v>0</v>
      </c>
      <c r="Y263" s="29"/>
      <c r="Z263" s="79" t="n">
        <v>0</v>
      </c>
      <c r="AA263" s="29"/>
      <c r="AB263" s="79" t="n">
        <v>41947</v>
      </c>
      <c r="AC263" s="29"/>
      <c r="AD263" s="79" t="n">
        <f aca="false">SUM(X263:AB263)</f>
        <v>41947</v>
      </c>
      <c r="AE263" s="29"/>
      <c r="AF263" s="79" t="n">
        <v>0</v>
      </c>
      <c r="AG263" s="29"/>
      <c r="AH263" s="79" t="n">
        <v>0</v>
      </c>
      <c r="AI263" s="29"/>
      <c r="AJ263" s="79" t="n">
        <v>0</v>
      </c>
      <c r="AK263" s="29"/>
      <c r="AL263" s="79" t="n">
        <f aca="false">(U263+AD263+AF263+AH263+AJ263)</f>
        <v>259611</v>
      </c>
      <c r="AM263" s="29"/>
      <c r="AN263" s="123" t="n">
        <v>20</v>
      </c>
    </row>
    <row r="264" customFormat="false" ht="8.25" hidden="false" customHeight="true" outlineLevel="0" collapsed="false">
      <c r="A264" s="46"/>
      <c r="B264" s="17"/>
      <c r="C264" s="17"/>
      <c r="D264" s="124"/>
      <c r="E264" s="124"/>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126"/>
    </row>
    <row r="265" customFormat="false" ht="8.25" hidden="false" customHeight="true" outlineLevel="0" collapsed="false">
      <c r="A265" s="17" t="n">
        <v>21</v>
      </c>
      <c r="B265" s="27"/>
      <c r="C265" s="17" t="s">
        <v>250</v>
      </c>
      <c r="D265" s="124"/>
      <c r="E265" s="124"/>
      <c r="F265" s="29"/>
      <c r="G265" s="79" t="n">
        <v>5302760</v>
      </c>
      <c r="H265" s="29"/>
      <c r="I265" s="79" t="n">
        <v>242826</v>
      </c>
      <c r="J265" s="29"/>
      <c r="K265" s="79" t="n">
        <v>0</v>
      </c>
      <c r="L265" s="29"/>
      <c r="M265" s="79" t="n">
        <f aca="false">SUM(G265:K265)</f>
        <v>5545586</v>
      </c>
      <c r="N265" s="29"/>
      <c r="O265" s="79" t="n">
        <v>0</v>
      </c>
      <c r="P265" s="29"/>
      <c r="Q265" s="79" t="n">
        <v>0</v>
      </c>
      <c r="R265" s="29"/>
      <c r="S265" s="79" t="n">
        <v>5476978</v>
      </c>
      <c r="T265" s="29"/>
      <c r="U265" s="79" t="n">
        <f aca="false">SUM(O265:S265)</f>
        <v>5476978</v>
      </c>
      <c r="V265" s="29"/>
      <c r="W265" s="29"/>
      <c r="X265" s="79" t="n">
        <v>0</v>
      </c>
      <c r="Y265" s="29"/>
      <c r="Z265" s="79" t="n">
        <v>0</v>
      </c>
      <c r="AA265" s="29"/>
      <c r="AB265" s="79" t="n">
        <v>68608</v>
      </c>
      <c r="AC265" s="29"/>
      <c r="AD265" s="79" t="n">
        <f aca="false">SUM(X265:AB265)</f>
        <v>68608</v>
      </c>
      <c r="AE265" s="29"/>
      <c r="AF265" s="79" t="n">
        <v>0</v>
      </c>
      <c r="AG265" s="29"/>
      <c r="AH265" s="79" t="n">
        <v>0</v>
      </c>
      <c r="AI265" s="29"/>
      <c r="AJ265" s="79" t="n">
        <v>0</v>
      </c>
      <c r="AK265" s="29"/>
      <c r="AL265" s="79" t="n">
        <f aca="false">(U265+AD265+AF265+AH265+AJ265)</f>
        <v>5545586</v>
      </c>
      <c r="AM265" s="29"/>
      <c r="AN265" s="123" t="n">
        <v>21</v>
      </c>
    </row>
    <row r="266" customFormat="false" ht="8.25" hidden="false" customHeight="true" outlineLevel="0" collapsed="false">
      <c r="A266" s="17" t="n">
        <v>22</v>
      </c>
      <c r="B266" s="27"/>
      <c r="C266" s="13" t="s">
        <v>202</v>
      </c>
      <c r="D266" s="124"/>
      <c r="E266" s="124"/>
      <c r="F266" s="29"/>
      <c r="G266" s="79" t="n">
        <v>0</v>
      </c>
      <c r="H266" s="29"/>
      <c r="I266" s="79" t="n">
        <v>0</v>
      </c>
      <c r="J266" s="29"/>
      <c r="K266" s="79" t="n">
        <v>0</v>
      </c>
      <c r="L266" s="29"/>
      <c r="M266" s="79" t="n">
        <f aca="false">SUM(G266:K266)</f>
        <v>0</v>
      </c>
      <c r="N266" s="29"/>
      <c r="O266" s="79" t="n">
        <v>0</v>
      </c>
      <c r="P266" s="29"/>
      <c r="Q266" s="79" t="n">
        <v>0</v>
      </c>
      <c r="R266" s="29"/>
      <c r="S266" s="79" t="n">
        <v>167402</v>
      </c>
      <c r="T266" s="29"/>
      <c r="U266" s="79" t="n">
        <f aca="false">SUM(O266:S266)</f>
        <v>167402</v>
      </c>
      <c r="V266" s="29"/>
      <c r="W266" s="29"/>
      <c r="X266" s="79" t="n">
        <v>0</v>
      </c>
      <c r="Y266" s="29"/>
      <c r="Z266" s="79" t="n">
        <v>0</v>
      </c>
      <c r="AA266" s="29"/>
      <c r="AB266" s="79" t="n">
        <v>27007</v>
      </c>
      <c r="AC266" s="29"/>
      <c r="AD266" s="79" t="n">
        <f aca="false">SUM(X266:AB266)</f>
        <v>27007</v>
      </c>
      <c r="AE266" s="29"/>
      <c r="AF266" s="79" t="n">
        <v>0</v>
      </c>
      <c r="AG266" s="29"/>
      <c r="AH266" s="79" t="n">
        <v>0</v>
      </c>
      <c r="AI266" s="29"/>
      <c r="AJ266" s="79" t="n">
        <v>0</v>
      </c>
      <c r="AK266" s="29"/>
      <c r="AL266" s="79" t="n">
        <f aca="false">(U266+AD266+AF266+AH266+AJ266)</f>
        <v>194409</v>
      </c>
      <c r="AM266" s="29"/>
      <c r="AN266" s="123" t="n">
        <v>22</v>
      </c>
    </row>
    <row r="267" customFormat="false" ht="8.25" hidden="false" customHeight="true" outlineLevel="0" collapsed="false">
      <c r="A267" s="17" t="n">
        <v>23</v>
      </c>
      <c r="B267" s="27"/>
      <c r="C267" s="17" t="s">
        <v>210</v>
      </c>
      <c r="D267" s="124"/>
      <c r="E267" s="124"/>
      <c r="F267" s="29"/>
      <c r="G267" s="79" t="n">
        <v>196336</v>
      </c>
      <c r="H267" s="29"/>
      <c r="I267" s="79" t="n">
        <v>778891</v>
      </c>
      <c r="J267" s="29"/>
      <c r="K267" s="79" t="n">
        <v>0</v>
      </c>
      <c r="L267" s="29"/>
      <c r="M267" s="79" t="n">
        <f aca="false">SUM(G267:K267)</f>
        <v>975227</v>
      </c>
      <c r="N267" s="29"/>
      <c r="O267" s="79" t="n">
        <v>0</v>
      </c>
      <c r="P267" s="29"/>
      <c r="Q267" s="79" t="n">
        <v>0</v>
      </c>
      <c r="R267" s="29"/>
      <c r="S267" s="79" t="n">
        <v>684421</v>
      </c>
      <c r="T267" s="29"/>
      <c r="U267" s="79" t="n">
        <f aca="false">SUM(O267:S267)</f>
        <v>684421</v>
      </c>
      <c r="V267" s="29"/>
      <c r="W267" s="29"/>
      <c r="X267" s="79" t="n">
        <v>0</v>
      </c>
      <c r="Y267" s="29"/>
      <c r="Z267" s="79" t="n">
        <v>0</v>
      </c>
      <c r="AA267" s="29"/>
      <c r="AB267" s="79" t="n">
        <v>94470</v>
      </c>
      <c r="AC267" s="29"/>
      <c r="AD267" s="79" t="n">
        <f aca="false">SUM(X267:AB267)</f>
        <v>94470</v>
      </c>
      <c r="AE267" s="29"/>
      <c r="AF267" s="79" t="n">
        <v>0</v>
      </c>
      <c r="AG267" s="29"/>
      <c r="AH267" s="79" t="n">
        <v>196336</v>
      </c>
      <c r="AI267" s="29"/>
      <c r="AJ267" s="79" t="n">
        <v>0</v>
      </c>
      <c r="AK267" s="29"/>
      <c r="AL267" s="79" t="n">
        <f aca="false">(U267+AD267+AF267+AH267+AJ267)</f>
        <v>975227</v>
      </c>
      <c r="AM267" s="29"/>
      <c r="AN267" s="123" t="n">
        <v>23</v>
      </c>
    </row>
    <row r="268" customFormat="false" ht="8.25" hidden="false" customHeight="true" outlineLevel="0" collapsed="false">
      <c r="A268" s="17" t="n">
        <v>24</v>
      </c>
      <c r="B268" s="27"/>
      <c r="C268" s="44" t="s">
        <v>251</v>
      </c>
      <c r="D268" s="124"/>
      <c r="E268" s="124"/>
      <c r="F268" s="29"/>
      <c r="G268" s="79" t="n">
        <v>0</v>
      </c>
      <c r="H268" s="29"/>
      <c r="I268" s="79" t="n">
        <v>0</v>
      </c>
      <c r="J268" s="29"/>
      <c r="K268" s="79" t="n">
        <v>0</v>
      </c>
      <c r="L268" s="29"/>
      <c r="M268" s="79" t="n">
        <f aca="false">SUM(G268:K268)</f>
        <v>0</v>
      </c>
      <c r="N268" s="29"/>
      <c r="O268" s="79" t="n">
        <v>0</v>
      </c>
      <c r="P268" s="29"/>
      <c r="Q268" s="79" t="n">
        <v>0</v>
      </c>
      <c r="R268" s="29"/>
      <c r="S268" s="79" t="n">
        <v>864121</v>
      </c>
      <c r="T268" s="29"/>
      <c r="U268" s="79" t="n">
        <f aca="false">SUM(O268:S268)</f>
        <v>864121</v>
      </c>
      <c r="V268" s="29"/>
      <c r="W268" s="29"/>
      <c r="X268" s="79" t="n">
        <v>0</v>
      </c>
      <c r="Y268" s="29"/>
      <c r="Z268" s="79" t="n">
        <v>0</v>
      </c>
      <c r="AA268" s="29"/>
      <c r="AB268" s="79" t="n">
        <v>680691</v>
      </c>
      <c r="AC268" s="29"/>
      <c r="AD268" s="79" t="n">
        <f aca="false">SUM(X268:AB268)</f>
        <v>680691</v>
      </c>
      <c r="AE268" s="29"/>
      <c r="AF268" s="79" t="n">
        <v>0</v>
      </c>
      <c r="AG268" s="29"/>
      <c r="AH268" s="79" t="n">
        <v>0</v>
      </c>
      <c r="AI268" s="29"/>
      <c r="AJ268" s="79" t="n">
        <v>0</v>
      </c>
      <c r="AK268" s="29"/>
      <c r="AL268" s="79" t="n">
        <f aca="false">(U268+AD268+AF268+AH268+AJ268)</f>
        <v>1544812</v>
      </c>
      <c r="AM268" s="29"/>
      <c r="AN268" s="123" t="n">
        <v>24</v>
      </c>
    </row>
    <row r="269" customFormat="false" ht="8.25" hidden="false" customHeight="true" outlineLevel="0" collapsed="false">
      <c r="A269" s="17" t="n">
        <v>25</v>
      </c>
      <c r="B269" s="27"/>
      <c r="C269" s="17" t="s">
        <v>252</v>
      </c>
      <c r="D269" s="124"/>
      <c r="E269" s="124"/>
      <c r="F269" s="29"/>
      <c r="G269" s="79" t="n">
        <v>0</v>
      </c>
      <c r="H269" s="29"/>
      <c r="I269" s="79" t="n">
        <v>92806</v>
      </c>
      <c r="J269" s="29"/>
      <c r="K269" s="79" t="n">
        <v>0</v>
      </c>
      <c r="L269" s="29"/>
      <c r="M269" s="79" t="n">
        <f aca="false">SUM(G269:K269)</f>
        <v>92806</v>
      </c>
      <c r="N269" s="29"/>
      <c r="O269" s="79" t="n">
        <v>0</v>
      </c>
      <c r="P269" s="29"/>
      <c r="Q269" s="79" t="n">
        <v>0</v>
      </c>
      <c r="R269" s="29"/>
      <c r="S269" s="79" t="n">
        <v>87802</v>
      </c>
      <c r="T269" s="29"/>
      <c r="U269" s="79" t="n">
        <f aca="false">SUM(O269:S269)</f>
        <v>87802</v>
      </c>
      <c r="V269" s="29"/>
      <c r="W269" s="29"/>
      <c r="X269" s="79" t="n">
        <v>0</v>
      </c>
      <c r="Y269" s="29"/>
      <c r="Z269" s="79" t="n">
        <v>0</v>
      </c>
      <c r="AA269" s="29"/>
      <c r="AB269" s="79" t="n">
        <v>5004</v>
      </c>
      <c r="AC269" s="29"/>
      <c r="AD269" s="79" t="n">
        <f aca="false">SUM(X269:AB269)</f>
        <v>5004</v>
      </c>
      <c r="AE269" s="29"/>
      <c r="AF269" s="79" t="n">
        <v>0</v>
      </c>
      <c r="AG269" s="29"/>
      <c r="AH269" s="79" t="n">
        <v>0</v>
      </c>
      <c r="AI269" s="29"/>
      <c r="AJ269" s="79" t="n">
        <v>0</v>
      </c>
      <c r="AK269" s="29"/>
      <c r="AL269" s="79" t="n">
        <f aca="false">(U269+AD269+AF269+AH269+AJ269)</f>
        <v>92806</v>
      </c>
      <c r="AM269" s="29"/>
      <c r="AN269" s="123" t="n">
        <v>25</v>
      </c>
    </row>
    <row r="270" customFormat="false" ht="8.25" hidden="false" customHeight="true" outlineLevel="0" collapsed="false">
      <c r="A270" s="46"/>
      <c r="B270" s="17"/>
      <c r="C270" s="17"/>
      <c r="D270" s="124"/>
      <c r="E270" s="124"/>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126"/>
    </row>
    <row r="271" customFormat="false" ht="8.25" hidden="false" customHeight="true" outlineLevel="0" collapsed="false">
      <c r="A271" s="17" t="n">
        <v>26</v>
      </c>
      <c r="B271" s="27"/>
      <c r="C271" s="17" t="s">
        <v>253</v>
      </c>
      <c r="D271" s="124"/>
      <c r="E271" s="124"/>
      <c r="F271" s="29"/>
      <c r="G271" s="79" t="n">
        <v>1512000</v>
      </c>
      <c r="H271" s="29"/>
      <c r="I271" s="79" t="n">
        <v>0</v>
      </c>
      <c r="J271" s="29"/>
      <c r="K271" s="79" t="n">
        <v>0</v>
      </c>
      <c r="L271" s="29"/>
      <c r="M271" s="79" t="n">
        <f aca="false">SUM(G271:K271)</f>
        <v>1512000</v>
      </c>
      <c r="N271" s="29"/>
      <c r="O271" s="79" t="n">
        <v>0</v>
      </c>
      <c r="P271" s="29"/>
      <c r="Q271" s="79" t="n">
        <v>0</v>
      </c>
      <c r="R271" s="29"/>
      <c r="S271" s="79" t="n">
        <v>182799</v>
      </c>
      <c r="T271" s="29"/>
      <c r="U271" s="79" t="n">
        <f aca="false">SUM(O271:S271)</f>
        <v>182799</v>
      </c>
      <c r="V271" s="29"/>
      <c r="W271" s="29"/>
      <c r="X271" s="79" t="n">
        <v>0</v>
      </c>
      <c r="Y271" s="29"/>
      <c r="Z271" s="79" t="n">
        <v>0</v>
      </c>
      <c r="AA271" s="29"/>
      <c r="AB271" s="79" t="n">
        <v>48552</v>
      </c>
      <c r="AC271" s="29"/>
      <c r="AD271" s="79" t="n">
        <f aca="false">SUM(X271:AB271)</f>
        <v>48552</v>
      </c>
      <c r="AE271" s="29"/>
      <c r="AF271" s="79" t="n">
        <v>0</v>
      </c>
      <c r="AG271" s="29"/>
      <c r="AH271" s="79" t="n">
        <v>1280649</v>
      </c>
      <c r="AI271" s="29"/>
      <c r="AJ271" s="79" t="n">
        <v>0</v>
      </c>
      <c r="AK271" s="29"/>
      <c r="AL271" s="79" t="n">
        <f aca="false">(U271+AD271+AF271+AH271+AJ271)</f>
        <v>1512000</v>
      </c>
      <c r="AM271" s="29"/>
      <c r="AN271" s="123" t="n">
        <v>26</v>
      </c>
    </row>
    <row r="272" customFormat="false" ht="8.25" hidden="false" customHeight="true" outlineLevel="0" collapsed="false">
      <c r="A272" s="17" t="n">
        <v>27</v>
      </c>
      <c r="B272" s="27"/>
      <c r="C272" s="17" t="s">
        <v>254</v>
      </c>
      <c r="D272" s="124"/>
      <c r="E272" s="124"/>
      <c r="F272" s="29"/>
      <c r="G272" s="79" t="n">
        <v>0</v>
      </c>
      <c r="H272" s="29"/>
      <c r="I272" s="79" t="n">
        <v>141167</v>
      </c>
      <c r="J272" s="29"/>
      <c r="K272" s="79" t="n">
        <v>0</v>
      </c>
      <c r="L272" s="29"/>
      <c r="M272" s="79" t="n">
        <f aca="false">SUM(G272:K272)</f>
        <v>141167</v>
      </c>
      <c r="N272" s="29"/>
      <c r="O272" s="79" t="n">
        <v>0</v>
      </c>
      <c r="P272" s="29"/>
      <c r="Q272" s="79" t="n">
        <v>0</v>
      </c>
      <c r="R272" s="29"/>
      <c r="S272" s="79" t="n">
        <v>90800</v>
      </c>
      <c r="T272" s="29"/>
      <c r="U272" s="79" t="n">
        <f aca="false">SUM(O272:S272)</f>
        <v>90800</v>
      </c>
      <c r="V272" s="29"/>
      <c r="W272" s="29"/>
      <c r="X272" s="79" t="n">
        <v>0</v>
      </c>
      <c r="Y272" s="29"/>
      <c r="Z272" s="79" t="n">
        <v>0</v>
      </c>
      <c r="AA272" s="29"/>
      <c r="AB272" s="79" t="n">
        <v>50367</v>
      </c>
      <c r="AC272" s="29"/>
      <c r="AD272" s="79" t="n">
        <f aca="false">SUM(X272:AB272)</f>
        <v>50367</v>
      </c>
      <c r="AE272" s="29"/>
      <c r="AF272" s="79" t="n">
        <v>0</v>
      </c>
      <c r="AG272" s="29"/>
      <c r="AH272" s="79" t="n">
        <v>0</v>
      </c>
      <c r="AI272" s="29"/>
      <c r="AJ272" s="79" t="n">
        <v>0</v>
      </c>
      <c r="AK272" s="29"/>
      <c r="AL272" s="79" t="n">
        <f aca="false">(U272+AD272+AF272+AH272+AJ272)</f>
        <v>141167</v>
      </c>
      <c r="AM272" s="29"/>
      <c r="AN272" s="123" t="n">
        <v>27</v>
      </c>
    </row>
    <row r="273" customFormat="false" ht="8.25" hidden="false" customHeight="true" outlineLevel="0" collapsed="false">
      <c r="A273" s="17" t="n">
        <v>28</v>
      </c>
      <c r="B273" s="27"/>
      <c r="C273" s="17" t="s">
        <v>255</v>
      </c>
      <c r="D273" s="124"/>
      <c r="E273" s="124"/>
      <c r="F273" s="29"/>
      <c r="G273" s="79" t="n">
        <v>0</v>
      </c>
      <c r="H273" s="29"/>
      <c r="I273" s="79" t="n">
        <v>0</v>
      </c>
      <c r="J273" s="29"/>
      <c r="K273" s="79" t="n">
        <v>542560</v>
      </c>
      <c r="L273" s="29"/>
      <c r="M273" s="79" t="n">
        <f aca="false">SUM(G273:K273)</f>
        <v>542560</v>
      </c>
      <c r="N273" s="29"/>
      <c r="O273" s="79" t="n">
        <v>0</v>
      </c>
      <c r="P273" s="29"/>
      <c r="Q273" s="79" t="n">
        <v>0</v>
      </c>
      <c r="R273" s="29"/>
      <c r="S273" s="79" t="n">
        <v>1501849</v>
      </c>
      <c r="T273" s="29"/>
      <c r="U273" s="79" t="n">
        <f aca="false">SUM(O273:S273)</f>
        <v>1501849</v>
      </c>
      <c r="V273" s="29"/>
      <c r="W273" s="29"/>
      <c r="X273" s="79" t="n">
        <v>0</v>
      </c>
      <c r="Y273" s="29"/>
      <c r="Z273" s="79" t="n">
        <v>0</v>
      </c>
      <c r="AA273" s="29"/>
      <c r="AB273" s="79" t="n">
        <v>256720</v>
      </c>
      <c r="AC273" s="29"/>
      <c r="AD273" s="79" t="n">
        <f aca="false">SUM(X273:AB273)</f>
        <v>256720</v>
      </c>
      <c r="AE273" s="29"/>
      <c r="AF273" s="79" t="n">
        <v>0</v>
      </c>
      <c r="AG273" s="29"/>
      <c r="AH273" s="79" t="n">
        <v>0</v>
      </c>
      <c r="AI273" s="29"/>
      <c r="AJ273" s="79" t="n">
        <v>0</v>
      </c>
      <c r="AK273" s="29"/>
      <c r="AL273" s="79" t="n">
        <f aca="false">(U273+AD273+AF273+AH273+AJ273)</f>
        <v>1758569</v>
      </c>
      <c r="AM273" s="29"/>
      <c r="AN273" s="123" t="n">
        <v>28</v>
      </c>
    </row>
    <row r="274" customFormat="false" ht="8.25" hidden="false" customHeight="true" outlineLevel="0" collapsed="false">
      <c r="A274" s="17" t="n">
        <v>29</v>
      </c>
      <c r="B274" s="27"/>
      <c r="C274" s="17" t="s">
        <v>256</v>
      </c>
      <c r="D274" s="124"/>
      <c r="E274" s="124"/>
      <c r="F274" s="29"/>
      <c r="G274" s="79" t="n">
        <v>0</v>
      </c>
      <c r="H274" s="29"/>
      <c r="I274" s="79" t="n">
        <v>0</v>
      </c>
      <c r="J274" s="29"/>
      <c r="K274" s="79" t="n">
        <v>0</v>
      </c>
      <c r="L274" s="29"/>
      <c r="M274" s="79" t="n">
        <f aca="false">SUM(G274:K274)</f>
        <v>0</v>
      </c>
      <c r="N274" s="29"/>
      <c r="O274" s="79" t="n">
        <v>0</v>
      </c>
      <c r="P274" s="29"/>
      <c r="Q274" s="79" t="n">
        <v>0</v>
      </c>
      <c r="R274" s="29"/>
      <c r="S274" s="79" t="n">
        <v>426266</v>
      </c>
      <c r="T274" s="29"/>
      <c r="U274" s="79" t="n">
        <f aca="false">SUM(O274:S274)</f>
        <v>426266</v>
      </c>
      <c r="V274" s="29"/>
      <c r="W274" s="29"/>
      <c r="X274" s="79" t="n">
        <v>0</v>
      </c>
      <c r="Y274" s="29"/>
      <c r="Z274" s="79" t="n">
        <v>0</v>
      </c>
      <c r="AA274" s="29"/>
      <c r="AB274" s="79" t="n">
        <v>63755</v>
      </c>
      <c r="AC274" s="29"/>
      <c r="AD274" s="79" t="n">
        <f aca="false">SUM(X274:AB274)</f>
        <v>63755</v>
      </c>
      <c r="AE274" s="29"/>
      <c r="AF274" s="79" t="n">
        <v>0</v>
      </c>
      <c r="AG274" s="29"/>
      <c r="AH274" s="79" t="n">
        <v>0</v>
      </c>
      <c r="AI274" s="29"/>
      <c r="AJ274" s="79" t="n">
        <v>0</v>
      </c>
      <c r="AK274" s="29"/>
      <c r="AL274" s="79" t="n">
        <f aca="false">(U274+AD274+AF274+AH274+AJ274)</f>
        <v>490021</v>
      </c>
      <c r="AM274" s="29"/>
      <c r="AN274" s="123" t="n">
        <v>29</v>
      </c>
    </row>
    <row r="275" customFormat="false" ht="8.25" hidden="false" customHeight="true" outlineLevel="0" collapsed="false">
      <c r="A275" s="17" t="n">
        <v>30</v>
      </c>
      <c r="B275" s="27"/>
      <c r="C275" s="17" t="s">
        <v>257</v>
      </c>
      <c r="D275" s="124"/>
      <c r="E275" s="124"/>
      <c r="F275" s="29"/>
      <c r="G275" s="79" t="n">
        <v>0</v>
      </c>
      <c r="H275" s="29"/>
      <c r="I275" s="79" t="n">
        <v>280819</v>
      </c>
      <c r="J275" s="29"/>
      <c r="K275" s="79" t="n">
        <v>0</v>
      </c>
      <c r="L275" s="29"/>
      <c r="M275" s="79" t="n">
        <f aca="false">SUM(G275:K275)</f>
        <v>280819</v>
      </c>
      <c r="N275" s="29"/>
      <c r="O275" s="79" t="n">
        <v>0</v>
      </c>
      <c r="P275" s="29"/>
      <c r="Q275" s="79" t="n">
        <v>0</v>
      </c>
      <c r="R275" s="29"/>
      <c r="S275" s="79" t="n">
        <v>237074</v>
      </c>
      <c r="T275" s="29"/>
      <c r="U275" s="79" t="n">
        <f aca="false">SUM(O275:S275)</f>
        <v>237074</v>
      </c>
      <c r="V275" s="29"/>
      <c r="W275" s="29"/>
      <c r="X275" s="79" t="n">
        <v>0</v>
      </c>
      <c r="Y275" s="29"/>
      <c r="Z275" s="79" t="n">
        <v>0</v>
      </c>
      <c r="AA275" s="29"/>
      <c r="AB275" s="79" t="n">
        <v>43745</v>
      </c>
      <c r="AC275" s="29"/>
      <c r="AD275" s="79" t="n">
        <f aca="false">SUM(X275:AB275)</f>
        <v>43745</v>
      </c>
      <c r="AE275" s="29"/>
      <c r="AF275" s="79" t="n">
        <v>0</v>
      </c>
      <c r="AG275" s="29"/>
      <c r="AH275" s="79" t="n">
        <v>0</v>
      </c>
      <c r="AI275" s="29"/>
      <c r="AJ275" s="79" t="n">
        <v>0</v>
      </c>
      <c r="AK275" s="29"/>
      <c r="AL275" s="79" t="n">
        <f aca="false">(U275+AD275+AF275+AH275+AJ275)</f>
        <v>280819</v>
      </c>
      <c r="AM275" s="29"/>
      <c r="AN275" s="123" t="n">
        <v>30</v>
      </c>
    </row>
    <row r="276" customFormat="false" ht="8.25" hidden="false" customHeight="true" outlineLevel="0" collapsed="false">
      <c r="A276" s="46"/>
      <c r="B276" s="17"/>
      <c r="C276" s="17"/>
      <c r="D276" s="124"/>
      <c r="E276" s="124"/>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126"/>
    </row>
    <row r="277" customFormat="false" ht="8.25" hidden="false" customHeight="true" outlineLevel="0" collapsed="false">
      <c r="A277" s="17" t="n">
        <v>31</v>
      </c>
      <c r="B277" s="27"/>
      <c r="C277" s="17" t="s">
        <v>223</v>
      </c>
      <c r="D277" s="124"/>
      <c r="E277" s="124"/>
      <c r="F277" s="29"/>
      <c r="G277" s="79" t="n">
        <v>0</v>
      </c>
      <c r="H277" s="29"/>
      <c r="I277" s="79" t="n">
        <v>136132</v>
      </c>
      <c r="J277" s="29"/>
      <c r="K277" s="79" t="n">
        <v>0</v>
      </c>
      <c r="L277" s="29"/>
      <c r="M277" s="79" t="n">
        <f aca="false">SUM(G277:K277)</f>
        <v>136132</v>
      </c>
      <c r="N277" s="29"/>
      <c r="O277" s="79" t="n">
        <v>0</v>
      </c>
      <c r="P277" s="29"/>
      <c r="Q277" s="79" t="n">
        <v>0</v>
      </c>
      <c r="R277" s="29"/>
      <c r="S277" s="79" t="n">
        <v>109178</v>
      </c>
      <c r="T277" s="29"/>
      <c r="U277" s="79" t="n">
        <f aca="false">SUM(O277:S277)</f>
        <v>109178</v>
      </c>
      <c r="V277" s="29"/>
      <c r="W277" s="29"/>
      <c r="X277" s="79" t="n">
        <v>0</v>
      </c>
      <c r="Y277" s="29"/>
      <c r="Z277" s="79" t="n">
        <v>0</v>
      </c>
      <c r="AA277" s="29"/>
      <c r="AB277" s="79" t="n">
        <v>26954</v>
      </c>
      <c r="AC277" s="29"/>
      <c r="AD277" s="79" t="n">
        <f aca="false">SUM(X277:AB277)</f>
        <v>26954</v>
      </c>
      <c r="AE277" s="29"/>
      <c r="AF277" s="79" t="n">
        <v>0</v>
      </c>
      <c r="AG277" s="29"/>
      <c r="AH277" s="79" t="n">
        <v>0</v>
      </c>
      <c r="AI277" s="29"/>
      <c r="AJ277" s="79" t="n">
        <v>0</v>
      </c>
      <c r="AK277" s="29"/>
      <c r="AL277" s="79" t="n">
        <f aca="false">(U277+AD277+AF277+AH277+AJ277)</f>
        <v>136132</v>
      </c>
      <c r="AM277" s="29"/>
      <c r="AN277" s="123" t="n">
        <v>31</v>
      </c>
    </row>
    <row r="278" customFormat="false" ht="8.25" hidden="false" customHeight="true" outlineLevel="0" collapsed="false">
      <c r="A278" s="17" t="n">
        <v>32</v>
      </c>
      <c r="B278" s="27"/>
      <c r="C278" s="17" t="s">
        <v>258</v>
      </c>
      <c r="D278" s="124"/>
      <c r="E278" s="124"/>
      <c r="F278" s="29"/>
      <c r="G278" s="79" t="n">
        <v>70653</v>
      </c>
      <c r="H278" s="29"/>
      <c r="I278" s="79" t="n">
        <v>0</v>
      </c>
      <c r="J278" s="29"/>
      <c r="K278" s="79" t="n">
        <v>0</v>
      </c>
      <c r="L278" s="29"/>
      <c r="M278" s="79" t="n">
        <f aca="false">SUM(G278:K278)</f>
        <v>70653</v>
      </c>
      <c r="N278" s="29"/>
      <c r="O278" s="79" t="n">
        <v>0</v>
      </c>
      <c r="P278" s="29"/>
      <c r="Q278" s="79" t="n">
        <v>0</v>
      </c>
      <c r="R278" s="29"/>
      <c r="S278" s="79" t="n">
        <v>2722249</v>
      </c>
      <c r="T278" s="29"/>
      <c r="U278" s="79" t="n">
        <f aca="false">SUM(O278:S278)</f>
        <v>2722249</v>
      </c>
      <c r="V278" s="29"/>
      <c r="W278" s="29"/>
      <c r="X278" s="79" t="n">
        <v>0</v>
      </c>
      <c r="Y278" s="29"/>
      <c r="Z278" s="79" t="n">
        <v>0</v>
      </c>
      <c r="AA278" s="29"/>
      <c r="AB278" s="79" t="n">
        <v>641061</v>
      </c>
      <c r="AC278" s="29"/>
      <c r="AD278" s="79" t="n">
        <f aca="false">SUM(X278:AB278)</f>
        <v>641061</v>
      </c>
      <c r="AE278" s="29"/>
      <c r="AF278" s="79" t="n">
        <v>0</v>
      </c>
      <c r="AG278" s="29"/>
      <c r="AH278" s="79" t="n">
        <v>0</v>
      </c>
      <c r="AI278" s="29"/>
      <c r="AJ278" s="79" t="n">
        <v>0</v>
      </c>
      <c r="AK278" s="29"/>
      <c r="AL278" s="79" t="n">
        <f aca="false">(U278+AD278+AF278+AH278+AJ278)</f>
        <v>3363310</v>
      </c>
      <c r="AM278" s="29"/>
      <c r="AN278" s="123" t="n">
        <v>32</v>
      </c>
    </row>
    <row r="279" customFormat="false" ht="8.25" hidden="false" customHeight="true" outlineLevel="0" collapsed="false">
      <c r="A279" s="17" t="n">
        <v>33</v>
      </c>
      <c r="B279" s="27"/>
      <c r="C279" s="17" t="s">
        <v>259</v>
      </c>
      <c r="D279" s="124"/>
      <c r="E279" s="124"/>
      <c r="F279" s="29"/>
      <c r="G279" s="79" t="n">
        <v>0</v>
      </c>
      <c r="H279" s="29"/>
      <c r="I279" s="79" t="n">
        <v>627163</v>
      </c>
      <c r="J279" s="29"/>
      <c r="K279" s="79" t="n">
        <v>0</v>
      </c>
      <c r="L279" s="29"/>
      <c r="M279" s="79" t="n">
        <f aca="false">SUM(G279:K279)</f>
        <v>627163</v>
      </c>
      <c r="N279" s="29"/>
      <c r="O279" s="79" t="n">
        <v>0</v>
      </c>
      <c r="P279" s="29"/>
      <c r="Q279" s="79" t="n">
        <v>0</v>
      </c>
      <c r="R279" s="29"/>
      <c r="S279" s="79" t="n">
        <v>474526</v>
      </c>
      <c r="T279" s="29"/>
      <c r="U279" s="79" t="n">
        <f aca="false">SUM(O279:S279)</f>
        <v>474526</v>
      </c>
      <c r="V279" s="29"/>
      <c r="W279" s="29"/>
      <c r="X279" s="79" t="n">
        <v>0</v>
      </c>
      <c r="Y279" s="29"/>
      <c r="Z279" s="79" t="n">
        <v>0</v>
      </c>
      <c r="AA279" s="29"/>
      <c r="AB279" s="79" t="n">
        <v>77553</v>
      </c>
      <c r="AC279" s="29"/>
      <c r="AD279" s="79" t="n">
        <f aca="false">SUM(X279:AB279)</f>
        <v>77553</v>
      </c>
      <c r="AE279" s="29"/>
      <c r="AF279" s="79" t="n">
        <v>62066</v>
      </c>
      <c r="AG279" s="29"/>
      <c r="AH279" s="79" t="n">
        <v>0</v>
      </c>
      <c r="AI279" s="29"/>
      <c r="AJ279" s="79" t="n">
        <v>13018</v>
      </c>
      <c r="AK279" s="29"/>
      <c r="AL279" s="79" t="n">
        <f aca="false">(U279+AD279+AF279+AH279+AJ279)</f>
        <v>627163</v>
      </c>
      <c r="AM279" s="29"/>
      <c r="AN279" s="123" t="n">
        <v>33</v>
      </c>
    </row>
    <row r="280" customFormat="false" ht="8.25" hidden="false" customHeight="true" outlineLevel="0" collapsed="false">
      <c r="A280" s="17" t="n">
        <v>34</v>
      </c>
      <c r="B280" s="27"/>
      <c r="C280" s="17" t="s">
        <v>260</v>
      </c>
      <c r="D280" s="124"/>
      <c r="E280" s="124"/>
      <c r="F280" s="29"/>
      <c r="G280" s="79" t="n">
        <v>0</v>
      </c>
      <c r="H280" s="29"/>
      <c r="I280" s="79" t="n">
        <v>636590</v>
      </c>
      <c r="J280" s="29"/>
      <c r="K280" s="79" t="n">
        <v>0</v>
      </c>
      <c r="L280" s="29"/>
      <c r="M280" s="79" t="n">
        <f aca="false">SUM(G280:K280)</f>
        <v>636590</v>
      </c>
      <c r="N280" s="29"/>
      <c r="O280" s="79" t="n">
        <v>0</v>
      </c>
      <c r="P280" s="29"/>
      <c r="Q280" s="79" t="n">
        <v>0</v>
      </c>
      <c r="R280" s="29"/>
      <c r="S280" s="79" t="n">
        <v>448000</v>
      </c>
      <c r="T280" s="29"/>
      <c r="U280" s="79" t="n">
        <f aca="false">SUM(O280:S280)</f>
        <v>448000</v>
      </c>
      <c r="V280" s="29"/>
      <c r="W280" s="29"/>
      <c r="X280" s="79" t="n">
        <v>0</v>
      </c>
      <c r="Y280" s="29"/>
      <c r="Z280" s="79" t="n">
        <v>0</v>
      </c>
      <c r="AA280" s="29"/>
      <c r="AB280" s="79" t="n">
        <v>188590</v>
      </c>
      <c r="AC280" s="29"/>
      <c r="AD280" s="79" t="n">
        <f aca="false">SUM(X280:AB280)</f>
        <v>188590</v>
      </c>
      <c r="AE280" s="29"/>
      <c r="AF280" s="79" t="n">
        <v>0</v>
      </c>
      <c r="AG280" s="29"/>
      <c r="AH280" s="79" t="n">
        <v>0</v>
      </c>
      <c r="AI280" s="29"/>
      <c r="AJ280" s="79" t="n">
        <v>0</v>
      </c>
      <c r="AK280" s="29"/>
      <c r="AL280" s="79" t="n">
        <f aca="false">(U280+AD280+AF280+AH280+AJ280)</f>
        <v>636590</v>
      </c>
      <c r="AM280" s="29"/>
      <c r="AN280" s="123" t="n">
        <v>34</v>
      </c>
    </row>
    <row r="281" customFormat="false" ht="8.25" hidden="false" customHeight="true" outlineLevel="0" collapsed="false">
      <c r="A281" s="17" t="n">
        <v>35</v>
      </c>
      <c r="B281" s="27"/>
      <c r="C281" s="17" t="s">
        <v>261</v>
      </c>
      <c r="D281" s="124"/>
      <c r="E281" s="124"/>
      <c r="F281" s="29"/>
      <c r="G281" s="79" t="n">
        <v>0</v>
      </c>
      <c r="H281" s="29"/>
      <c r="I281" s="79" t="n">
        <v>627992</v>
      </c>
      <c r="J281" s="29"/>
      <c r="K281" s="79" t="n">
        <v>0</v>
      </c>
      <c r="L281" s="29"/>
      <c r="M281" s="79" t="n">
        <f aca="false">SUM(G281:K281)</f>
        <v>627992</v>
      </c>
      <c r="N281" s="29"/>
      <c r="O281" s="79" t="n">
        <v>141705</v>
      </c>
      <c r="P281" s="29"/>
      <c r="Q281" s="79" t="n">
        <v>0</v>
      </c>
      <c r="R281" s="29"/>
      <c r="S281" s="79" t="n">
        <v>329962</v>
      </c>
      <c r="T281" s="29"/>
      <c r="U281" s="79" t="n">
        <f aca="false">SUM(O281:S281)</f>
        <v>471667</v>
      </c>
      <c r="V281" s="29"/>
      <c r="W281" s="29"/>
      <c r="X281" s="79" t="n">
        <v>16754</v>
      </c>
      <c r="Y281" s="29"/>
      <c r="Z281" s="79" t="n">
        <v>0</v>
      </c>
      <c r="AA281" s="29"/>
      <c r="AB281" s="79" t="n">
        <v>139571</v>
      </c>
      <c r="AC281" s="29"/>
      <c r="AD281" s="79" t="n">
        <f aca="false">SUM(X281:AB281)</f>
        <v>156325</v>
      </c>
      <c r="AE281" s="29"/>
      <c r="AF281" s="79" t="n">
        <v>0</v>
      </c>
      <c r="AG281" s="29"/>
      <c r="AH281" s="79" t="n">
        <v>0</v>
      </c>
      <c r="AI281" s="29"/>
      <c r="AJ281" s="79" t="n">
        <v>0</v>
      </c>
      <c r="AK281" s="29"/>
      <c r="AL281" s="79" t="n">
        <f aca="false">(U281+AD281+AF281+AH281+AJ281)</f>
        <v>627992</v>
      </c>
      <c r="AM281" s="29"/>
      <c r="AN281" s="123" t="n">
        <v>35</v>
      </c>
    </row>
    <row r="282" customFormat="false" ht="8.25" hidden="false" customHeight="true" outlineLevel="0" collapsed="false">
      <c r="A282" s="17"/>
      <c r="B282" s="27"/>
      <c r="C282" s="17"/>
      <c r="D282" s="124"/>
      <c r="E282" s="124"/>
      <c r="F282" s="29"/>
      <c r="G282" s="79"/>
      <c r="H282" s="29"/>
      <c r="I282" s="79"/>
      <c r="J282" s="29"/>
      <c r="K282" s="79"/>
      <c r="L282" s="29"/>
      <c r="M282" s="79"/>
      <c r="N282" s="29"/>
      <c r="O282" s="79"/>
      <c r="P282" s="29"/>
      <c r="Q282" s="79"/>
      <c r="R282" s="29"/>
      <c r="S282" s="79"/>
      <c r="T282" s="29"/>
      <c r="U282" s="79"/>
      <c r="V282" s="29"/>
      <c r="W282" s="29"/>
      <c r="X282" s="79"/>
      <c r="Y282" s="29"/>
      <c r="Z282" s="79"/>
      <c r="AA282" s="29"/>
      <c r="AB282" s="79"/>
      <c r="AC282" s="29"/>
      <c r="AD282" s="79"/>
      <c r="AE282" s="29"/>
      <c r="AF282" s="79"/>
      <c r="AG282" s="29"/>
      <c r="AH282" s="79"/>
      <c r="AI282" s="29"/>
      <c r="AJ282" s="79"/>
      <c r="AK282" s="29"/>
      <c r="AL282" s="79"/>
      <c r="AM282" s="29"/>
      <c r="AN282" s="123"/>
    </row>
    <row r="283" customFormat="false" ht="8.25" hidden="false" customHeight="true" outlineLevel="0" collapsed="false">
      <c r="A283" s="17" t="n">
        <v>36</v>
      </c>
      <c r="B283" s="27"/>
      <c r="C283" s="17" t="s">
        <v>227</v>
      </c>
      <c r="D283" s="124"/>
      <c r="E283" s="124"/>
      <c r="F283" s="29"/>
      <c r="G283" s="79" t="n">
        <v>0</v>
      </c>
      <c r="H283" s="29"/>
      <c r="I283" s="79" t="n">
        <v>0</v>
      </c>
      <c r="J283" s="29"/>
      <c r="K283" s="79" t="n">
        <v>0</v>
      </c>
      <c r="L283" s="29"/>
      <c r="M283" s="79" t="n">
        <f aca="false">SUM(G283:K283)</f>
        <v>0</v>
      </c>
      <c r="N283" s="29"/>
      <c r="O283" s="79" t="n">
        <v>0</v>
      </c>
      <c r="P283" s="29"/>
      <c r="Q283" s="79" t="n">
        <v>0</v>
      </c>
      <c r="R283" s="29"/>
      <c r="S283" s="79" t="n">
        <v>0</v>
      </c>
      <c r="T283" s="29"/>
      <c r="U283" s="79" t="n">
        <f aca="false">SUM(O283:S283)</f>
        <v>0</v>
      </c>
      <c r="V283" s="29"/>
      <c r="W283" s="29"/>
      <c r="X283" s="79" t="n">
        <v>0</v>
      </c>
      <c r="Y283" s="29"/>
      <c r="Z283" s="79" t="n">
        <v>0</v>
      </c>
      <c r="AA283" s="29"/>
      <c r="AB283" s="79" t="n">
        <v>0</v>
      </c>
      <c r="AC283" s="29"/>
      <c r="AD283" s="79" t="n">
        <f aca="false">SUM(X283:AB283)</f>
        <v>0</v>
      </c>
      <c r="AE283" s="29"/>
      <c r="AF283" s="79" t="n">
        <v>0</v>
      </c>
      <c r="AG283" s="29"/>
      <c r="AH283" s="79" t="n">
        <v>0</v>
      </c>
      <c r="AI283" s="29"/>
      <c r="AJ283" s="79" t="n">
        <v>0</v>
      </c>
      <c r="AK283" s="29"/>
      <c r="AL283" s="79" t="n">
        <f aca="false">(U283+AD283+AF283+AH283+AJ283)</f>
        <v>0</v>
      </c>
      <c r="AM283" s="29"/>
      <c r="AN283" s="123" t="n">
        <v>36</v>
      </c>
    </row>
    <row r="284" customFormat="false" ht="8.25" hidden="false" customHeight="true" outlineLevel="0" collapsed="false">
      <c r="A284" s="17" t="n">
        <v>37</v>
      </c>
      <c r="B284" s="27"/>
      <c r="C284" s="17" t="s">
        <v>262</v>
      </c>
      <c r="D284" s="124"/>
      <c r="E284" s="124"/>
      <c r="F284" s="29"/>
      <c r="G284" s="79" t="n">
        <v>0</v>
      </c>
      <c r="H284" s="29"/>
      <c r="I284" s="79" t="n">
        <v>136912</v>
      </c>
      <c r="J284" s="29"/>
      <c r="K284" s="79" t="n">
        <v>0</v>
      </c>
      <c r="L284" s="29"/>
      <c r="M284" s="79" t="n">
        <f aca="false">SUM(G284:K284)</f>
        <v>136912</v>
      </c>
      <c r="N284" s="29"/>
      <c r="O284" s="79" t="n">
        <v>0</v>
      </c>
      <c r="P284" s="29"/>
      <c r="Q284" s="79" t="n">
        <v>0</v>
      </c>
      <c r="R284" s="29"/>
      <c r="S284" s="79" t="n">
        <v>110560</v>
      </c>
      <c r="T284" s="29"/>
      <c r="U284" s="79" t="n">
        <f aca="false">SUM(O284:S284)</f>
        <v>110560</v>
      </c>
      <c r="V284" s="29"/>
      <c r="W284" s="29"/>
      <c r="X284" s="79" t="n">
        <v>0</v>
      </c>
      <c r="Y284" s="29"/>
      <c r="Z284" s="79" t="n">
        <v>0</v>
      </c>
      <c r="AA284" s="29"/>
      <c r="AB284" s="79" t="n">
        <v>26352</v>
      </c>
      <c r="AC284" s="29"/>
      <c r="AD284" s="79" t="n">
        <f aca="false">SUM(X284:AB284)</f>
        <v>26352</v>
      </c>
      <c r="AE284" s="29"/>
      <c r="AF284" s="79" t="n">
        <v>0</v>
      </c>
      <c r="AG284" s="29"/>
      <c r="AH284" s="79" t="n">
        <v>0</v>
      </c>
      <c r="AI284" s="29"/>
      <c r="AJ284" s="79" t="n">
        <v>0</v>
      </c>
      <c r="AK284" s="29"/>
      <c r="AL284" s="79" t="n">
        <f aca="false">(U284+AD284+AF284+AH284+AJ284)</f>
        <v>136912</v>
      </c>
      <c r="AM284" s="29"/>
      <c r="AN284" s="123" t="n">
        <v>37</v>
      </c>
    </row>
    <row r="285" customFormat="false" ht="8.25" hidden="false" customHeight="true" outlineLevel="0" collapsed="false">
      <c r="A285" s="28" t="n">
        <v>38</v>
      </c>
      <c r="B285" s="27"/>
      <c r="C285" s="13" t="s">
        <v>263</v>
      </c>
      <c r="D285" s="124"/>
      <c r="E285" s="124"/>
      <c r="F285" s="29"/>
      <c r="G285" s="84" t="n">
        <v>0</v>
      </c>
      <c r="H285" s="29"/>
      <c r="I285" s="84" t="n">
        <v>973105</v>
      </c>
      <c r="J285" s="29"/>
      <c r="K285" s="84" t="n">
        <v>0</v>
      </c>
      <c r="L285" s="29"/>
      <c r="M285" s="84" t="n">
        <f aca="false">SUM(G285:K285)</f>
        <v>973105</v>
      </c>
      <c r="N285" s="29"/>
      <c r="O285" s="84" t="n">
        <v>0</v>
      </c>
      <c r="P285" s="29"/>
      <c r="Q285" s="84" t="n">
        <v>0</v>
      </c>
      <c r="R285" s="29"/>
      <c r="S285" s="84" t="n">
        <v>693032</v>
      </c>
      <c r="T285" s="29"/>
      <c r="U285" s="84" t="n">
        <f aca="false">SUM(O285:S285)</f>
        <v>693032</v>
      </c>
      <c r="V285" s="29"/>
      <c r="W285" s="29"/>
      <c r="X285" s="84" t="n">
        <v>0</v>
      </c>
      <c r="Y285" s="29"/>
      <c r="Z285" s="84" t="n">
        <v>0</v>
      </c>
      <c r="AA285" s="29"/>
      <c r="AB285" s="84" t="n">
        <v>280073</v>
      </c>
      <c r="AC285" s="29"/>
      <c r="AD285" s="84" t="n">
        <f aca="false">SUM(X285:AB285)</f>
        <v>280073</v>
      </c>
      <c r="AE285" s="29"/>
      <c r="AF285" s="84" t="n">
        <v>0</v>
      </c>
      <c r="AG285" s="29"/>
      <c r="AH285" s="84" t="n">
        <v>0</v>
      </c>
      <c r="AI285" s="29"/>
      <c r="AJ285" s="84" t="n">
        <v>0</v>
      </c>
      <c r="AK285" s="29"/>
      <c r="AL285" s="84" t="n">
        <f aca="false">(U285+AD285+AF285+AH285+AJ285)</f>
        <v>973105</v>
      </c>
      <c r="AM285" s="29"/>
      <c r="AN285" s="130" t="n">
        <v>38</v>
      </c>
    </row>
    <row r="286" customFormat="false" ht="8.25" hidden="false" customHeight="true" outlineLevel="0" collapsed="false">
      <c r="A286" s="124"/>
      <c r="B286" s="124"/>
      <c r="C286" s="123"/>
      <c r="D286" s="124"/>
      <c r="E286" s="124"/>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124"/>
    </row>
    <row r="287" customFormat="false" ht="8.25" hidden="false" customHeight="true" outlineLevel="0" collapsed="false">
      <c r="A287" s="130" t="n">
        <f aca="false">A285</f>
        <v>38</v>
      </c>
      <c r="B287" s="124"/>
      <c r="C287" s="132" t="s">
        <v>75</v>
      </c>
      <c r="D287" s="124"/>
      <c r="E287" s="124"/>
      <c r="F287" s="29"/>
      <c r="G287" s="87" t="n">
        <f aca="false">SUM(G241:G285)</f>
        <v>22944447</v>
      </c>
      <c r="H287" s="29"/>
      <c r="I287" s="87" t="n">
        <f aca="false">SUM(I241:I285)</f>
        <v>15216938</v>
      </c>
      <c r="J287" s="29"/>
      <c r="K287" s="87" t="n">
        <f aca="false">SUM(K241:K285)</f>
        <v>542560</v>
      </c>
      <c r="L287" s="29"/>
      <c r="M287" s="87" t="n">
        <f aca="false">SUM(M241:M285)</f>
        <v>38703945</v>
      </c>
      <c r="N287" s="29"/>
      <c r="O287" s="87" t="n">
        <f aca="false">SUM(O241:O285)</f>
        <v>179566</v>
      </c>
      <c r="P287" s="29"/>
      <c r="Q287" s="87" t="n">
        <f aca="false">SUM(Q241:Q285)</f>
        <v>0</v>
      </c>
      <c r="R287" s="29"/>
      <c r="S287" s="87" t="n">
        <f aca="false">SUM(S241:S285)</f>
        <v>42171327</v>
      </c>
      <c r="T287" s="29"/>
      <c r="U287" s="87" t="n">
        <f aca="false">SUM(U241:U285)</f>
        <v>42350893</v>
      </c>
      <c r="V287" s="29"/>
      <c r="W287" s="29"/>
      <c r="X287" s="87" t="n">
        <f aca="false">SUM(X241:X285)</f>
        <v>20876</v>
      </c>
      <c r="Y287" s="29"/>
      <c r="Z287" s="87" t="n">
        <f aca="false">SUM(Z241:Z285)</f>
        <v>0</v>
      </c>
      <c r="AA287" s="29"/>
      <c r="AB287" s="87" t="n">
        <f aca="false">SUM(AB241:AB285)</f>
        <v>10587561</v>
      </c>
      <c r="AC287" s="29"/>
      <c r="AD287" s="87" t="n">
        <f aca="false">SUM(AD241:AD285)</f>
        <v>10608437</v>
      </c>
      <c r="AE287" s="29"/>
      <c r="AF287" s="87" t="n">
        <f aca="false">SUM(AF241:AF285)</f>
        <v>62066</v>
      </c>
      <c r="AG287" s="29"/>
      <c r="AH287" s="87" t="n">
        <f aca="false">SUM(AH241:AH285)</f>
        <v>2106985</v>
      </c>
      <c r="AI287" s="29"/>
      <c r="AJ287" s="87" t="n">
        <f aca="false">SUM(AJ241:AJ285)</f>
        <v>239093</v>
      </c>
      <c r="AK287" s="29"/>
      <c r="AL287" s="87" t="n">
        <f aca="false">SUM(AL241:AL285)</f>
        <v>55367474</v>
      </c>
      <c r="AM287" s="29"/>
      <c r="AN287" s="130" t="n">
        <f aca="false">AN285</f>
        <v>38</v>
      </c>
    </row>
    <row r="288" customFormat="false" ht="8.25" hidden="false" customHeight="true" outlineLevel="0" collapsed="false">
      <c r="A288" s="151"/>
      <c r="B288" s="29"/>
      <c r="C288" s="17"/>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151"/>
    </row>
    <row r="289" customFormat="false" ht="14.25" hidden="false" customHeight="true" outlineLevel="0" collapsed="false">
      <c r="A289" s="139" t="n">
        <f aca="false">(A60+A219+A287)</f>
        <v>171</v>
      </c>
      <c r="B289" s="124"/>
      <c r="C289" s="132" t="s">
        <v>264</v>
      </c>
      <c r="D289" s="124"/>
      <c r="E289" s="124"/>
      <c r="F289" s="29"/>
      <c r="G289" s="96" t="n">
        <f aca="false">(G60+G219+G287)</f>
        <v>555308786</v>
      </c>
      <c r="H289" s="29"/>
      <c r="I289" s="96" t="n">
        <f aca="false">(I60+I219+I287)</f>
        <v>2053420477</v>
      </c>
      <c r="J289" s="29"/>
      <c r="K289" s="96" t="n">
        <f aca="false">(K60+K219+K287)</f>
        <v>3269207</v>
      </c>
      <c r="L289" s="29"/>
      <c r="M289" s="96" t="n">
        <f aca="false">(M60+M219+M287)</f>
        <v>2611998470</v>
      </c>
      <c r="N289" s="29"/>
      <c r="O289" s="96" t="n">
        <f aca="false">(O60+O219+O287)</f>
        <v>934105644</v>
      </c>
      <c r="P289" s="29"/>
      <c r="Q289" s="96" t="n">
        <f aca="false">(Q60+Q219+Q287)</f>
        <v>101864830</v>
      </c>
      <c r="R289" s="29"/>
      <c r="S289" s="96" t="n">
        <f aca="false">(S60+S219+S287)</f>
        <v>976026254</v>
      </c>
      <c r="T289" s="29"/>
      <c r="U289" s="96" t="n">
        <f aca="false">(U60+U219+U287)</f>
        <v>2011996728</v>
      </c>
      <c r="V289" s="29"/>
      <c r="W289" s="29"/>
      <c r="X289" s="96" t="n">
        <f aca="false">(X60+X219+X287)</f>
        <v>366642446</v>
      </c>
      <c r="Y289" s="29"/>
      <c r="Z289" s="96" t="n">
        <f aca="false">(Z60+Z219+Z287)</f>
        <v>45250778</v>
      </c>
      <c r="AA289" s="29"/>
      <c r="AB289" s="96" t="n">
        <f aca="false">(AB60+AB219+AB287)</f>
        <v>344659479</v>
      </c>
      <c r="AC289" s="29"/>
      <c r="AD289" s="96" t="n">
        <f aca="false">(AD60+AD219+AD287)</f>
        <v>756552703</v>
      </c>
      <c r="AE289" s="29"/>
      <c r="AF289" s="96" t="n">
        <f aca="false">(AF60+AF219+AF287)</f>
        <v>533205</v>
      </c>
      <c r="AG289" s="29"/>
      <c r="AH289" s="96" t="n">
        <f aca="false">(AH60+AH219+AH287)</f>
        <v>15471888</v>
      </c>
      <c r="AI289" s="29"/>
      <c r="AJ289" s="96" t="n">
        <f aca="false">(AJ60+AJ219+AJ287)</f>
        <v>80760554</v>
      </c>
      <c r="AK289" s="29"/>
      <c r="AL289" s="96" t="n">
        <f aca="false">(AL60+AL219+AL287)</f>
        <v>2865315078</v>
      </c>
      <c r="AM289" s="29"/>
      <c r="AN289" s="139" t="n">
        <f aca="false">(AN60+AN219+AN287)</f>
        <v>171</v>
      </c>
    </row>
    <row r="290" customFormat="false" ht="6.75" hidden="false" customHeight="true" outlineLevel="0" collapsed="false">
      <c r="A290" s="29"/>
      <c r="B290" s="29"/>
      <c r="C290" s="17"/>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row>
    <row r="291" customFormat="false" ht="9" hidden="false" customHeight="true" outlineLevel="0" collapsed="false">
      <c r="A291" s="29"/>
      <c r="B291" s="29"/>
      <c r="C291" s="17"/>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row>
    <row r="292" customFormat="false" ht="10.5" hidden="false" customHeight="true" outlineLevel="0" collapsed="false">
      <c r="A292" s="29"/>
      <c r="B292" s="29"/>
      <c r="C292" s="43" t="s">
        <v>265</v>
      </c>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row>
    <row r="293" customFormat="false" ht="6" hidden="false" customHeight="true" outlineLevel="0" collapsed="false">
      <c r="A293" s="29"/>
      <c r="B293" s="29"/>
      <c r="C293" s="17"/>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row>
    <row r="294" customFormat="false" ht="9" hidden="false" customHeight="true" outlineLevel="0" collapsed="false">
      <c r="A294" s="29"/>
      <c r="B294" s="29"/>
      <c r="C294" s="17"/>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row>
    <row r="295" customFormat="false" ht="9" hidden="false" customHeight="true" outlineLevel="0" collapsed="false">
      <c r="A295" s="29"/>
      <c r="B295" s="29"/>
      <c r="C295" s="17"/>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row>
    <row r="296" customFormat="false" ht="9" hidden="false" customHeight="true" outlineLevel="0" collapsed="false">
      <c r="A296" s="29"/>
      <c r="B296" s="29"/>
      <c r="C296" s="17"/>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row>
    <row r="297" customFormat="false" ht="9" hidden="false" customHeight="true" outlineLevel="0" collapsed="false">
      <c r="A297" s="29"/>
      <c r="B297" s="29"/>
      <c r="C297" s="17"/>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row>
    <row r="298" customFormat="false" ht="9" hidden="false" customHeight="true" outlineLevel="0" collapsed="false">
      <c r="A298" s="29"/>
      <c r="B298" s="29"/>
      <c r="C298" s="17"/>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row>
    <row r="299" customFormat="false" ht="1.5" hidden="false" customHeight="true" outlineLevel="0" collapsed="false">
      <c r="A299" s="29"/>
      <c r="B299" s="29"/>
      <c r="C299" s="17"/>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row>
    <row r="300" customFormat="false" ht="9" hidden="true" customHeight="true" outlineLevel="0" collapsed="false">
      <c r="A300" s="29"/>
      <c r="B300" s="29"/>
      <c r="C300" s="17"/>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row>
    <row r="301" customFormat="false" ht="9" hidden="true" customHeight="true" outlineLevel="0" collapsed="false">
      <c r="A301" s="29"/>
      <c r="B301" s="29"/>
      <c r="C301" s="17"/>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row>
    <row r="302" customFormat="false" ht="9" hidden="true" customHeight="true" outlineLevel="0" collapsed="false">
      <c r="A302" s="29"/>
      <c r="B302" s="29"/>
      <c r="C302" s="17"/>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row>
    <row r="303" customFormat="false" ht="9" hidden="false" customHeight="true" outlineLevel="0" collapsed="false">
      <c r="A303" s="29"/>
      <c r="B303" s="29"/>
      <c r="C303" s="17"/>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row>
    <row r="304" customFormat="false" ht="6.75" hidden="false" customHeight="true" outlineLevel="0" collapsed="false">
      <c r="A304" s="29"/>
      <c r="B304" s="29"/>
      <c r="C304" s="17"/>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row>
    <row r="305" customFormat="false" ht="12" hidden="false" customHeight="true" outlineLevel="0" collapsed="false">
      <c r="A305" s="23" t="s">
        <v>498</v>
      </c>
      <c r="B305" s="29"/>
      <c r="C305" s="17"/>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P305" s="18" t="s">
        <v>499</v>
      </c>
    </row>
  </sheetData>
  <mergeCells count="20">
    <mergeCell ref="O6:U6"/>
    <mergeCell ref="X6:AL6"/>
    <mergeCell ref="G8:M8"/>
    <mergeCell ref="O8:U8"/>
    <mergeCell ref="X8:AD8"/>
    <mergeCell ref="O81:U81"/>
    <mergeCell ref="X81:AL81"/>
    <mergeCell ref="G83:M83"/>
    <mergeCell ref="O83:U83"/>
    <mergeCell ref="X83:AD83"/>
    <mergeCell ref="O157:U157"/>
    <mergeCell ref="X157:AL157"/>
    <mergeCell ref="G159:M159"/>
    <mergeCell ref="O159:U159"/>
    <mergeCell ref="X159:AD159"/>
    <mergeCell ref="O233:U233"/>
    <mergeCell ref="X233:AL233"/>
    <mergeCell ref="G235:M235"/>
    <mergeCell ref="O235:U235"/>
    <mergeCell ref="X235:AD235"/>
  </mergeCells>
  <printOptions headings="false" gridLines="false" gridLinesSet="true" horizontalCentered="false" verticalCentered="false"/>
  <pageMargins left="3.75" right="0.25" top="0.5" bottom="0.25"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22" man="true" max="65535" min="0"/>
  </col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30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13" width="5.01"/>
    <col collapsed="false" customWidth="true" hidden="false" outlineLevel="0" max="2" min="2" style="13" width="1.85"/>
    <col collapsed="false" customWidth="true" hidden="false" outlineLevel="0" max="3" min="3" style="13" width="15.71"/>
    <col collapsed="false" customWidth="true" hidden="false" outlineLevel="0" max="4" min="4" style="13" width="1.58"/>
    <col collapsed="false" customWidth="true" hidden="false" outlineLevel="0" max="5" min="5" style="13" width="13.57"/>
    <col collapsed="false" customWidth="true" hidden="false" outlineLevel="0" max="6" min="6" style="13" width="1.29"/>
    <col collapsed="false" customWidth="true" hidden="false" outlineLevel="0" max="7" min="7" style="13" width="11.42"/>
    <col collapsed="false" customWidth="true" hidden="false" outlineLevel="0" max="8" min="8" style="13" width="1.58"/>
    <col collapsed="false" customWidth="true" hidden="false" outlineLevel="0" max="9" min="9" style="13" width="13.01"/>
    <col collapsed="false" customWidth="true" hidden="false" outlineLevel="0" max="10" min="10" style="13" width="1.29"/>
    <col collapsed="false" customWidth="true" hidden="false" outlineLevel="0" max="11" min="11" style="13" width="11.57"/>
    <col collapsed="false" customWidth="true" hidden="false" outlineLevel="0" max="12" min="12" style="13" width="1.58"/>
    <col collapsed="false" customWidth="true" hidden="false" outlineLevel="0" max="13" min="13" style="13" width="13.86"/>
    <col collapsed="false" customWidth="true" hidden="false" outlineLevel="0" max="14" min="14" style="13" width="1.29"/>
    <col collapsed="false" customWidth="true" hidden="false" outlineLevel="0" max="15" min="15" style="13" width="13.57"/>
    <col collapsed="false" customWidth="true" hidden="false" outlineLevel="0" max="16" min="16" style="13" width="1.58"/>
    <col collapsed="false" customWidth="true" hidden="false" outlineLevel="0" max="17" min="17" style="13" width="12.42"/>
    <col collapsed="false" customWidth="true" hidden="false" outlineLevel="0" max="18" min="18" style="13" width="1.58"/>
    <col collapsed="false" customWidth="true" hidden="false" outlineLevel="0" max="19" min="19" style="13" width="12.29"/>
    <col collapsed="false" customWidth="true" hidden="false" outlineLevel="0" max="20" min="20" style="13" width="1.29"/>
    <col collapsed="false" customWidth="true" hidden="false" outlineLevel="0" max="21" min="21" style="13" width="11.86"/>
    <col collapsed="false" customWidth="true" hidden="false" outlineLevel="0" max="22" min="22" style="13" width="1"/>
    <col collapsed="false" customWidth="true" hidden="false" outlineLevel="0" max="23" min="23" style="13" width="13.01"/>
    <col collapsed="false" customWidth="true" hidden="false" outlineLevel="0" max="24" min="24" style="13" width="1.58"/>
    <col collapsed="false" customWidth="true" hidden="false" outlineLevel="0" max="25" min="25" style="13" width="14.43"/>
    <col collapsed="false" customWidth="true" hidden="false" outlineLevel="0" max="26" min="26" style="13" width="1.29"/>
    <col collapsed="false" customWidth="true" hidden="false" outlineLevel="0" max="27" min="27" style="13" width="14.86"/>
    <col collapsed="false" customWidth="true" hidden="false" outlineLevel="0" max="28" min="28" style="13" width="0.71"/>
    <col collapsed="false" customWidth="true" hidden="false" outlineLevel="0" max="29" min="29" style="13" width="14.7"/>
    <col collapsed="false" customWidth="true" hidden="false" outlineLevel="0" max="30" min="30" style="13" width="0.57"/>
    <col collapsed="false" customWidth="true" hidden="false" outlineLevel="0" max="31" min="31" style="13" width="15.15"/>
    <col collapsed="false" customWidth="true" hidden="false" outlineLevel="0" max="32" min="32" style="13" width="0.71"/>
    <col collapsed="false" customWidth="true" hidden="false" outlineLevel="0" max="33" min="33" style="13" width="13.01"/>
    <col collapsed="false" customWidth="true" hidden="false" outlineLevel="0" max="34" min="34" style="13" width="0.57"/>
    <col collapsed="false" customWidth="true" hidden="false" outlineLevel="0" max="35" min="35" style="13" width="15.42"/>
    <col collapsed="false" customWidth="true" hidden="false" outlineLevel="0" max="36" min="36" style="13" width="0.86"/>
    <col collapsed="false" customWidth="true" hidden="false" outlineLevel="0" max="37" min="37" style="13" width="15.57"/>
    <col collapsed="false" customWidth="true" hidden="false" outlineLevel="0" max="38" min="38" style="13" width="0.86"/>
    <col collapsed="false" customWidth="true" hidden="false" outlineLevel="0" max="39" min="39" style="13" width="1.58"/>
    <col collapsed="false" customWidth="true" hidden="false" outlineLevel="0" max="40" min="40" style="141" width="5.28"/>
    <col collapsed="false" customWidth="true" hidden="false" outlineLevel="0" max="41" min="41" style="13" width="78.71"/>
    <col collapsed="false" customWidth="true" hidden="false" outlineLevel="0" max="42" min="42" style="13" width="17.86"/>
    <col collapsed="false" customWidth="false" hidden="false" outlineLevel="0" max="256" min="43" style="13" width="12.71"/>
    <col collapsed="false" customWidth="true" hidden="false" outlineLevel="0" max="257" min="257" style="13" width="5.01"/>
    <col collapsed="false" customWidth="true" hidden="false" outlineLevel="0" max="258" min="258" style="13" width="1.85"/>
    <col collapsed="false" customWidth="true" hidden="false" outlineLevel="0" max="259" min="259" style="13" width="15.71"/>
    <col collapsed="false" customWidth="true" hidden="false" outlineLevel="0" max="260" min="260" style="13" width="1.58"/>
    <col collapsed="false" customWidth="true" hidden="false" outlineLevel="0" max="261" min="261" style="13" width="13.57"/>
    <col collapsed="false" customWidth="true" hidden="false" outlineLevel="0" max="262" min="262" style="13" width="1.29"/>
    <col collapsed="false" customWidth="true" hidden="false" outlineLevel="0" max="263" min="263" style="13" width="11.42"/>
    <col collapsed="false" customWidth="true" hidden="false" outlineLevel="0" max="264" min="264" style="13" width="1.58"/>
    <col collapsed="false" customWidth="true" hidden="false" outlineLevel="0" max="265" min="265" style="13" width="13.01"/>
    <col collapsed="false" customWidth="true" hidden="false" outlineLevel="0" max="266" min="266" style="13" width="1.29"/>
    <col collapsed="false" customWidth="true" hidden="false" outlineLevel="0" max="267" min="267" style="13" width="11.57"/>
    <col collapsed="false" customWidth="true" hidden="false" outlineLevel="0" max="268" min="268" style="13" width="1.58"/>
    <col collapsed="false" customWidth="true" hidden="false" outlineLevel="0" max="269" min="269" style="13" width="13.86"/>
    <col collapsed="false" customWidth="true" hidden="false" outlineLevel="0" max="270" min="270" style="13" width="1.29"/>
    <col collapsed="false" customWidth="true" hidden="false" outlineLevel="0" max="271" min="271" style="13" width="13.57"/>
    <col collapsed="false" customWidth="true" hidden="false" outlineLevel="0" max="272" min="272" style="13" width="1.58"/>
    <col collapsed="false" customWidth="true" hidden="false" outlineLevel="0" max="273" min="273" style="13" width="12.42"/>
    <col collapsed="false" customWidth="true" hidden="false" outlineLevel="0" max="274" min="274" style="13" width="1.58"/>
    <col collapsed="false" customWidth="true" hidden="false" outlineLevel="0" max="275" min="275" style="13" width="12.29"/>
    <col collapsed="false" customWidth="true" hidden="false" outlineLevel="0" max="276" min="276" style="13" width="1.29"/>
    <col collapsed="false" customWidth="true" hidden="false" outlineLevel="0" max="277" min="277" style="13" width="11.86"/>
    <col collapsed="false" customWidth="true" hidden="false" outlineLevel="0" max="278" min="278" style="13" width="1"/>
    <col collapsed="false" customWidth="true" hidden="false" outlineLevel="0" max="279" min="279" style="13" width="13.01"/>
    <col collapsed="false" customWidth="true" hidden="false" outlineLevel="0" max="280" min="280" style="13" width="1.58"/>
    <col collapsed="false" customWidth="true" hidden="false" outlineLevel="0" max="281" min="281" style="13" width="14.43"/>
    <col collapsed="false" customWidth="true" hidden="false" outlineLevel="0" max="282" min="282" style="13" width="1.29"/>
    <col collapsed="false" customWidth="true" hidden="false" outlineLevel="0" max="283" min="283" style="13" width="14.86"/>
    <col collapsed="false" customWidth="true" hidden="false" outlineLevel="0" max="284" min="284" style="13" width="0.71"/>
    <col collapsed="false" customWidth="true" hidden="false" outlineLevel="0" max="285" min="285" style="13" width="14.7"/>
    <col collapsed="false" customWidth="true" hidden="false" outlineLevel="0" max="286" min="286" style="13" width="0.57"/>
    <col collapsed="false" customWidth="true" hidden="false" outlineLevel="0" max="287" min="287" style="13" width="15.15"/>
    <col collapsed="false" customWidth="true" hidden="false" outlineLevel="0" max="288" min="288" style="13" width="0.71"/>
    <col collapsed="false" customWidth="true" hidden="false" outlineLevel="0" max="289" min="289" style="13" width="13.01"/>
    <col collapsed="false" customWidth="true" hidden="false" outlineLevel="0" max="290" min="290" style="13" width="0.57"/>
    <col collapsed="false" customWidth="true" hidden="false" outlineLevel="0" max="291" min="291" style="13" width="15.42"/>
    <col collapsed="false" customWidth="true" hidden="false" outlineLevel="0" max="292" min="292" style="13" width="0.86"/>
    <col collapsed="false" customWidth="true" hidden="false" outlineLevel="0" max="293" min="293" style="13" width="15.57"/>
    <col collapsed="false" customWidth="true" hidden="false" outlineLevel="0" max="294" min="294" style="13" width="0.86"/>
    <col collapsed="false" customWidth="true" hidden="false" outlineLevel="0" max="295" min="295" style="13" width="1.58"/>
    <col collapsed="false" customWidth="true" hidden="false" outlineLevel="0" max="296" min="296" style="13" width="5.28"/>
    <col collapsed="false" customWidth="true" hidden="false" outlineLevel="0" max="297" min="297" style="13" width="78.71"/>
    <col collapsed="false" customWidth="true" hidden="false" outlineLevel="0" max="298" min="298" style="13" width="17.86"/>
    <col collapsed="false" customWidth="false" hidden="false" outlineLevel="0" max="512" min="299" style="13" width="12.71"/>
    <col collapsed="false" customWidth="true" hidden="false" outlineLevel="0" max="513" min="513" style="13" width="5.01"/>
    <col collapsed="false" customWidth="true" hidden="false" outlineLevel="0" max="514" min="514" style="13" width="1.85"/>
    <col collapsed="false" customWidth="true" hidden="false" outlineLevel="0" max="515" min="515" style="13" width="15.71"/>
    <col collapsed="false" customWidth="true" hidden="false" outlineLevel="0" max="516" min="516" style="13" width="1.58"/>
    <col collapsed="false" customWidth="true" hidden="false" outlineLevel="0" max="517" min="517" style="13" width="13.57"/>
    <col collapsed="false" customWidth="true" hidden="false" outlineLevel="0" max="518" min="518" style="13" width="1.29"/>
    <col collapsed="false" customWidth="true" hidden="false" outlineLevel="0" max="519" min="519" style="13" width="11.42"/>
    <col collapsed="false" customWidth="true" hidden="false" outlineLevel="0" max="520" min="520" style="13" width="1.58"/>
    <col collapsed="false" customWidth="true" hidden="false" outlineLevel="0" max="521" min="521" style="13" width="13.01"/>
    <col collapsed="false" customWidth="true" hidden="false" outlineLevel="0" max="522" min="522" style="13" width="1.29"/>
    <col collapsed="false" customWidth="true" hidden="false" outlineLevel="0" max="523" min="523" style="13" width="11.57"/>
    <col collapsed="false" customWidth="true" hidden="false" outlineLevel="0" max="524" min="524" style="13" width="1.58"/>
    <col collapsed="false" customWidth="true" hidden="false" outlineLevel="0" max="525" min="525" style="13" width="13.86"/>
    <col collapsed="false" customWidth="true" hidden="false" outlineLevel="0" max="526" min="526" style="13" width="1.29"/>
    <col collapsed="false" customWidth="true" hidden="false" outlineLevel="0" max="527" min="527" style="13" width="13.57"/>
    <col collapsed="false" customWidth="true" hidden="false" outlineLevel="0" max="528" min="528" style="13" width="1.58"/>
    <col collapsed="false" customWidth="true" hidden="false" outlineLevel="0" max="529" min="529" style="13" width="12.42"/>
    <col collapsed="false" customWidth="true" hidden="false" outlineLevel="0" max="530" min="530" style="13" width="1.58"/>
    <col collapsed="false" customWidth="true" hidden="false" outlineLevel="0" max="531" min="531" style="13" width="12.29"/>
    <col collapsed="false" customWidth="true" hidden="false" outlineLevel="0" max="532" min="532" style="13" width="1.29"/>
    <col collapsed="false" customWidth="true" hidden="false" outlineLevel="0" max="533" min="533" style="13" width="11.86"/>
    <col collapsed="false" customWidth="true" hidden="false" outlineLevel="0" max="534" min="534" style="13" width="1"/>
    <col collapsed="false" customWidth="true" hidden="false" outlineLevel="0" max="535" min="535" style="13" width="13.01"/>
    <col collapsed="false" customWidth="true" hidden="false" outlineLevel="0" max="536" min="536" style="13" width="1.58"/>
    <col collapsed="false" customWidth="true" hidden="false" outlineLevel="0" max="537" min="537" style="13" width="14.43"/>
    <col collapsed="false" customWidth="true" hidden="false" outlineLevel="0" max="538" min="538" style="13" width="1.29"/>
    <col collapsed="false" customWidth="true" hidden="false" outlineLevel="0" max="539" min="539" style="13" width="14.86"/>
    <col collapsed="false" customWidth="true" hidden="false" outlineLevel="0" max="540" min="540" style="13" width="0.71"/>
    <col collapsed="false" customWidth="true" hidden="false" outlineLevel="0" max="541" min="541" style="13" width="14.7"/>
    <col collapsed="false" customWidth="true" hidden="false" outlineLevel="0" max="542" min="542" style="13" width="0.57"/>
    <col collapsed="false" customWidth="true" hidden="false" outlineLevel="0" max="543" min="543" style="13" width="15.15"/>
    <col collapsed="false" customWidth="true" hidden="false" outlineLevel="0" max="544" min="544" style="13" width="0.71"/>
    <col collapsed="false" customWidth="true" hidden="false" outlineLevel="0" max="545" min="545" style="13" width="13.01"/>
    <col collapsed="false" customWidth="true" hidden="false" outlineLevel="0" max="546" min="546" style="13" width="0.57"/>
    <col collapsed="false" customWidth="true" hidden="false" outlineLevel="0" max="547" min="547" style="13" width="15.42"/>
    <col collapsed="false" customWidth="true" hidden="false" outlineLevel="0" max="548" min="548" style="13" width="0.86"/>
    <col collapsed="false" customWidth="true" hidden="false" outlineLevel="0" max="549" min="549" style="13" width="15.57"/>
    <col collapsed="false" customWidth="true" hidden="false" outlineLevel="0" max="550" min="550" style="13" width="0.86"/>
    <col collapsed="false" customWidth="true" hidden="false" outlineLevel="0" max="551" min="551" style="13" width="1.58"/>
    <col collapsed="false" customWidth="true" hidden="false" outlineLevel="0" max="552" min="552" style="13" width="5.28"/>
    <col collapsed="false" customWidth="true" hidden="false" outlineLevel="0" max="553" min="553" style="13" width="78.71"/>
    <col collapsed="false" customWidth="true" hidden="false" outlineLevel="0" max="554" min="554" style="13" width="17.86"/>
    <col collapsed="false" customWidth="false" hidden="false" outlineLevel="0" max="768" min="555" style="13" width="12.71"/>
    <col collapsed="false" customWidth="true" hidden="false" outlineLevel="0" max="769" min="769" style="13" width="5.01"/>
    <col collapsed="false" customWidth="true" hidden="false" outlineLevel="0" max="770" min="770" style="13" width="1.85"/>
    <col collapsed="false" customWidth="true" hidden="false" outlineLevel="0" max="771" min="771" style="13" width="15.71"/>
    <col collapsed="false" customWidth="true" hidden="false" outlineLevel="0" max="772" min="772" style="13" width="1.58"/>
    <col collapsed="false" customWidth="true" hidden="false" outlineLevel="0" max="773" min="773" style="13" width="13.57"/>
    <col collapsed="false" customWidth="true" hidden="false" outlineLevel="0" max="774" min="774" style="13" width="1.29"/>
    <col collapsed="false" customWidth="true" hidden="false" outlineLevel="0" max="775" min="775" style="13" width="11.42"/>
    <col collapsed="false" customWidth="true" hidden="false" outlineLevel="0" max="776" min="776" style="13" width="1.58"/>
    <col collapsed="false" customWidth="true" hidden="false" outlineLevel="0" max="777" min="777" style="13" width="13.01"/>
    <col collapsed="false" customWidth="true" hidden="false" outlineLevel="0" max="778" min="778" style="13" width="1.29"/>
    <col collapsed="false" customWidth="true" hidden="false" outlineLevel="0" max="779" min="779" style="13" width="11.57"/>
    <col collapsed="false" customWidth="true" hidden="false" outlineLevel="0" max="780" min="780" style="13" width="1.58"/>
    <col collapsed="false" customWidth="true" hidden="false" outlineLevel="0" max="781" min="781" style="13" width="13.86"/>
    <col collapsed="false" customWidth="true" hidden="false" outlineLevel="0" max="782" min="782" style="13" width="1.29"/>
    <col collapsed="false" customWidth="true" hidden="false" outlineLevel="0" max="783" min="783" style="13" width="13.57"/>
    <col collapsed="false" customWidth="true" hidden="false" outlineLevel="0" max="784" min="784" style="13" width="1.58"/>
    <col collapsed="false" customWidth="true" hidden="false" outlineLevel="0" max="785" min="785" style="13" width="12.42"/>
    <col collapsed="false" customWidth="true" hidden="false" outlineLevel="0" max="786" min="786" style="13" width="1.58"/>
    <col collapsed="false" customWidth="true" hidden="false" outlineLevel="0" max="787" min="787" style="13" width="12.29"/>
    <col collapsed="false" customWidth="true" hidden="false" outlineLevel="0" max="788" min="788" style="13" width="1.29"/>
    <col collapsed="false" customWidth="true" hidden="false" outlineLevel="0" max="789" min="789" style="13" width="11.86"/>
    <col collapsed="false" customWidth="true" hidden="false" outlineLevel="0" max="790" min="790" style="13" width="1"/>
    <col collapsed="false" customWidth="true" hidden="false" outlineLevel="0" max="791" min="791" style="13" width="13.01"/>
    <col collapsed="false" customWidth="true" hidden="false" outlineLevel="0" max="792" min="792" style="13" width="1.58"/>
    <col collapsed="false" customWidth="true" hidden="false" outlineLevel="0" max="793" min="793" style="13" width="14.43"/>
    <col collapsed="false" customWidth="true" hidden="false" outlineLevel="0" max="794" min="794" style="13" width="1.29"/>
    <col collapsed="false" customWidth="true" hidden="false" outlineLevel="0" max="795" min="795" style="13" width="14.86"/>
    <col collapsed="false" customWidth="true" hidden="false" outlineLevel="0" max="796" min="796" style="13" width="0.71"/>
    <col collapsed="false" customWidth="true" hidden="false" outlineLevel="0" max="797" min="797" style="13" width="14.7"/>
    <col collapsed="false" customWidth="true" hidden="false" outlineLevel="0" max="798" min="798" style="13" width="0.57"/>
    <col collapsed="false" customWidth="true" hidden="false" outlineLevel="0" max="799" min="799" style="13" width="15.15"/>
    <col collapsed="false" customWidth="true" hidden="false" outlineLevel="0" max="800" min="800" style="13" width="0.71"/>
    <col collapsed="false" customWidth="true" hidden="false" outlineLevel="0" max="801" min="801" style="13" width="13.01"/>
    <col collapsed="false" customWidth="true" hidden="false" outlineLevel="0" max="802" min="802" style="13" width="0.57"/>
    <col collapsed="false" customWidth="true" hidden="false" outlineLevel="0" max="803" min="803" style="13" width="15.42"/>
    <col collapsed="false" customWidth="true" hidden="false" outlineLevel="0" max="804" min="804" style="13" width="0.86"/>
    <col collapsed="false" customWidth="true" hidden="false" outlineLevel="0" max="805" min="805" style="13" width="15.57"/>
    <col collapsed="false" customWidth="true" hidden="false" outlineLevel="0" max="806" min="806" style="13" width="0.86"/>
    <col collapsed="false" customWidth="true" hidden="false" outlineLevel="0" max="807" min="807" style="13" width="1.58"/>
    <col collapsed="false" customWidth="true" hidden="false" outlineLevel="0" max="808" min="808" style="13" width="5.28"/>
    <col collapsed="false" customWidth="true" hidden="false" outlineLevel="0" max="809" min="809" style="13" width="78.71"/>
    <col collapsed="false" customWidth="true" hidden="false" outlineLevel="0" max="810" min="810" style="13" width="17.86"/>
    <col collapsed="false" customWidth="false" hidden="false" outlineLevel="0" max="1024" min="811" style="13" width="12.71"/>
  </cols>
  <sheetData>
    <row r="1" s="20" customFormat="true" ht="10.5" hidden="false" customHeight="true" outlineLevel="0" collapsed="false">
      <c r="A1" s="15"/>
      <c r="B1" s="15"/>
      <c r="C1" s="15"/>
      <c r="D1" s="15"/>
      <c r="E1" s="15"/>
      <c r="F1" s="15"/>
      <c r="G1" s="15"/>
      <c r="H1" s="15"/>
      <c r="I1" s="15"/>
      <c r="J1" s="15"/>
      <c r="K1" s="15"/>
      <c r="L1" s="15"/>
      <c r="M1" s="15"/>
      <c r="N1" s="15"/>
      <c r="O1" s="15"/>
      <c r="P1" s="15"/>
      <c r="Q1" s="15"/>
      <c r="R1" s="15"/>
      <c r="S1" s="15"/>
      <c r="T1" s="15"/>
      <c r="U1" s="15"/>
      <c r="V1" s="15"/>
      <c r="W1" s="15"/>
      <c r="X1" s="15"/>
      <c r="Y1" s="18" t="s">
        <v>52</v>
      </c>
      <c r="Z1" s="15"/>
      <c r="AA1" s="23" t="s">
        <v>500</v>
      </c>
      <c r="AB1" s="15"/>
      <c r="AC1" s="15"/>
      <c r="AD1" s="15"/>
      <c r="AE1" s="15"/>
      <c r="AF1" s="15"/>
      <c r="AG1" s="15"/>
      <c r="AH1" s="15"/>
      <c r="AI1" s="15"/>
      <c r="AJ1" s="15"/>
      <c r="AK1" s="15"/>
      <c r="AL1" s="15"/>
      <c r="AM1" s="18"/>
      <c r="AN1" s="18" t="s">
        <v>501</v>
      </c>
    </row>
    <row r="2" s="20" customFormat="true" ht="10.5" hidden="false" customHeight="true" outlineLevel="0" collapsed="false">
      <c r="A2" s="15"/>
      <c r="B2" s="15"/>
      <c r="C2" s="15"/>
      <c r="D2" s="15"/>
      <c r="E2" s="15"/>
      <c r="F2" s="15"/>
      <c r="G2" s="15"/>
      <c r="H2" s="15"/>
      <c r="I2" s="15"/>
      <c r="J2" s="15"/>
      <c r="K2" s="15"/>
      <c r="L2" s="15"/>
      <c r="M2" s="15"/>
      <c r="N2" s="15"/>
      <c r="O2" s="15"/>
      <c r="P2" s="15"/>
      <c r="Q2" s="15"/>
      <c r="R2" s="15"/>
      <c r="S2" s="15"/>
      <c r="T2" s="15"/>
      <c r="U2" s="15"/>
      <c r="V2" s="15"/>
      <c r="W2" s="15"/>
      <c r="X2" s="15"/>
      <c r="Y2" s="18" t="s">
        <v>502</v>
      </c>
      <c r="Z2" s="15"/>
      <c r="AA2" s="23" t="s">
        <v>503</v>
      </c>
      <c r="AB2" s="15"/>
      <c r="AC2" s="15"/>
      <c r="AD2" s="15"/>
      <c r="AE2" s="15"/>
      <c r="AF2" s="15"/>
      <c r="AG2" s="15"/>
      <c r="AH2" s="15"/>
      <c r="AI2" s="15"/>
      <c r="AJ2" s="15"/>
      <c r="AK2" s="15"/>
      <c r="AL2" s="15"/>
      <c r="AM2" s="18"/>
      <c r="AN2" s="18" t="s">
        <v>482</v>
      </c>
    </row>
    <row r="3" s="20" customFormat="true" ht="10.5" hidden="false" customHeight="true" outlineLevel="0" collapsed="false">
      <c r="A3" s="15"/>
      <c r="B3" s="15"/>
      <c r="C3" s="15"/>
      <c r="D3" s="15"/>
      <c r="E3" s="15"/>
      <c r="F3" s="15"/>
      <c r="G3" s="15"/>
      <c r="H3" s="15"/>
      <c r="I3" s="15"/>
      <c r="J3" s="15"/>
      <c r="K3" s="15"/>
      <c r="L3" s="15"/>
      <c r="M3" s="15"/>
      <c r="N3" s="15"/>
      <c r="O3" s="15"/>
      <c r="P3" s="15"/>
      <c r="Q3" s="15"/>
      <c r="R3" s="15"/>
      <c r="S3" s="15"/>
      <c r="T3" s="15"/>
      <c r="U3" s="15"/>
      <c r="V3" s="15"/>
      <c r="W3" s="15"/>
      <c r="X3" s="15"/>
      <c r="Y3" s="18" t="s">
        <v>58</v>
      </c>
      <c r="Z3" s="15"/>
      <c r="AA3" s="155" t="s">
        <v>59</v>
      </c>
      <c r="AB3" s="15"/>
      <c r="AC3" s="15"/>
      <c r="AD3" s="15"/>
      <c r="AE3" s="15"/>
      <c r="AF3" s="15"/>
      <c r="AG3" s="15"/>
      <c r="AH3" s="15"/>
      <c r="AI3" s="15"/>
      <c r="AJ3" s="15"/>
      <c r="AK3" s="15"/>
      <c r="AL3" s="15"/>
      <c r="AM3" s="15"/>
      <c r="AN3" s="156"/>
    </row>
    <row r="4" customFormat="false" ht="9.75" hidden="false" customHeight="true" outlineLevel="0" collapsed="false">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27"/>
    </row>
    <row r="5" customFormat="false" ht="9" hidden="false" customHeight="true" outlineLevel="0" collapsed="false">
      <c r="A5" s="17"/>
      <c r="B5" s="17"/>
      <c r="C5" s="17"/>
      <c r="D5" s="17"/>
      <c r="E5" s="17"/>
      <c r="F5" s="17"/>
      <c r="G5" s="17"/>
      <c r="H5" s="17"/>
      <c r="I5" s="17"/>
      <c r="J5" s="17"/>
      <c r="K5" s="17"/>
      <c r="L5" s="17"/>
      <c r="M5" s="24" t="s">
        <v>504</v>
      </c>
      <c r="N5" s="24"/>
      <c r="O5" s="24"/>
      <c r="P5" s="24"/>
      <c r="Q5" s="24"/>
      <c r="R5" s="24"/>
      <c r="S5" s="24"/>
      <c r="T5" s="24"/>
      <c r="U5" s="24"/>
      <c r="V5" s="24"/>
      <c r="W5" s="24"/>
      <c r="X5" s="17"/>
      <c r="Y5" s="17"/>
      <c r="Z5" s="17"/>
      <c r="AA5" s="24" t="s">
        <v>505</v>
      </c>
      <c r="AB5" s="24"/>
      <c r="AC5" s="24"/>
      <c r="AD5" s="24"/>
      <c r="AE5" s="24"/>
      <c r="AF5" s="24"/>
      <c r="AG5" s="24"/>
      <c r="AH5" s="24"/>
      <c r="AI5" s="24"/>
      <c r="AJ5" s="17"/>
      <c r="AK5" s="17"/>
      <c r="AL5" s="17"/>
      <c r="AM5" s="17"/>
      <c r="AN5" s="27"/>
    </row>
    <row r="6" customFormat="false" ht="9" hidden="false" customHeight="true" outlineLevel="0" collapsed="false">
      <c r="A6" s="17"/>
      <c r="B6" s="17"/>
      <c r="C6" s="17"/>
      <c r="D6" s="17"/>
      <c r="E6" s="17"/>
      <c r="F6" s="17"/>
      <c r="G6" s="17"/>
      <c r="H6" s="17"/>
      <c r="I6" s="26"/>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27"/>
    </row>
    <row r="7" customFormat="false" ht="9" hidden="false" customHeight="true" outlineLevel="0" collapsed="false">
      <c r="A7" s="17"/>
      <c r="B7" s="17"/>
      <c r="C7" s="17"/>
      <c r="D7" s="17"/>
      <c r="E7" s="25" t="s">
        <v>506</v>
      </c>
      <c r="F7" s="25"/>
      <c r="G7" s="25"/>
      <c r="H7" s="17"/>
      <c r="I7" s="25" t="s">
        <v>507</v>
      </c>
      <c r="J7" s="25"/>
      <c r="K7" s="25"/>
      <c r="L7" s="25"/>
      <c r="M7" s="17"/>
      <c r="N7" s="17"/>
      <c r="O7" s="25" t="s">
        <v>508</v>
      </c>
      <c r="P7" s="25"/>
      <c r="Q7" s="25"/>
      <c r="R7" s="25"/>
      <c r="S7" s="25"/>
      <c r="T7" s="25"/>
      <c r="U7" s="25"/>
      <c r="V7" s="17"/>
      <c r="W7" s="17"/>
      <c r="X7" s="17"/>
      <c r="Y7" s="17"/>
      <c r="Z7" s="17"/>
      <c r="AA7" s="17"/>
      <c r="AB7" s="17"/>
      <c r="AC7" s="17"/>
      <c r="AD7" s="17"/>
      <c r="AE7" s="17"/>
      <c r="AF7" s="17"/>
      <c r="AG7" s="17"/>
      <c r="AH7" s="17"/>
      <c r="AI7" s="17"/>
      <c r="AJ7" s="17"/>
      <c r="AK7" s="17"/>
      <c r="AL7" s="17"/>
      <c r="AM7" s="17"/>
      <c r="AN7" s="27"/>
    </row>
    <row r="8" customFormat="false" ht="9" hidden="false" customHeight="true" outlineLevel="0" collapsed="false">
      <c r="A8" s="17"/>
      <c r="B8" s="17"/>
      <c r="C8" s="17"/>
      <c r="D8" s="17"/>
      <c r="E8" s="24" t="s">
        <v>509</v>
      </c>
      <c r="F8" s="24"/>
      <c r="G8" s="24"/>
      <c r="H8" s="17"/>
      <c r="I8" s="24" t="s">
        <v>510</v>
      </c>
      <c r="J8" s="24"/>
      <c r="K8" s="24"/>
      <c r="L8" s="24"/>
      <c r="M8" s="17"/>
      <c r="N8" s="17"/>
      <c r="O8" s="24" t="s">
        <v>511</v>
      </c>
      <c r="P8" s="24"/>
      <c r="Q8" s="24"/>
      <c r="R8" s="24"/>
      <c r="S8" s="24"/>
      <c r="T8" s="24"/>
      <c r="U8" s="24"/>
      <c r="V8" s="17"/>
      <c r="W8" s="17"/>
      <c r="X8" s="17"/>
      <c r="Y8" s="17"/>
      <c r="Z8" s="17"/>
      <c r="AA8" s="17"/>
      <c r="AB8" s="17"/>
      <c r="AC8" s="17"/>
      <c r="AD8" s="17"/>
      <c r="AE8" s="17"/>
      <c r="AF8" s="17"/>
      <c r="AG8" s="17"/>
      <c r="AH8" s="17"/>
      <c r="AI8" s="17"/>
      <c r="AJ8" s="17"/>
      <c r="AK8" s="17"/>
      <c r="AL8" s="17"/>
      <c r="AM8" s="17"/>
      <c r="AN8" s="27"/>
    </row>
    <row r="9" customFormat="false" ht="9" hidden="false" customHeight="true" outlineLevel="0" collapsed="false">
      <c r="A9" s="17"/>
      <c r="B9" s="17"/>
      <c r="C9" s="17"/>
      <c r="D9" s="17"/>
      <c r="E9" s="17"/>
      <c r="F9" s="17"/>
      <c r="G9" s="17"/>
      <c r="H9" s="17"/>
      <c r="I9" s="17"/>
      <c r="J9" s="17"/>
      <c r="K9" s="17"/>
      <c r="L9" s="17"/>
      <c r="M9" s="17"/>
      <c r="N9" s="17"/>
      <c r="O9" s="27" t="s">
        <v>512</v>
      </c>
      <c r="P9" s="17"/>
      <c r="Q9" s="27"/>
      <c r="R9" s="17"/>
      <c r="S9" s="27"/>
      <c r="T9" s="17"/>
      <c r="U9" s="27" t="s">
        <v>513</v>
      </c>
      <c r="V9" s="17"/>
      <c r="W9" s="17"/>
      <c r="X9" s="17"/>
      <c r="Y9" s="17"/>
      <c r="Z9" s="17"/>
      <c r="AA9" s="27" t="s">
        <v>71</v>
      </c>
      <c r="AB9" s="17"/>
      <c r="AC9" s="17"/>
      <c r="AD9" s="17"/>
      <c r="AE9" s="17"/>
      <c r="AF9" s="17"/>
      <c r="AG9" s="17"/>
      <c r="AH9" s="17"/>
      <c r="AI9" s="17"/>
      <c r="AJ9" s="17"/>
      <c r="AK9" s="17"/>
      <c r="AL9" s="17"/>
      <c r="AM9" s="17"/>
      <c r="AN9" s="27"/>
    </row>
    <row r="10" customFormat="false" ht="9" hidden="false" customHeight="true" outlineLevel="0" collapsed="false">
      <c r="A10" s="17"/>
      <c r="B10" s="17"/>
      <c r="C10" s="17"/>
      <c r="D10" s="17"/>
      <c r="E10" s="27" t="s">
        <v>514</v>
      </c>
      <c r="F10" s="17"/>
      <c r="G10" s="17"/>
      <c r="H10" s="17"/>
      <c r="I10" s="27" t="s">
        <v>514</v>
      </c>
      <c r="J10" s="17"/>
      <c r="K10" s="17"/>
      <c r="L10" s="17"/>
      <c r="M10" s="17"/>
      <c r="N10" s="17"/>
      <c r="O10" s="27" t="s">
        <v>515</v>
      </c>
      <c r="P10" s="17"/>
      <c r="Q10" s="27" t="s">
        <v>516</v>
      </c>
      <c r="R10" s="17"/>
      <c r="S10" s="27" t="s">
        <v>513</v>
      </c>
      <c r="T10" s="17"/>
      <c r="U10" s="27" t="s">
        <v>321</v>
      </c>
      <c r="V10" s="17"/>
      <c r="W10" s="27" t="s">
        <v>276</v>
      </c>
      <c r="X10" s="17"/>
      <c r="Y10" s="27" t="s">
        <v>517</v>
      </c>
      <c r="Z10" s="17"/>
      <c r="AA10" s="27" t="s">
        <v>518</v>
      </c>
      <c r="AB10" s="17"/>
      <c r="AC10" s="17"/>
      <c r="AD10" s="17"/>
      <c r="AE10" s="27" t="s">
        <v>519</v>
      </c>
      <c r="AF10" s="17"/>
      <c r="AG10" s="27" t="s">
        <v>338</v>
      </c>
      <c r="AH10" s="17"/>
      <c r="AI10" s="27" t="s">
        <v>75</v>
      </c>
      <c r="AJ10" s="17"/>
      <c r="AK10" s="27" t="s">
        <v>517</v>
      </c>
      <c r="AL10" s="17"/>
      <c r="AM10" s="17"/>
      <c r="AN10" s="27"/>
    </row>
    <row r="11" customFormat="false" ht="9" hidden="false" customHeight="true" outlineLevel="0" collapsed="false">
      <c r="A11" s="24" t="s">
        <v>81</v>
      </c>
      <c r="B11" s="17"/>
      <c r="C11" s="24" t="s">
        <v>83</v>
      </c>
      <c r="D11" s="17"/>
      <c r="E11" s="24" t="s">
        <v>520</v>
      </c>
      <c r="F11" s="17"/>
      <c r="G11" s="24" t="s">
        <v>292</v>
      </c>
      <c r="H11" s="17"/>
      <c r="I11" s="24" t="s">
        <v>520</v>
      </c>
      <c r="J11" s="17"/>
      <c r="K11" s="24" t="s">
        <v>292</v>
      </c>
      <c r="L11" s="17"/>
      <c r="M11" s="24" t="s">
        <v>521</v>
      </c>
      <c r="N11" s="17"/>
      <c r="O11" s="24" t="s">
        <v>522</v>
      </c>
      <c r="P11" s="17"/>
      <c r="Q11" s="24" t="s">
        <v>465</v>
      </c>
      <c r="R11" s="17"/>
      <c r="S11" s="24" t="s">
        <v>523</v>
      </c>
      <c r="T11" s="17"/>
      <c r="U11" s="24" t="s">
        <v>79</v>
      </c>
      <c r="V11" s="17"/>
      <c r="W11" s="24" t="s">
        <v>60</v>
      </c>
      <c r="X11" s="17"/>
      <c r="Y11" s="24" t="s">
        <v>524</v>
      </c>
      <c r="Z11" s="17"/>
      <c r="AA11" s="24" t="s">
        <v>315</v>
      </c>
      <c r="AB11" s="17"/>
      <c r="AC11" s="24" t="s">
        <v>525</v>
      </c>
      <c r="AD11" s="17"/>
      <c r="AE11" s="24" t="s">
        <v>315</v>
      </c>
      <c r="AF11" s="17"/>
      <c r="AG11" s="24" t="s">
        <v>315</v>
      </c>
      <c r="AH11" s="17"/>
      <c r="AI11" s="24" t="s">
        <v>315</v>
      </c>
      <c r="AJ11" s="17"/>
      <c r="AK11" s="24" t="s">
        <v>526</v>
      </c>
      <c r="AL11" s="17"/>
      <c r="AM11" s="17"/>
      <c r="AN11" s="24" t="s">
        <v>81</v>
      </c>
    </row>
    <row r="12" customFormat="false" ht="8.25" hidden="false" customHeight="true" outlineLevel="0" collapsed="false">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27"/>
    </row>
    <row r="13" customFormat="false" ht="8.25" hidden="false" customHeight="true" outlineLevel="0" collapsed="false">
      <c r="A13" s="17"/>
      <c r="B13" s="17" t="s">
        <v>94</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27"/>
    </row>
    <row r="14" customFormat="false" ht="8.25" hidden="false" customHeight="true" outlineLevel="0" collapsed="false">
      <c r="A14" s="17" t="n">
        <v>1</v>
      </c>
      <c r="B14" s="27"/>
      <c r="C14" s="17" t="s">
        <v>95</v>
      </c>
      <c r="D14" s="17"/>
      <c r="E14" s="72" t="n">
        <v>0</v>
      </c>
      <c r="F14" s="17"/>
      <c r="G14" s="72" t="n">
        <v>0</v>
      </c>
      <c r="H14" s="17"/>
      <c r="I14" s="72" t="n">
        <v>17163141</v>
      </c>
      <c r="J14" s="17"/>
      <c r="K14" s="72" t="n">
        <v>0</v>
      </c>
      <c r="L14" s="17"/>
      <c r="M14" s="72" t="n">
        <v>17138076</v>
      </c>
      <c r="N14" s="17"/>
      <c r="O14" s="72" t="n">
        <v>12086552</v>
      </c>
      <c r="P14" s="17"/>
      <c r="Q14" s="72" t="n">
        <v>0</v>
      </c>
      <c r="R14" s="17"/>
      <c r="S14" s="72" t="n">
        <v>519495</v>
      </c>
      <c r="T14" s="17"/>
      <c r="U14" s="72" t="n">
        <v>0</v>
      </c>
      <c r="V14" s="17"/>
      <c r="W14" s="72" t="n">
        <v>61294</v>
      </c>
      <c r="X14" s="17"/>
      <c r="Y14" s="72" t="n">
        <f aca="false">SUM(M14:W14)</f>
        <v>29805417</v>
      </c>
      <c r="Z14" s="17"/>
      <c r="AA14" s="72" t="n">
        <v>21399211</v>
      </c>
      <c r="AB14" s="17"/>
      <c r="AC14" s="72" t="n">
        <v>3094237</v>
      </c>
      <c r="AD14" s="17"/>
      <c r="AE14" s="72" t="n">
        <v>0</v>
      </c>
      <c r="AF14" s="17"/>
      <c r="AG14" s="72" t="n">
        <v>0</v>
      </c>
      <c r="AH14" s="17"/>
      <c r="AI14" s="72" t="n">
        <f aca="false">SUM(AA14:AG14)</f>
        <v>24493448</v>
      </c>
      <c r="AJ14" s="17"/>
      <c r="AK14" s="72" t="n">
        <f aca="false">(Y14-AI14)</f>
        <v>5311969</v>
      </c>
      <c r="AL14" s="17"/>
      <c r="AM14" s="17"/>
      <c r="AN14" s="27" t="n">
        <v>1</v>
      </c>
    </row>
    <row r="15" customFormat="false" ht="8.25" hidden="false" customHeight="true" outlineLevel="0" collapsed="false">
      <c r="A15" s="17" t="n">
        <v>2</v>
      </c>
      <c r="B15" s="27"/>
      <c r="C15" s="17" t="s">
        <v>97</v>
      </c>
      <c r="D15" s="17"/>
      <c r="E15" s="79" t="n">
        <v>0</v>
      </c>
      <c r="F15" s="17"/>
      <c r="G15" s="79" t="n">
        <v>0</v>
      </c>
      <c r="H15" s="17"/>
      <c r="I15" s="79" t="n">
        <v>0</v>
      </c>
      <c r="J15" s="17"/>
      <c r="K15" s="79" t="n">
        <v>0</v>
      </c>
      <c r="L15" s="17"/>
      <c r="M15" s="79" t="n">
        <v>45308</v>
      </c>
      <c r="N15" s="17"/>
      <c r="O15" s="79" t="n">
        <v>0</v>
      </c>
      <c r="P15" s="17"/>
      <c r="Q15" s="79" t="n">
        <v>0</v>
      </c>
      <c r="R15" s="17"/>
      <c r="S15" s="79" t="n">
        <v>103682</v>
      </c>
      <c r="T15" s="17"/>
      <c r="U15" s="79" t="n">
        <v>174488</v>
      </c>
      <c r="V15" s="17"/>
      <c r="W15" s="79" t="n">
        <v>0</v>
      </c>
      <c r="X15" s="17"/>
      <c r="Y15" s="79" t="n">
        <f aca="false">SUM(M15:W15)</f>
        <v>323478</v>
      </c>
      <c r="Z15" s="17"/>
      <c r="AA15" s="79" t="n">
        <v>610391</v>
      </c>
      <c r="AB15" s="17"/>
      <c r="AC15" s="79" t="n">
        <v>0</v>
      </c>
      <c r="AD15" s="17"/>
      <c r="AE15" s="79" t="n">
        <v>0</v>
      </c>
      <c r="AF15" s="17"/>
      <c r="AG15" s="79" t="n">
        <v>0</v>
      </c>
      <c r="AH15" s="17"/>
      <c r="AI15" s="79" t="n">
        <f aca="false">SUM(AA15:AG15)</f>
        <v>610391</v>
      </c>
      <c r="AJ15" s="17"/>
      <c r="AK15" s="79" t="n">
        <f aca="false">(Y15-AI15)</f>
        <v>-286913</v>
      </c>
      <c r="AL15" s="17"/>
      <c r="AM15" s="17"/>
      <c r="AN15" s="27" t="n">
        <v>2</v>
      </c>
    </row>
    <row r="16" customFormat="false" ht="8.25" hidden="false" customHeight="true" outlineLevel="0" collapsed="false">
      <c r="A16" s="17" t="n">
        <v>3</v>
      </c>
      <c r="B16" s="27"/>
      <c r="C16" s="17" t="s">
        <v>98</v>
      </c>
      <c r="D16" s="17"/>
      <c r="E16" s="79" t="n">
        <v>0</v>
      </c>
      <c r="F16" s="17"/>
      <c r="G16" s="79" t="n">
        <v>0</v>
      </c>
      <c r="H16" s="17"/>
      <c r="I16" s="79" t="n">
        <v>0</v>
      </c>
      <c r="J16" s="17"/>
      <c r="K16" s="79" t="n">
        <v>0</v>
      </c>
      <c r="L16" s="17"/>
      <c r="M16" s="79" t="n">
        <v>2045288</v>
      </c>
      <c r="N16" s="17"/>
      <c r="O16" s="79" t="n">
        <v>0</v>
      </c>
      <c r="P16" s="17"/>
      <c r="Q16" s="79" t="n">
        <v>0</v>
      </c>
      <c r="R16" s="17"/>
      <c r="S16" s="79" t="n">
        <v>0</v>
      </c>
      <c r="T16" s="17"/>
      <c r="U16" s="79" t="n">
        <v>0</v>
      </c>
      <c r="V16" s="17"/>
      <c r="W16" s="79" t="n">
        <v>902</v>
      </c>
      <c r="X16" s="17"/>
      <c r="Y16" s="79" t="n">
        <f aca="false">SUM(M16:W16)</f>
        <v>2046190</v>
      </c>
      <c r="Z16" s="17"/>
      <c r="AA16" s="79" t="n">
        <v>1511137</v>
      </c>
      <c r="AB16" s="17"/>
      <c r="AC16" s="79" t="n">
        <v>408377</v>
      </c>
      <c r="AD16" s="17"/>
      <c r="AE16" s="79" t="n">
        <v>329004</v>
      </c>
      <c r="AF16" s="17"/>
      <c r="AG16" s="79" t="n">
        <v>50228</v>
      </c>
      <c r="AH16" s="17"/>
      <c r="AI16" s="79" t="n">
        <f aca="false">SUM(AA16:AG16)</f>
        <v>2298746</v>
      </c>
      <c r="AJ16" s="17"/>
      <c r="AK16" s="79" t="n">
        <f aca="false">(Y16-AI16)</f>
        <v>-252556</v>
      </c>
      <c r="AL16" s="17"/>
      <c r="AM16" s="17"/>
      <c r="AN16" s="27" t="n">
        <v>3</v>
      </c>
    </row>
    <row r="17" customFormat="false" ht="8.25" hidden="false" customHeight="true" outlineLevel="0" collapsed="false">
      <c r="A17" s="17" t="n">
        <v>4</v>
      </c>
      <c r="B17" s="27"/>
      <c r="C17" s="17" t="s">
        <v>99</v>
      </c>
      <c r="D17" s="17"/>
      <c r="E17" s="79" t="n">
        <v>0</v>
      </c>
      <c r="F17" s="17"/>
      <c r="G17" s="79" t="n">
        <v>0</v>
      </c>
      <c r="H17" s="17"/>
      <c r="I17" s="79" t="n">
        <v>1074008</v>
      </c>
      <c r="J17" s="17"/>
      <c r="K17" s="79" t="n">
        <v>0</v>
      </c>
      <c r="L17" s="17"/>
      <c r="M17" s="79" t="n">
        <v>48322606</v>
      </c>
      <c r="N17" s="17"/>
      <c r="O17" s="79" t="n">
        <v>-3182987</v>
      </c>
      <c r="P17" s="17"/>
      <c r="Q17" s="79" t="n">
        <v>1054244</v>
      </c>
      <c r="R17" s="17"/>
      <c r="S17" s="79" t="n">
        <v>1885624</v>
      </c>
      <c r="T17" s="17"/>
      <c r="U17" s="79" t="n">
        <v>2645291</v>
      </c>
      <c r="V17" s="17"/>
      <c r="W17" s="79" t="n">
        <v>1238740</v>
      </c>
      <c r="X17" s="17"/>
      <c r="Y17" s="79" t="n">
        <f aca="false">SUM(M17:W17)</f>
        <v>51963518</v>
      </c>
      <c r="Z17" s="17"/>
      <c r="AA17" s="79" t="n">
        <v>47591052</v>
      </c>
      <c r="AB17" s="17"/>
      <c r="AC17" s="79" t="n">
        <v>3230954</v>
      </c>
      <c r="AD17" s="17"/>
      <c r="AE17" s="79" t="n">
        <v>1152125</v>
      </c>
      <c r="AF17" s="17"/>
      <c r="AG17" s="79" t="n">
        <v>349816</v>
      </c>
      <c r="AH17" s="17"/>
      <c r="AI17" s="79" t="n">
        <f aca="false">SUM(AA17:AG17)</f>
        <v>52323947</v>
      </c>
      <c r="AJ17" s="17"/>
      <c r="AK17" s="79" t="n">
        <f aca="false">(Y17-AI17)</f>
        <v>-360429</v>
      </c>
      <c r="AL17" s="17"/>
      <c r="AM17" s="17"/>
      <c r="AN17" s="27" t="n">
        <v>4</v>
      </c>
    </row>
    <row r="18" customFormat="false" ht="8.25" hidden="false" customHeight="true" outlineLevel="0" collapsed="false">
      <c r="A18" s="17" t="n">
        <v>5</v>
      </c>
      <c r="B18" s="27"/>
      <c r="C18" s="17" t="s">
        <v>100</v>
      </c>
      <c r="D18" s="17"/>
      <c r="E18" s="79" t="n">
        <v>2868726</v>
      </c>
      <c r="F18" s="17"/>
      <c r="G18" s="79" t="n">
        <v>0</v>
      </c>
      <c r="H18" s="17"/>
      <c r="I18" s="79" t="n">
        <v>315630</v>
      </c>
      <c r="J18" s="17"/>
      <c r="K18" s="79" t="n">
        <v>0</v>
      </c>
      <c r="L18" s="17"/>
      <c r="M18" s="79" t="n">
        <v>93949157</v>
      </c>
      <c r="N18" s="17"/>
      <c r="O18" s="79" t="n">
        <v>0</v>
      </c>
      <c r="P18" s="17"/>
      <c r="Q18" s="79" t="n">
        <v>1271468</v>
      </c>
      <c r="R18" s="17"/>
      <c r="S18" s="79" t="n">
        <v>218852</v>
      </c>
      <c r="T18" s="17"/>
      <c r="U18" s="79" t="n">
        <v>1984114</v>
      </c>
      <c r="V18" s="17"/>
      <c r="W18" s="79" t="n">
        <v>1524136</v>
      </c>
      <c r="X18" s="17"/>
      <c r="Y18" s="79" t="n">
        <f aca="false">SUM(M18:W18)</f>
        <v>98947727</v>
      </c>
      <c r="Z18" s="17"/>
      <c r="AA18" s="79" t="n">
        <v>50695589</v>
      </c>
      <c r="AB18" s="17"/>
      <c r="AC18" s="79" t="n">
        <v>23062656</v>
      </c>
      <c r="AD18" s="17"/>
      <c r="AE18" s="79" t="n">
        <v>8012939</v>
      </c>
      <c r="AF18" s="17"/>
      <c r="AG18" s="79" t="n">
        <v>1455155</v>
      </c>
      <c r="AH18" s="17"/>
      <c r="AI18" s="79" t="n">
        <f aca="false">SUM(AA18:AG18)</f>
        <v>83226339</v>
      </c>
      <c r="AJ18" s="17"/>
      <c r="AK18" s="79" t="n">
        <f aca="false">(Y18-AI18)</f>
        <v>15721388</v>
      </c>
      <c r="AL18" s="17"/>
      <c r="AM18" s="17"/>
      <c r="AN18" s="27" t="n">
        <v>5</v>
      </c>
    </row>
    <row r="19" customFormat="false" ht="8.25" hidden="false" customHeight="true" outlineLevel="0" collapsed="false">
      <c r="A19" s="46"/>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57"/>
    </row>
    <row r="20" customFormat="false" ht="8.25" hidden="false" customHeight="true" outlineLevel="0" collapsed="false">
      <c r="A20" s="17" t="n">
        <v>6</v>
      </c>
      <c r="B20" s="27"/>
      <c r="C20" s="17" t="s">
        <v>101</v>
      </c>
      <c r="D20" s="17"/>
      <c r="E20" s="79" t="n">
        <v>0</v>
      </c>
      <c r="F20" s="17"/>
      <c r="G20" s="79" t="n">
        <v>0</v>
      </c>
      <c r="H20" s="17"/>
      <c r="I20" s="79" t="n">
        <v>550337</v>
      </c>
      <c r="J20" s="17"/>
      <c r="K20" s="79" t="n">
        <v>0</v>
      </c>
      <c r="L20" s="17"/>
      <c r="M20" s="79" t="n">
        <v>4679908</v>
      </c>
      <c r="N20" s="17"/>
      <c r="O20" s="79" t="n">
        <v>0</v>
      </c>
      <c r="P20" s="17"/>
      <c r="Q20" s="79" t="n">
        <v>0</v>
      </c>
      <c r="R20" s="17"/>
      <c r="S20" s="79" t="n">
        <v>0</v>
      </c>
      <c r="T20" s="17"/>
      <c r="U20" s="79" t="n">
        <v>0</v>
      </c>
      <c r="V20" s="17"/>
      <c r="W20" s="79" t="n">
        <v>372176</v>
      </c>
      <c r="X20" s="17"/>
      <c r="Y20" s="79" t="n">
        <f aca="false">SUM(M20:W20)</f>
        <v>5052084</v>
      </c>
      <c r="Z20" s="17"/>
      <c r="AA20" s="79" t="n">
        <v>3034443</v>
      </c>
      <c r="AB20" s="17"/>
      <c r="AC20" s="79" t="n">
        <v>795242</v>
      </c>
      <c r="AD20" s="17"/>
      <c r="AE20" s="79" t="n">
        <v>54318</v>
      </c>
      <c r="AF20" s="17"/>
      <c r="AG20" s="79" t="n">
        <v>575833</v>
      </c>
      <c r="AH20" s="17"/>
      <c r="AI20" s="79" t="n">
        <f aca="false">SUM(AA20:AG20)</f>
        <v>4459836</v>
      </c>
      <c r="AJ20" s="17"/>
      <c r="AK20" s="79" t="n">
        <f aca="false">(Y20-AI20)</f>
        <v>592248</v>
      </c>
      <c r="AL20" s="17"/>
      <c r="AM20" s="17"/>
      <c r="AN20" s="27" t="n">
        <v>6</v>
      </c>
    </row>
    <row r="21" customFormat="false" ht="8.25" hidden="false" customHeight="true" outlineLevel="0" collapsed="false">
      <c r="A21" s="17" t="n">
        <v>7</v>
      </c>
      <c r="B21" s="27"/>
      <c r="C21" s="17" t="s">
        <v>102</v>
      </c>
      <c r="D21" s="17"/>
      <c r="E21" s="79" t="n">
        <v>0</v>
      </c>
      <c r="F21" s="17"/>
      <c r="G21" s="79" t="n">
        <v>0</v>
      </c>
      <c r="H21" s="17"/>
      <c r="I21" s="79" t="n">
        <v>0</v>
      </c>
      <c r="J21" s="17"/>
      <c r="K21" s="79" t="n">
        <v>0</v>
      </c>
      <c r="L21" s="17"/>
      <c r="M21" s="79" t="n">
        <v>4204931</v>
      </c>
      <c r="N21" s="17"/>
      <c r="O21" s="79" t="n">
        <v>-432140</v>
      </c>
      <c r="P21" s="17"/>
      <c r="Q21" s="79" t="n">
        <v>0</v>
      </c>
      <c r="R21" s="17"/>
      <c r="S21" s="79" t="n">
        <v>0</v>
      </c>
      <c r="T21" s="17"/>
      <c r="U21" s="79" t="n">
        <v>0</v>
      </c>
      <c r="V21" s="17"/>
      <c r="W21" s="79" t="n">
        <v>6144</v>
      </c>
      <c r="X21" s="17"/>
      <c r="Y21" s="79" t="n">
        <f aca="false">SUM(M21:W21)</f>
        <v>3778935</v>
      </c>
      <c r="Z21" s="17"/>
      <c r="AA21" s="79" t="n">
        <v>2147587</v>
      </c>
      <c r="AB21" s="17"/>
      <c r="AC21" s="79" t="n">
        <v>722542</v>
      </c>
      <c r="AD21" s="17"/>
      <c r="AE21" s="79" t="n">
        <v>0</v>
      </c>
      <c r="AF21" s="17"/>
      <c r="AG21" s="79" t="n">
        <v>0</v>
      </c>
      <c r="AH21" s="17"/>
      <c r="AI21" s="79" t="n">
        <f aca="false">SUM(AA21:AG21)</f>
        <v>2870129</v>
      </c>
      <c r="AJ21" s="17"/>
      <c r="AK21" s="79" t="n">
        <f aca="false">(Y21-AI21)</f>
        <v>908806</v>
      </c>
      <c r="AL21" s="17"/>
      <c r="AM21" s="17"/>
      <c r="AN21" s="27" t="n">
        <v>7</v>
      </c>
    </row>
    <row r="22" customFormat="false" ht="8.25" hidden="false" customHeight="true" outlineLevel="0" collapsed="false">
      <c r="A22" s="17" t="n">
        <v>8</v>
      </c>
      <c r="B22" s="27"/>
      <c r="C22" s="17" t="s">
        <v>103</v>
      </c>
      <c r="D22" s="17"/>
      <c r="E22" s="79" t="n">
        <v>0</v>
      </c>
      <c r="F22" s="17"/>
      <c r="G22" s="79" t="n">
        <v>0</v>
      </c>
      <c r="H22" s="17"/>
      <c r="I22" s="79" t="n">
        <v>0</v>
      </c>
      <c r="J22" s="17"/>
      <c r="K22" s="79" t="n">
        <v>0</v>
      </c>
      <c r="L22" s="17"/>
      <c r="M22" s="79" t="n">
        <v>157555270</v>
      </c>
      <c r="N22" s="17"/>
      <c r="O22" s="79" t="n">
        <v>-14644840</v>
      </c>
      <c r="P22" s="17"/>
      <c r="Q22" s="79" t="n">
        <v>0</v>
      </c>
      <c r="R22" s="17"/>
      <c r="S22" s="79" t="n">
        <v>1173424</v>
      </c>
      <c r="T22" s="17"/>
      <c r="U22" s="79" t="n">
        <v>3466203</v>
      </c>
      <c r="V22" s="17"/>
      <c r="W22" s="79" t="n">
        <v>2296105</v>
      </c>
      <c r="X22" s="17"/>
      <c r="Y22" s="79" t="n">
        <f aca="false">SUM(M22:W22)</f>
        <v>149846162</v>
      </c>
      <c r="Z22" s="17"/>
      <c r="AA22" s="79" t="n">
        <v>129894232</v>
      </c>
      <c r="AB22" s="17"/>
      <c r="AC22" s="79" t="n">
        <v>13664572</v>
      </c>
      <c r="AD22" s="17"/>
      <c r="AE22" s="79" t="n">
        <v>1083705</v>
      </c>
      <c r="AF22" s="17"/>
      <c r="AG22" s="79" t="n">
        <v>0</v>
      </c>
      <c r="AH22" s="17"/>
      <c r="AI22" s="79" t="n">
        <f aca="false">SUM(AA22:AG22)</f>
        <v>144642509</v>
      </c>
      <c r="AJ22" s="17"/>
      <c r="AK22" s="79" t="n">
        <f aca="false">(Y22-AI22)</f>
        <v>5203653</v>
      </c>
      <c r="AL22" s="17"/>
      <c r="AM22" s="17"/>
      <c r="AN22" s="27" t="n">
        <v>8</v>
      </c>
    </row>
    <row r="23" customFormat="false" ht="8.25" hidden="false" customHeight="true" outlineLevel="0" collapsed="false">
      <c r="A23" s="17" t="n">
        <v>9</v>
      </c>
      <c r="B23" s="27"/>
      <c r="C23" s="17" t="s">
        <v>104</v>
      </c>
      <c r="D23" s="17"/>
      <c r="E23" s="79" t="n">
        <v>0</v>
      </c>
      <c r="F23" s="17"/>
      <c r="G23" s="79" t="n">
        <v>0</v>
      </c>
      <c r="H23" s="17"/>
      <c r="I23" s="79" t="n">
        <v>62350</v>
      </c>
      <c r="J23" s="17"/>
      <c r="K23" s="79" t="n">
        <v>0</v>
      </c>
      <c r="L23" s="17"/>
      <c r="M23" s="79" t="n">
        <v>3374005</v>
      </c>
      <c r="N23" s="17"/>
      <c r="O23" s="79" t="n">
        <v>0</v>
      </c>
      <c r="P23" s="17"/>
      <c r="Q23" s="79" t="n">
        <v>0</v>
      </c>
      <c r="R23" s="17"/>
      <c r="S23" s="79" t="n">
        <v>0</v>
      </c>
      <c r="T23" s="17"/>
      <c r="U23" s="79" t="n">
        <v>0</v>
      </c>
      <c r="V23" s="17"/>
      <c r="W23" s="79" t="n">
        <v>69685</v>
      </c>
      <c r="X23" s="17"/>
      <c r="Y23" s="79" t="n">
        <f aca="false">SUM(M23:W23)</f>
        <v>3443690</v>
      </c>
      <c r="Z23" s="17"/>
      <c r="AA23" s="79" t="n">
        <v>2065790</v>
      </c>
      <c r="AB23" s="17"/>
      <c r="AC23" s="79" t="n">
        <v>438850</v>
      </c>
      <c r="AD23" s="17"/>
      <c r="AE23" s="79" t="n">
        <v>454913</v>
      </c>
      <c r="AF23" s="17"/>
      <c r="AG23" s="79" t="n">
        <v>0</v>
      </c>
      <c r="AH23" s="17"/>
      <c r="AI23" s="79" t="n">
        <f aca="false">SUM(AA23:AG23)</f>
        <v>2959553</v>
      </c>
      <c r="AJ23" s="17"/>
      <c r="AK23" s="79" t="n">
        <f aca="false">(Y23-AI23)</f>
        <v>484137</v>
      </c>
      <c r="AL23" s="17"/>
      <c r="AM23" s="17"/>
      <c r="AN23" s="27" t="n">
        <v>9</v>
      </c>
    </row>
    <row r="24" customFormat="false" ht="8.25" hidden="false" customHeight="true" outlineLevel="0" collapsed="false">
      <c r="A24" s="17" t="n">
        <v>10</v>
      </c>
      <c r="B24" s="27"/>
      <c r="C24" s="17" t="s">
        <v>105</v>
      </c>
      <c r="D24" s="17"/>
      <c r="E24" s="79" t="n">
        <v>0</v>
      </c>
      <c r="F24" s="17"/>
      <c r="G24" s="79" t="n">
        <v>0</v>
      </c>
      <c r="H24" s="17"/>
      <c r="I24" s="79" t="n">
        <v>0</v>
      </c>
      <c r="J24" s="17"/>
      <c r="K24" s="79" t="n">
        <v>0</v>
      </c>
      <c r="L24" s="17"/>
      <c r="M24" s="79" t="n">
        <v>8798003</v>
      </c>
      <c r="N24" s="17"/>
      <c r="O24" s="79" t="n">
        <v>1945920</v>
      </c>
      <c r="P24" s="17"/>
      <c r="Q24" s="79" t="n">
        <v>828000</v>
      </c>
      <c r="R24" s="17"/>
      <c r="S24" s="79" t="n">
        <v>0</v>
      </c>
      <c r="T24" s="17"/>
      <c r="U24" s="79" t="n">
        <v>0</v>
      </c>
      <c r="V24" s="17"/>
      <c r="W24" s="79" t="n">
        <v>469663</v>
      </c>
      <c r="X24" s="17"/>
      <c r="Y24" s="79" t="n">
        <f aca="false">SUM(M24:W24)</f>
        <v>12041586</v>
      </c>
      <c r="Z24" s="17"/>
      <c r="AA24" s="79" t="n">
        <v>8725964</v>
      </c>
      <c r="AB24" s="17"/>
      <c r="AC24" s="79" t="n">
        <v>715535</v>
      </c>
      <c r="AD24" s="17"/>
      <c r="AE24" s="79" t="n">
        <v>1302896</v>
      </c>
      <c r="AF24" s="17"/>
      <c r="AG24" s="79" t="n">
        <v>0</v>
      </c>
      <c r="AH24" s="17"/>
      <c r="AI24" s="79" t="n">
        <f aca="false">SUM(AA24:AG24)</f>
        <v>10744395</v>
      </c>
      <c r="AJ24" s="17"/>
      <c r="AK24" s="79" t="n">
        <f aca="false">(Y24-AI24)</f>
        <v>1297191</v>
      </c>
      <c r="AL24" s="17"/>
      <c r="AM24" s="17"/>
      <c r="AN24" s="27" t="n">
        <v>10</v>
      </c>
    </row>
    <row r="25" customFormat="false" ht="8.25" hidden="false" customHeight="true" outlineLevel="0" collapsed="false">
      <c r="A25" s="46"/>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57"/>
    </row>
    <row r="26" customFormat="false" ht="8.25" hidden="false" customHeight="true" outlineLevel="0" collapsed="false">
      <c r="A26" s="17" t="n">
        <v>11</v>
      </c>
      <c r="B26" s="27"/>
      <c r="C26" s="17" t="s">
        <v>106</v>
      </c>
      <c r="D26" s="17"/>
      <c r="E26" s="79" t="n">
        <v>0</v>
      </c>
      <c r="F26" s="17"/>
      <c r="G26" s="79" t="n">
        <v>0</v>
      </c>
      <c r="H26" s="17"/>
      <c r="I26" s="79" t="n">
        <v>0</v>
      </c>
      <c r="J26" s="17"/>
      <c r="K26" s="79" t="n">
        <v>0</v>
      </c>
      <c r="L26" s="17"/>
      <c r="M26" s="79" t="n">
        <v>5710832</v>
      </c>
      <c r="N26" s="17"/>
      <c r="O26" s="79" t="n">
        <v>781415</v>
      </c>
      <c r="P26" s="17"/>
      <c r="Q26" s="79" t="n">
        <v>0</v>
      </c>
      <c r="R26" s="17"/>
      <c r="S26" s="79" t="n">
        <v>0</v>
      </c>
      <c r="T26" s="17"/>
      <c r="U26" s="79" t="n">
        <v>0</v>
      </c>
      <c r="V26" s="17"/>
      <c r="W26" s="79" t="n">
        <v>48239</v>
      </c>
      <c r="X26" s="17"/>
      <c r="Y26" s="79" t="n">
        <f aca="false">SUM(M26:W26)</f>
        <v>6540486</v>
      </c>
      <c r="Z26" s="17"/>
      <c r="AA26" s="79" t="n">
        <v>2740829</v>
      </c>
      <c r="AB26" s="17"/>
      <c r="AC26" s="79" t="n">
        <v>886127</v>
      </c>
      <c r="AD26" s="17"/>
      <c r="AE26" s="79" t="n">
        <v>301040</v>
      </c>
      <c r="AF26" s="17"/>
      <c r="AG26" s="79" t="n">
        <v>0</v>
      </c>
      <c r="AH26" s="17"/>
      <c r="AI26" s="79" t="n">
        <f aca="false">SUM(AA26:AG26)</f>
        <v>3927996</v>
      </c>
      <c r="AJ26" s="17"/>
      <c r="AK26" s="79" t="n">
        <f aca="false">(Y26-AI26)</f>
        <v>2612490</v>
      </c>
      <c r="AL26" s="17"/>
      <c r="AM26" s="17"/>
      <c r="AN26" s="27" t="n">
        <v>11</v>
      </c>
    </row>
    <row r="27" customFormat="false" ht="8.25" hidden="false" customHeight="true" outlineLevel="0" collapsed="false">
      <c r="A27" s="17" t="n">
        <v>12</v>
      </c>
      <c r="B27" s="27"/>
      <c r="C27" s="17" t="s">
        <v>107</v>
      </c>
      <c r="D27" s="17"/>
      <c r="E27" s="79" t="n">
        <v>0</v>
      </c>
      <c r="F27" s="17"/>
      <c r="G27" s="79" t="n">
        <v>0</v>
      </c>
      <c r="H27" s="17"/>
      <c r="I27" s="79" t="n">
        <v>0</v>
      </c>
      <c r="J27" s="17"/>
      <c r="K27" s="79" t="n">
        <v>0</v>
      </c>
      <c r="L27" s="17"/>
      <c r="M27" s="79" t="n">
        <v>17996598</v>
      </c>
      <c r="N27" s="17"/>
      <c r="O27" s="79" t="n">
        <v>-1384962</v>
      </c>
      <c r="P27" s="17"/>
      <c r="Q27" s="79" t="n">
        <v>0</v>
      </c>
      <c r="R27" s="17"/>
      <c r="S27" s="79" t="n">
        <v>41633</v>
      </c>
      <c r="T27" s="17"/>
      <c r="U27" s="79" t="n">
        <v>83481</v>
      </c>
      <c r="V27" s="17"/>
      <c r="W27" s="79" t="n">
        <v>27585</v>
      </c>
      <c r="X27" s="17"/>
      <c r="Y27" s="79" t="n">
        <f aca="false">SUM(M27:W27)</f>
        <v>16764335</v>
      </c>
      <c r="Z27" s="17"/>
      <c r="AA27" s="79" t="n">
        <v>14710378</v>
      </c>
      <c r="AB27" s="17"/>
      <c r="AC27" s="79" t="n">
        <v>1270390</v>
      </c>
      <c r="AD27" s="17"/>
      <c r="AE27" s="79" t="n">
        <v>154064</v>
      </c>
      <c r="AF27" s="17"/>
      <c r="AG27" s="79" t="n">
        <v>0</v>
      </c>
      <c r="AH27" s="17"/>
      <c r="AI27" s="79" t="n">
        <f aca="false">SUM(AA27:AG27)</f>
        <v>16134832</v>
      </c>
      <c r="AJ27" s="17"/>
      <c r="AK27" s="79" t="n">
        <f aca="false">(Y27-AI27)</f>
        <v>629503</v>
      </c>
      <c r="AL27" s="17"/>
      <c r="AM27" s="17"/>
      <c r="AN27" s="27" t="n">
        <v>12</v>
      </c>
    </row>
    <row r="28" customFormat="false" ht="8.25" hidden="false" customHeight="true" outlineLevel="0" collapsed="false">
      <c r="A28" s="17" t="n">
        <v>13</v>
      </c>
      <c r="B28" s="27"/>
      <c r="C28" s="17" t="s">
        <v>108</v>
      </c>
      <c r="D28" s="17"/>
      <c r="E28" s="79" t="n">
        <v>0</v>
      </c>
      <c r="F28" s="17"/>
      <c r="G28" s="79" t="n">
        <v>0</v>
      </c>
      <c r="H28" s="17"/>
      <c r="I28" s="79" t="n">
        <v>0</v>
      </c>
      <c r="J28" s="17"/>
      <c r="K28" s="79" t="n">
        <v>0</v>
      </c>
      <c r="L28" s="17"/>
      <c r="M28" s="79" t="n">
        <v>9304772</v>
      </c>
      <c r="N28" s="17"/>
      <c r="O28" s="79" t="n">
        <v>-619355</v>
      </c>
      <c r="P28" s="17"/>
      <c r="Q28" s="79" t="n">
        <v>0</v>
      </c>
      <c r="R28" s="17"/>
      <c r="S28" s="79" t="n">
        <v>1699179</v>
      </c>
      <c r="T28" s="17"/>
      <c r="U28" s="79" t="n">
        <v>1430837</v>
      </c>
      <c r="V28" s="17"/>
      <c r="W28" s="79" t="n">
        <v>2637979</v>
      </c>
      <c r="X28" s="17"/>
      <c r="Y28" s="79" t="n">
        <f aca="false">SUM(M28:W28)</f>
        <v>14453412</v>
      </c>
      <c r="Z28" s="17"/>
      <c r="AA28" s="79" t="n">
        <v>9863990</v>
      </c>
      <c r="AB28" s="17"/>
      <c r="AC28" s="79" t="n">
        <v>3120637</v>
      </c>
      <c r="AD28" s="17"/>
      <c r="AE28" s="79" t="n">
        <v>791803</v>
      </c>
      <c r="AF28" s="17"/>
      <c r="AG28" s="79" t="n">
        <v>0</v>
      </c>
      <c r="AH28" s="17"/>
      <c r="AI28" s="79" t="n">
        <f aca="false">SUM(AA28:AG28)</f>
        <v>13776430</v>
      </c>
      <c r="AJ28" s="17"/>
      <c r="AK28" s="79" t="n">
        <f aca="false">(Y28-AI28)</f>
        <v>676982</v>
      </c>
      <c r="AL28" s="17"/>
      <c r="AM28" s="17"/>
      <c r="AN28" s="27" t="n">
        <v>13</v>
      </c>
    </row>
    <row r="29" customFormat="false" ht="8.25" hidden="false" customHeight="true" outlineLevel="0" collapsed="false">
      <c r="A29" s="17" t="n">
        <v>14</v>
      </c>
      <c r="B29" s="27"/>
      <c r="C29" s="17" t="s">
        <v>109</v>
      </c>
      <c r="D29" s="17"/>
      <c r="E29" s="79" t="n">
        <v>0</v>
      </c>
      <c r="F29" s="17"/>
      <c r="G29" s="79" t="n">
        <v>0</v>
      </c>
      <c r="H29" s="17"/>
      <c r="I29" s="79" t="n">
        <v>43560</v>
      </c>
      <c r="J29" s="17"/>
      <c r="K29" s="79" t="n">
        <v>0</v>
      </c>
      <c r="L29" s="17"/>
      <c r="M29" s="79" t="n">
        <v>2555961</v>
      </c>
      <c r="N29" s="17"/>
      <c r="O29" s="79" t="n">
        <v>15416</v>
      </c>
      <c r="P29" s="17"/>
      <c r="Q29" s="79" t="n">
        <v>0</v>
      </c>
      <c r="R29" s="17"/>
      <c r="S29" s="79" t="n">
        <v>0</v>
      </c>
      <c r="T29" s="17"/>
      <c r="U29" s="79" t="n">
        <v>0</v>
      </c>
      <c r="V29" s="17"/>
      <c r="W29" s="79" t="n">
        <v>0</v>
      </c>
      <c r="X29" s="17"/>
      <c r="Y29" s="79" t="n">
        <f aca="false">SUM(M29:W29)</f>
        <v>2571377</v>
      </c>
      <c r="Z29" s="17"/>
      <c r="AA29" s="79" t="n">
        <v>2299274</v>
      </c>
      <c r="AB29" s="17"/>
      <c r="AC29" s="79" t="n">
        <v>290228</v>
      </c>
      <c r="AD29" s="17"/>
      <c r="AE29" s="79" t="n">
        <v>855</v>
      </c>
      <c r="AF29" s="17"/>
      <c r="AG29" s="79" t="n">
        <v>0</v>
      </c>
      <c r="AH29" s="17"/>
      <c r="AI29" s="79" t="n">
        <f aca="false">SUM(AA29:AG29)</f>
        <v>2590357</v>
      </c>
      <c r="AJ29" s="17"/>
      <c r="AK29" s="79" t="n">
        <f aca="false">(Y29-AI29)</f>
        <v>-18980</v>
      </c>
      <c r="AL29" s="17"/>
      <c r="AM29" s="17"/>
      <c r="AN29" s="27" t="n">
        <v>14</v>
      </c>
    </row>
    <row r="30" customFormat="false" ht="8.25" hidden="false" customHeight="true" outlineLevel="0" collapsed="false">
      <c r="A30" s="17" t="n">
        <v>15</v>
      </c>
      <c r="B30" s="27"/>
      <c r="C30" s="17" t="s">
        <v>110</v>
      </c>
      <c r="D30" s="17"/>
      <c r="E30" s="79" t="n">
        <v>0</v>
      </c>
      <c r="F30" s="17"/>
      <c r="G30" s="79" t="n">
        <v>0</v>
      </c>
      <c r="H30" s="17"/>
      <c r="I30" s="79" t="n">
        <v>5212169</v>
      </c>
      <c r="J30" s="17"/>
      <c r="K30" s="79" t="n">
        <v>0</v>
      </c>
      <c r="L30" s="17"/>
      <c r="M30" s="79" t="n">
        <v>27536835</v>
      </c>
      <c r="N30" s="17"/>
      <c r="O30" s="79" t="n">
        <v>0</v>
      </c>
      <c r="P30" s="17"/>
      <c r="Q30" s="79" t="n">
        <v>0</v>
      </c>
      <c r="R30" s="17"/>
      <c r="S30" s="79" t="n">
        <v>0</v>
      </c>
      <c r="T30" s="17"/>
      <c r="U30" s="79" t="n">
        <v>0</v>
      </c>
      <c r="V30" s="17"/>
      <c r="W30" s="79" t="n">
        <v>841637</v>
      </c>
      <c r="X30" s="17"/>
      <c r="Y30" s="79" t="n">
        <f aca="false">SUM(M30:W30)</f>
        <v>28378472</v>
      </c>
      <c r="Z30" s="17"/>
      <c r="AA30" s="79" t="n">
        <v>27132280</v>
      </c>
      <c r="AB30" s="17"/>
      <c r="AC30" s="79" t="n">
        <v>5565372</v>
      </c>
      <c r="AD30" s="17"/>
      <c r="AE30" s="79" t="n">
        <v>4009823</v>
      </c>
      <c r="AF30" s="17"/>
      <c r="AG30" s="79" t="n">
        <v>49490</v>
      </c>
      <c r="AH30" s="17"/>
      <c r="AI30" s="79" t="n">
        <f aca="false">SUM(AA30:AG30)</f>
        <v>36756965</v>
      </c>
      <c r="AJ30" s="17"/>
      <c r="AK30" s="79" t="n">
        <f aca="false">(Y30-AI30)</f>
        <v>-8378493</v>
      </c>
      <c r="AL30" s="17"/>
      <c r="AM30" s="17"/>
      <c r="AN30" s="27" t="n">
        <v>15</v>
      </c>
    </row>
    <row r="31" customFormat="false" ht="8.25" hidden="false" customHeight="true" outlineLevel="0" collapsed="false">
      <c r="A31" s="46"/>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57"/>
    </row>
    <row r="32" customFormat="false" ht="8.25" hidden="false" customHeight="true" outlineLevel="0" collapsed="false">
      <c r="A32" s="17" t="n">
        <v>16</v>
      </c>
      <c r="B32" s="27"/>
      <c r="C32" s="17" t="s">
        <v>111</v>
      </c>
      <c r="D32" s="17"/>
      <c r="E32" s="79" t="n">
        <v>0</v>
      </c>
      <c r="F32" s="17"/>
      <c r="G32" s="79" t="n">
        <v>0</v>
      </c>
      <c r="H32" s="17"/>
      <c r="I32" s="79" t="n">
        <v>67923</v>
      </c>
      <c r="J32" s="17"/>
      <c r="K32" s="79" t="n">
        <v>0</v>
      </c>
      <c r="L32" s="17"/>
      <c r="M32" s="79" t="n">
        <v>80641611</v>
      </c>
      <c r="N32" s="17"/>
      <c r="O32" s="79" t="n">
        <v>-2586264</v>
      </c>
      <c r="P32" s="17"/>
      <c r="Q32" s="79" t="n">
        <v>0</v>
      </c>
      <c r="R32" s="17"/>
      <c r="S32" s="79" t="n">
        <v>1401825</v>
      </c>
      <c r="T32" s="17"/>
      <c r="U32" s="79" t="n">
        <v>1124482</v>
      </c>
      <c r="V32" s="17"/>
      <c r="W32" s="79" t="n">
        <v>1234803</v>
      </c>
      <c r="X32" s="17"/>
      <c r="Y32" s="79" t="n">
        <f aca="false">SUM(M32:W32)</f>
        <v>81816457</v>
      </c>
      <c r="Z32" s="17"/>
      <c r="AA32" s="79" t="n">
        <v>66179505</v>
      </c>
      <c r="AB32" s="17"/>
      <c r="AC32" s="79" t="n">
        <v>8166337</v>
      </c>
      <c r="AD32" s="17"/>
      <c r="AE32" s="79" t="n">
        <v>512776</v>
      </c>
      <c r="AF32" s="17"/>
      <c r="AG32" s="79" t="n">
        <v>57661</v>
      </c>
      <c r="AH32" s="17"/>
      <c r="AI32" s="79" t="n">
        <f aca="false">SUM(AA32:AG32)</f>
        <v>74916279</v>
      </c>
      <c r="AJ32" s="17"/>
      <c r="AK32" s="79" t="n">
        <f aca="false">(Y32-AI32)</f>
        <v>6900178</v>
      </c>
      <c r="AL32" s="17"/>
      <c r="AM32" s="17"/>
      <c r="AN32" s="27" t="n">
        <v>16</v>
      </c>
    </row>
    <row r="33" customFormat="false" ht="8.25" hidden="false" customHeight="true" outlineLevel="0" collapsed="false">
      <c r="A33" s="17" t="n">
        <v>17</v>
      </c>
      <c r="B33" s="27"/>
      <c r="C33" s="17" t="s">
        <v>112</v>
      </c>
      <c r="D33" s="17"/>
      <c r="E33" s="79" t="n">
        <v>0</v>
      </c>
      <c r="F33" s="17"/>
      <c r="G33" s="79" t="n">
        <v>0</v>
      </c>
      <c r="H33" s="17"/>
      <c r="I33" s="79" t="n">
        <v>0</v>
      </c>
      <c r="J33" s="17"/>
      <c r="K33" s="79" t="n">
        <v>0</v>
      </c>
      <c r="L33" s="17"/>
      <c r="M33" s="79" t="n">
        <v>25738898</v>
      </c>
      <c r="N33" s="17"/>
      <c r="O33" s="79" t="n">
        <v>0</v>
      </c>
      <c r="P33" s="17"/>
      <c r="Q33" s="79" t="n">
        <v>6589200</v>
      </c>
      <c r="R33" s="17"/>
      <c r="S33" s="79" t="n">
        <v>0</v>
      </c>
      <c r="T33" s="17"/>
      <c r="U33" s="79" t="n">
        <v>0</v>
      </c>
      <c r="V33" s="17"/>
      <c r="W33" s="79" t="n">
        <v>513941</v>
      </c>
      <c r="X33" s="17"/>
      <c r="Y33" s="79" t="n">
        <f aca="false">SUM(M33:W33)</f>
        <v>32842039</v>
      </c>
      <c r="Z33" s="17"/>
      <c r="AA33" s="79" t="n">
        <v>16289269</v>
      </c>
      <c r="AB33" s="17"/>
      <c r="AC33" s="79" t="n">
        <v>2562989</v>
      </c>
      <c r="AD33" s="17"/>
      <c r="AE33" s="79" t="n">
        <v>1285136</v>
      </c>
      <c r="AF33" s="17"/>
      <c r="AG33" s="79" t="n">
        <v>1474380</v>
      </c>
      <c r="AH33" s="17"/>
      <c r="AI33" s="79" t="n">
        <f aca="false">SUM(AA33:AG33)</f>
        <v>21611774</v>
      </c>
      <c r="AJ33" s="17"/>
      <c r="AK33" s="79" t="n">
        <f aca="false">(Y33-AI33)</f>
        <v>11230265</v>
      </c>
      <c r="AL33" s="17"/>
      <c r="AM33" s="17"/>
      <c r="AN33" s="27" t="n">
        <v>17</v>
      </c>
    </row>
    <row r="34" customFormat="false" ht="8.25" hidden="false" customHeight="true" outlineLevel="0" collapsed="false">
      <c r="A34" s="17" t="n">
        <v>18</v>
      </c>
      <c r="B34" s="27"/>
      <c r="C34" s="17" t="s">
        <v>113</v>
      </c>
      <c r="D34" s="17"/>
      <c r="E34" s="79" t="n">
        <v>0</v>
      </c>
      <c r="F34" s="17"/>
      <c r="G34" s="79" t="n">
        <v>0</v>
      </c>
      <c r="H34" s="17"/>
      <c r="I34" s="79" t="n">
        <v>0</v>
      </c>
      <c r="J34" s="17"/>
      <c r="K34" s="79" t="n">
        <v>0</v>
      </c>
      <c r="L34" s="17"/>
      <c r="M34" s="79" t="n">
        <v>4570897</v>
      </c>
      <c r="N34" s="17"/>
      <c r="O34" s="79" t="n">
        <v>-55585</v>
      </c>
      <c r="P34" s="17"/>
      <c r="Q34" s="79" t="n">
        <v>93716</v>
      </c>
      <c r="R34" s="17"/>
      <c r="S34" s="79" t="n">
        <v>0</v>
      </c>
      <c r="T34" s="17"/>
      <c r="U34" s="79" t="n">
        <v>0</v>
      </c>
      <c r="V34" s="17"/>
      <c r="W34" s="79" t="n">
        <v>11415</v>
      </c>
      <c r="X34" s="17"/>
      <c r="Y34" s="79" t="n">
        <f aca="false">SUM(M34:W34)</f>
        <v>4620443</v>
      </c>
      <c r="Z34" s="17"/>
      <c r="AA34" s="79" t="n">
        <v>3741262</v>
      </c>
      <c r="AB34" s="17"/>
      <c r="AC34" s="79" t="n">
        <v>210223</v>
      </c>
      <c r="AD34" s="17"/>
      <c r="AE34" s="79" t="n">
        <v>201342</v>
      </c>
      <c r="AF34" s="17"/>
      <c r="AG34" s="79" t="n">
        <v>0</v>
      </c>
      <c r="AH34" s="17"/>
      <c r="AI34" s="79" t="n">
        <f aca="false">SUM(AA34:AG34)</f>
        <v>4152827</v>
      </c>
      <c r="AJ34" s="17"/>
      <c r="AK34" s="79" t="n">
        <f aca="false">(Y34-AI34)</f>
        <v>467616</v>
      </c>
      <c r="AL34" s="17"/>
      <c r="AM34" s="17"/>
      <c r="AN34" s="27" t="n">
        <v>18</v>
      </c>
    </row>
    <row r="35" customFormat="false" ht="8.25" hidden="false" customHeight="true" outlineLevel="0" collapsed="false">
      <c r="A35" s="17" t="n">
        <v>19</v>
      </c>
      <c r="B35" s="27"/>
      <c r="C35" s="17" t="s">
        <v>114</v>
      </c>
      <c r="D35" s="17"/>
      <c r="E35" s="79" t="n">
        <v>0</v>
      </c>
      <c r="F35" s="17"/>
      <c r="G35" s="79" t="n">
        <v>0</v>
      </c>
      <c r="H35" s="17"/>
      <c r="I35" s="79" t="n">
        <v>0</v>
      </c>
      <c r="J35" s="17"/>
      <c r="K35" s="79" t="n">
        <v>0</v>
      </c>
      <c r="L35" s="17"/>
      <c r="M35" s="79" t="n">
        <v>41285569</v>
      </c>
      <c r="N35" s="17"/>
      <c r="O35" s="79" t="n">
        <v>640258</v>
      </c>
      <c r="P35" s="17"/>
      <c r="Q35" s="79" t="n">
        <v>71875</v>
      </c>
      <c r="R35" s="17"/>
      <c r="S35" s="79" t="n">
        <v>2051506</v>
      </c>
      <c r="T35" s="17"/>
      <c r="U35" s="79" t="n">
        <v>2409638</v>
      </c>
      <c r="V35" s="17"/>
      <c r="W35" s="79" t="n">
        <v>2928637</v>
      </c>
      <c r="X35" s="17"/>
      <c r="Y35" s="79" t="n">
        <f aca="false">SUM(M35:W35)</f>
        <v>49387483</v>
      </c>
      <c r="Z35" s="17"/>
      <c r="AA35" s="79" t="n">
        <v>29921223</v>
      </c>
      <c r="AB35" s="17"/>
      <c r="AC35" s="79" t="n">
        <v>15658496</v>
      </c>
      <c r="AD35" s="17"/>
      <c r="AE35" s="79" t="n">
        <v>2921642</v>
      </c>
      <c r="AF35" s="17"/>
      <c r="AG35" s="79" t="n">
        <v>0</v>
      </c>
      <c r="AH35" s="17"/>
      <c r="AI35" s="79" t="n">
        <f aca="false">SUM(AA35:AG35)</f>
        <v>48501361</v>
      </c>
      <c r="AJ35" s="17"/>
      <c r="AK35" s="79" t="n">
        <f aca="false">(Y35-AI35)</f>
        <v>886122</v>
      </c>
      <c r="AL35" s="17"/>
      <c r="AM35" s="17"/>
      <c r="AN35" s="27" t="n">
        <v>19</v>
      </c>
    </row>
    <row r="36" customFormat="false" ht="8.25" hidden="false" customHeight="true" outlineLevel="0" collapsed="false">
      <c r="A36" s="17" t="n">
        <v>20</v>
      </c>
      <c r="B36" s="27"/>
      <c r="C36" s="17" t="s">
        <v>115</v>
      </c>
      <c r="D36" s="17"/>
      <c r="E36" s="79" t="n">
        <v>0</v>
      </c>
      <c r="F36" s="17"/>
      <c r="G36" s="79" t="n">
        <v>0</v>
      </c>
      <c r="H36" s="17"/>
      <c r="I36" s="79" t="n">
        <v>0</v>
      </c>
      <c r="J36" s="17"/>
      <c r="K36" s="79" t="n">
        <v>0</v>
      </c>
      <c r="L36" s="17"/>
      <c r="M36" s="79" t="n">
        <v>68888231</v>
      </c>
      <c r="N36" s="17"/>
      <c r="O36" s="79" t="n">
        <v>-3156424</v>
      </c>
      <c r="P36" s="17"/>
      <c r="Q36" s="79" t="n">
        <v>0</v>
      </c>
      <c r="R36" s="17"/>
      <c r="S36" s="79" t="n">
        <v>33771</v>
      </c>
      <c r="T36" s="17"/>
      <c r="U36" s="79" t="n">
        <v>23642</v>
      </c>
      <c r="V36" s="17"/>
      <c r="W36" s="79" t="n">
        <v>323516</v>
      </c>
      <c r="X36" s="17"/>
      <c r="Y36" s="79" t="n">
        <f aca="false">SUM(M36:W36)</f>
        <v>66112736</v>
      </c>
      <c r="Z36" s="17"/>
      <c r="AA36" s="79" t="n">
        <v>52417257</v>
      </c>
      <c r="AB36" s="17"/>
      <c r="AC36" s="79" t="n">
        <v>8968939</v>
      </c>
      <c r="AD36" s="17"/>
      <c r="AE36" s="79" t="n">
        <v>889111</v>
      </c>
      <c r="AF36" s="17"/>
      <c r="AG36" s="79" t="n">
        <v>5287702</v>
      </c>
      <c r="AH36" s="17"/>
      <c r="AI36" s="79" t="n">
        <f aca="false">SUM(AA36:AG36)</f>
        <v>67563009</v>
      </c>
      <c r="AJ36" s="17"/>
      <c r="AK36" s="79" t="n">
        <f aca="false">(Y36-AI36)</f>
        <v>-1450273</v>
      </c>
      <c r="AL36" s="17"/>
      <c r="AM36" s="17"/>
      <c r="AN36" s="27" t="n">
        <v>20</v>
      </c>
    </row>
    <row r="37" customFormat="false" ht="8.25" hidden="false" customHeight="true" outlineLevel="0" collapsed="false">
      <c r="A37" s="46"/>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57"/>
    </row>
    <row r="38" customFormat="false" ht="8.25" hidden="false" customHeight="true" outlineLevel="0" collapsed="false">
      <c r="A38" s="17" t="n">
        <v>21</v>
      </c>
      <c r="B38" s="27"/>
      <c r="C38" s="17" t="s">
        <v>116</v>
      </c>
      <c r="D38" s="17"/>
      <c r="E38" s="79" t="n">
        <v>0</v>
      </c>
      <c r="F38" s="17"/>
      <c r="G38" s="79" t="n">
        <v>0</v>
      </c>
      <c r="H38" s="17"/>
      <c r="I38" s="79" t="n">
        <v>0</v>
      </c>
      <c r="J38" s="17"/>
      <c r="K38" s="79" t="n">
        <v>0</v>
      </c>
      <c r="L38" s="17"/>
      <c r="M38" s="79" t="n">
        <v>7253981</v>
      </c>
      <c r="N38" s="17"/>
      <c r="O38" s="79" t="n">
        <v>-1398057</v>
      </c>
      <c r="P38" s="17"/>
      <c r="Q38" s="79" t="n">
        <v>0</v>
      </c>
      <c r="R38" s="17"/>
      <c r="S38" s="79" t="n">
        <v>0</v>
      </c>
      <c r="T38" s="17"/>
      <c r="U38" s="79" t="n">
        <v>0</v>
      </c>
      <c r="V38" s="17"/>
      <c r="W38" s="79" t="n">
        <v>2867699</v>
      </c>
      <c r="X38" s="17"/>
      <c r="Y38" s="79" t="n">
        <f aca="false">SUM(M38:W38)</f>
        <v>8723623</v>
      </c>
      <c r="Z38" s="17"/>
      <c r="AA38" s="79" t="n">
        <v>4105860</v>
      </c>
      <c r="AB38" s="17"/>
      <c r="AC38" s="79" t="n">
        <v>686355</v>
      </c>
      <c r="AD38" s="17"/>
      <c r="AE38" s="79" t="n">
        <v>524136</v>
      </c>
      <c r="AF38" s="17"/>
      <c r="AG38" s="79" t="n">
        <v>1577954</v>
      </c>
      <c r="AH38" s="17"/>
      <c r="AI38" s="79" t="n">
        <f aca="false">SUM(AA38:AG38)</f>
        <v>6894305</v>
      </c>
      <c r="AJ38" s="17"/>
      <c r="AK38" s="79" t="n">
        <f aca="false">(Y38-AI38)</f>
        <v>1829318</v>
      </c>
      <c r="AL38" s="17"/>
      <c r="AM38" s="17"/>
      <c r="AN38" s="27" t="n">
        <v>21</v>
      </c>
    </row>
    <row r="39" customFormat="false" ht="8.25" hidden="false" customHeight="true" outlineLevel="0" collapsed="false">
      <c r="A39" s="17" t="n">
        <v>22</v>
      </c>
      <c r="B39" s="27"/>
      <c r="C39" s="17" t="s">
        <v>117</v>
      </c>
      <c r="D39" s="17"/>
      <c r="E39" s="79" t="n">
        <v>0</v>
      </c>
      <c r="F39" s="17"/>
      <c r="G39" s="79" t="n">
        <v>0</v>
      </c>
      <c r="H39" s="17"/>
      <c r="I39" s="79" t="n">
        <v>0</v>
      </c>
      <c r="J39" s="17"/>
      <c r="K39" s="79" t="n">
        <v>0</v>
      </c>
      <c r="L39" s="17"/>
      <c r="M39" s="79" t="n">
        <v>26539336</v>
      </c>
      <c r="N39" s="17"/>
      <c r="O39" s="79" t="n">
        <v>0</v>
      </c>
      <c r="P39" s="17"/>
      <c r="Q39" s="79" t="n">
        <v>0</v>
      </c>
      <c r="R39" s="17"/>
      <c r="S39" s="79" t="n">
        <v>0</v>
      </c>
      <c r="T39" s="17"/>
      <c r="U39" s="79" t="n">
        <v>0</v>
      </c>
      <c r="V39" s="17"/>
      <c r="W39" s="79" t="n">
        <v>27061</v>
      </c>
      <c r="X39" s="17"/>
      <c r="Y39" s="79" t="n">
        <f aca="false">SUM(M39:W39)</f>
        <v>26566397</v>
      </c>
      <c r="Z39" s="17"/>
      <c r="AA39" s="79" t="n">
        <v>21053679</v>
      </c>
      <c r="AB39" s="17"/>
      <c r="AC39" s="79" t="n">
        <v>848300</v>
      </c>
      <c r="AD39" s="17"/>
      <c r="AE39" s="79" t="n">
        <v>187756</v>
      </c>
      <c r="AF39" s="17"/>
      <c r="AG39" s="79" t="n">
        <v>29590</v>
      </c>
      <c r="AH39" s="17"/>
      <c r="AI39" s="79" t="n">
        <f aca="false">SUM(AA39:AG39)</f>
        <v>22119325</v>
      </c>
      <c r="AJ39" s="17"/>
      <c r="AK39" s="79" t="n">
        <f aca="false">(Y39-AI39)</f>
        <v>4447072</v>
      </c>
      <c r="AL39" s="17"/>
      <c r="AM39" s="17"/>
      <c r="AN39" s="27" t="n">
        <v>22</v>
      </c>
    </row>
    <row r="40" customFormat="false" ht="8.25" hidden="false" customHeight="true" outlineLevel="0" collapsed="false">
      <c r="A40" s="17" t="n">
        <v>23</v>
      </c>
      <c r="B40" s="27"/>
      <c r="C40" s="17" t="s">
        <v>118</v>
      </c>
      <c r="D40" s="17"/>
      <c r="E40" s="79" t="n">
        <v>0</v>
      </c>
      <c r="F40" s="17"/>
      <c r="G40" s="79" t="n">
        <v>0</v>
      </c>
      <c r="H40" s="17"/>
      <c r="I40" s="79" t="n">
        <v>8401378</v>
      </c>
      <c r="J40" s="17"/>
      <c r="K40" s="79" t="n">
        <v>0</v>
      </c>
      <c r="L40" s="17"/>
      <c r="M40" s="79" t="n">
        <v>120529694</v>
      </c>
      <c r="N40" s="17"/>
      <c r="O40" s="79" t="n">
        <v>-9500000</v>
      </c>
      <c r="P40" s="17"/>
      <c r="Q40" s="79" t="n">
        <v>0</v>
      </c>
      <c r="R40" s="17"/>
      <c r="S40" s="79" t="n">
        <v>0</v>
      </c>
      <c r="T40" s="17"/>
      <c r="U40" s="79" t="n">
        <v>0</v>
      </c>
      <c r="V40" s="17"/>
      <c r="W40" s="79" t="n">
        <v>1659210</v>
      </c>
      <c r="X40" s="17"/>
      <c r="Y40" s="79" t="n">
        <f aca="false">SUM(M40:W40)</f>
        <v>112688904</v>
      </c>
      <c r="Z40" s="17"/>
      <c r="AA40" s="79" t="n">
        <v>65910609</v>
      </c>
      <c r="AB40" s="17"/>
      <c r="AC40" s="79" t="n">
        <v>21395653</v>
      </c>
      <c r="AD40" s="17"/>
      <c r="AE40" s="79" t="n">
        <v>7095323</v>
      </c>
      <c r="AF40" s="17"/>
      <c r="AG40" s="79" t="n">
        <v>1820588</v>
      </c>
      <c r="AH40" s="17"/>
      <c r="AI40" s="79" t="n">
        <f aca="false">SUM(AA40:AG40)</f>
        <v>96222173</v>
      </c>
      <c r="AJ40" s="17"/>
      <c r="AK40" s="79" t="n">
        <f aca="false">(Y40-AI40)</f>
        <v>16466731</v>
      </c>
      <c r="AL40" s="17"/>
      <c r="AM40" s="17"/>
      <c r="AN40" s="27" t="n">
        <v>23</v>
      </c>
    </row>
    <row r="41" customFormat="false" ht="8.25" hidden="false" customHeight="true" outlineLevel="0" collapsed="false">
      <c r="A41" s="17" t="n">
        <v>24</v>
      </c>
      <c r="B41" s="27"/>
      <c r="C41" s="17" t="s">
        <v>119</v>
      </c>
      <c r="D41" s="17"/>
      <c r="E41" s="79" t="n">
        <v>0</v>
      </c>
      <c r="F41" s="17"/>
      <c r="G41" s="79" t="n">
        <v>0</v>
      </c>
      <c r="H41" s="17"/>
      <c r="I41" s="79" t="n">
        <v>22085451</v>
      </c>
      <c r="J41" s="17"/>
      <c r="K41" s="79" t="n">
        <v>0</v>
      </c>
      <c r="L41" s="17"/>
      <c r="M41" s="79" t="n">
        <v>136680411</v>
      </c>
      <c r="N41" s="17"/>
      <c r="O41" s="79" t="n">
        <v>-10000000</v>
      </c>
      <c r="P41" s="17"/>
      <c r="Q41" s="79" t="n">
        <v>0</v>
      </c>
      <c r="R41" s="17"/>
      <c r="S41" s="79" t="n">
        <v>0</v>
      </c>
      <c r="T41" s="17"/>
      <c r="U41" s="79" t="n">
        <v>0</v>
      </c>
      <c r="V41" s="17"/>
      <c r="W41" s="79" t="n">
        <v>581334</v>
      </c>
      <c r="X41" s="17"/>
      <c r="Y41" s="79" t="n">
        <f aca="false">SUM(M41:W41)</f>
        <v>127261745</v>
      </c>
      <c r="Z41" s="17"/>
      <c r="AA41" s="79" t="n">
        <v>69049745</v>
      </c>
      <c r="AB41" s="17"/>
      <c r="AC41" s="79" t="n">
        <v>26184409</v>
      </c>
      <c r="AD41" s="17"/>
      <c r="AE41" s="79" t="n">
        <v>18112101</v>
      </c>
      <c r="AF41" s="17"/>
      <c r="AG41" s="79" t="n">
        <v>16126</v>
      </c>
      <c r="AH41" s="17"/>
      <c r="AI41" s="79" t="n">
        <f aca="false">SUM(AA41:AG41)</f>
        <v>113362381</v>
      </c>
      <c r="AJ41" s="17"/>
      <c r="AK41" s="79" t="n">
        <f aca="false">(Y41-AI41)</f>
        <v>13899364</v>
      </c>
      <c r="AL41" s="17"/>
      <c r="AM41" s="17"/>
      <c r="AN41" s="27" t="n">
        <v>24</v>
      </c>
    </row>
    <row r="42" customFormat="false" ht="8.25" hidden="false" customHeight="true" outlineLevel="0" collapsed="false">
      <c r="A42" s="17" t="n">
        <v>25</v>
      </c>
      <c r="B42" s="27"/>
      <c r="C42" s="17" t="s">
        <v>120</v>
      </c>
      <c r="D42" s="17"/>
      <c r="E42" s="79" t="n">
        <v>0</v>
      </c>
      <c r="F42" s="17"/>
      <c r="G42" s="79" t="n">
        <v>0</v>
      </c>
      <c r="H42" s="17"/>
      <c r="I42" s="79" t="n">
        <v>2645</v>
      </c>
      <c r="J42" s="17"/>
      <c r="K42" s="79" t="n">
        <v>0</v>
      </c>
      <c r="L42" s="17"/>
      <c r="M42" s="79" t="n">
        <v>2334847</v>
      </c>
      <c r="N42" s="17"/>
      <c r="O42" s="79" t="n">
        <v>150000</v>
      </c>
      <c r="P42" s="17"/>
      <c r="Q42" s="79" t="n">
        <v>0</v>
      </c>
      <c r="R42" s="17"/>
      <c r="S42" s="79" t="n">
        <v>0</v>
      </c>
      <c r="T42" s="17"/>
      <c r="U42" s="79" t="n">
        <v>0</v>
      </c>
      <c r="V42" s="17"/>
      <c r="W42" s="79" t="n">
        <v>250774</v>
      </c>
      <c r="X42" s="17"/>
      <c r="Y42" s="79" t="n">
        <f aca="false">SUM(M42:W42)</f>
        <v>2735621</v>
      </c>
      <c r="Z42" s="17"/>
      <c r="AA42" s="79" t="n">
        <v>2077298</v>
      </c>
      <c r="AB42" s="17"/>
      <c r="AC42" s="79" t="n">
        <v>675794</v>
      </c>
      <c r="AD42" s="17"/>
      <c r="AE42" s="79" t="n">
        <v>207405</v>
      </c>
      <c r="AF42" s="17"/>
      <c r="AG42" s="79" t="n">
        <v>20971</v>
      </c>
      <c r="AH42" s="17"/>
      <c r="AI42" s="79" t="n">
        <f aca="false">SUM(AA42:AG42)</f>
        <v>2981468</v>
      </c>
      <c r="AJ42" s="17"/>
      <c r="AK42" s="79" t="n">
        <f aca="false">(Y42-AI42)</f>
        <v>-245847</v>
      </c>
      <c r="AL42" s="17"/>
      <c r="AM42" s="17"/>
      <c r="AN42" s="27" t="n">
        <v>25</v>
      </c>
    </row>
    <row r="43" customFormat="false" ht="8.25" hidden="false" customHeight="true" outlineLevel="0" collapsed="false">
      <c r="A43" s="46"/>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57"/>
    </row>
    <row r="44" customFormat="false" ht="8.25" hidden="false" customHeight="true" outlineLevel="0" collapsed="false">
      <c r="A44" s="17" t="n">
        <v>26</v>
      </c>
      <c r="B44" s="27"/>
      <c r="C44" s="17" t="s">
        <v>121</v>
      </c>
      <c r="D44" s="17"/>
      <c r="E44" s="79" t="n">
        <v>0</v>
      </c>
      <c r="F44" s="17"/>
      <c r="G44" s="79" t="n">
        <v>0</v>
      </c>
      <c r="H44" s="17"/>
      <c r="I44" s="79" t="n">
        <v>6809688</v>
      </c>
      <c r="J44" s="17"/>
      <c r="K44" s="79" t="n">
        <v>0</v>
      </c>
      <c r="L44" s="17"/>
      <c r="M44" s="79" t="n">
        <v>12405385</v>
      </c>
      <c r="N44" s="17"/>
      <c r="O44" s="79" t="n">
        <v>394888</v>
      </c>
      <c r="P44" s="17"/>
      <c r="Q44" s="79" t="n">
        <v>0</v>
      </c>
      <c r="R44" s="17"/>
      <c r="S44" s="79" t="n">
        <v>816107</v>
      </c>
      <c r="T44" s="17"/>
      <c r="U44" s="79" t="n">
        <v>1378171</v>
      </c>
      <c r="V44" s="17"/>
      <c r="W44" s="79" t="n">
        <v>922432</v>
      </c>
      <c r="X44" s="17"/>
      <c r="Y44" s="79" t="n">
        <f aca="false">SUM(M44:W44)</f>
        <v>15916983</v>
      </c>
      <c r="Z44" s="17"/>
      <c r="AA44" s="79" t="n">
        <v>5529894</v>
      </c>
      <c r="AB44" s="17"/>
      <c r="AC44" s="79" t="n">
        <v>2167580</v>
      </c>
      <c r="AD44" s="17"/>
      <c r="AE44" s="79" t="n">
        <v>491974</v>
      </c>
      <c r="AF44" s="17"/>
      <c r="AG44" s="79" t="n">
        <v>0</v>
      </c>
      <c r="AH44" s="17"/>
      <c r="AI44" s="79" t="n">
        <f aca="false">SUM(AA44:AG44)</f>
        <v>8189448</v>
      </c>
      <c r="AJ44" s="17"/>
      <c r="AK44" s="79" t="n">
        <f aca="false">(Y44-AI44)</f>
        <v>7727535</v>
      </c>
      <c r="AL44" s="17"/>
      <c r="AM44" s="17"/>
      <c r="AN44" s="27" t="n">
        <v>26</v>
      </c>
    </row>
    <row r="45" customFormat="false" ht="8.25" hidden="false" customHeight="true" outlineLevel="0" collapsed="false">
      <c r="A45" s="17" t="n">
        <v>27</v>
      </c>
      <c r="B45" s="27"/>
      <c r="C45" s="17" t="s">
        <v>122</v>
      </c>
      <c r="D45" s="17"/>
      <c r="E45" s="79" t="n">
        <v>0</v>
      </c>
      <c r="F45" s="17"/>
      <c r="G45" s="79" t="n">
        <v>0</v>
      </c>
      <c r="H45" s="17"/>
      <c r="I45" s="79" t="n">
        <v>0</v>
      </c>
      <c r="J45" s="17"/>
      <c r="K45" s="79" t="n">
        <v>0</v>
      </c>
      <c r="L45" s="17"/>
      <c r="M45" s="79" t="n">
        <v>1855672</v>
      </c>
      <c r="N45" s="17"/>
      <c r="O45" s="79" t="n">
        <v>-150000</v>
      </c>
      <c r="P45" s="17"/>
      <c r="Q45" s="79" t="n">
        <v>0</v>
      </c>
      <c r="R45" s="17"/>
      <c r="S45" s="79" t="n">
        <v>0</v>
      </c>
      <c r="T45" s="17"/>
      <c r="U45" s="79" t="n">
        <v>0</v>
      </c>
      <c r="V45" s="17"/>
      <c r="W45" s="79" t="n">
        <v>369224</v>
      </c>
      <c r="X45" s="17"/>
      <c r="Y45" s="79" t="n">
        <f aca="false">SUM(M45:W45)</f>
        <v>2074896</v>
      </c>
      <c r="Z45" s="17"/>
      <c r="AA45" s="79" t="n">
        <v>607590</v>
      </c>
      <c r="AB45" s="17"/>
      <c r="AC45" s="79" t="n">
        <v>636265</v>
      </c>
      <c r="AD45" s="17"/>
      <c r="AE45" s="79" t="n">
        <v>244552</v>
      </c>
      <c r="AF45" s="17"/>
      <c r="AG45" s="79" t="n">
        <v>0</v>
      </c>
      <c r="AH45" s="17"/>
      <c r="AI45" s="79" t="n">
        <f aca="false">SUM(AA45:AG45)</f>
        <v>1488407</v>
      </c>
      <c r="AJ45" s="17"/>
      <c r="AK45" s="79" t="n">
        <f aca="false">(Y45-AI45)</f>
        <v>586489</v>
      </c>
      <c r="AL45" s="17"/>
      <c r="AM45" s="17"/>
      <c r="AN45" s="27" t="n">
        <v>27</v>
      </c>
    </row>
    <row r="46" customFormat="false" ht="8.25" hidden="false" customHeight="true" outlineLevel="0" collapsed="false">
      <c r="A46" s="17" t="n">
        <v>28</v>
      </c>
      <c r="B46" s="27"/>
      <c r="C46" s="17" t="s">
        <v>123</v>
      </c>
      <c r="D46" s="17"/>
      <c r="E46" s="79" t="n">
        <v>0</v>
      </c>
      <c r="F46" s="17"/>
      <c r="G46" s="79" t="n">
        <v>0</v>
      </c>
      <c r="H46" s="17"/>
      <c r="I46" s="79" t="n">
        <v>2912526</v>
      </c>
      <c r="J46" s="17"/>
      <c r="K46" s="79" t="n">
        <v>0</v>
      </c>
      <c r="L46" s="17"/>
      <c r="M46" s="79" t="n">
        <v>44232266</v>
      </c>
      <c r="N46" s="17"/>
      <c r="O46" s="79" t="n">
        <v>-8284821</v>
      </c>
      <c r="P46" s="17"/>
      <c r="Q46" s="79" t="n">
        <v>0</v>
      </c>
      <c r="R46" s="17"/>
      <c r="S46" s="79" t="n">
        <v>0</v>
      </c>
      <c r="T46" s="17"/>
      <c r="U46" s="79" t="n">
        <v>0</v>
      </c>
      <c r="V46" s="17"/>
      <c r="W46" s="79" t="n">
        <v>740311</v>
      </c>
      <c r="X46" s="17"/>
      <c r="Y46" s="79" t="n">
        <f aca="false">SUM(M46:W46)</f>
        <v>36687756</v>
      </c>
      <c r="Z46" s="17"/>
      <c r="AA46" s="79" t="n">
        <v>14247102</v>
      </c>
      <c r="AB46" s="17"/>
      <c r="AC46" s="79" t="n">
        <v>7581520</v>
      </c>
      <c r="AD46" s="17"/>
      <c r="AE46" s="79" t="n">
        <v>2335141</v>
      </c>
      <c r="AF46" s="17"/>
      <c r="AG46" s="79" t="n">
        <v>892075</v>
      </c>
      <c r="AH46" s="17"/>
      <c r="AI46" s="79" t="n">
        <f aca="false">SUM(AA46:AG46)</f>
        <v>25055838</v>
      </c>
      <c r="AJ46" s="17"/>
      <c r="AK46" s="79" t="n">
        <f aca="false">(Y46-AI46)</f>
        <v>11631918</v>
      </c>
      <c r="AL46" s="17"/>
      <c r="AM46" s="17"/>
      <c r="AN46" s="27" t="n">
        <v>28</v>
      </c>
    </row>
    <row r="47" customFormat="false" ht="8.25" hidden="false" customHeight="true" outlineLevel="0" collapsed="false">
      <c r="A47" s="17" t="n">
        <v>29</v>
      </c>
      <c r="B47" s="27"/>
      <c r="C47" s="17" t="s">
        <v>124</v>
      </c>
      <c r="D47" s="17"/>
      <c r="E47" s="79" t="n">
        <v>0</v>
      </c>
      <c r="F47" s="17"/>
      <c r="G47" s="79" t="n">
        <v>0</v>
      </c>
      <c r="H47" s="17"/>
      <c r="I47" s="79" t="n">
        <v>1539452</v>
      </c>
      <c r="J47" s="17"/>
      <c r="K47" s="79" t="n">
        <v>0</v>
      </c>
      <c r="L47" s="17"/>
      <c r="M47" s="79" t="n">
        <v>24224741</v>
      </c>
      <c r="N47" s="17"/>
      <c r="O47" s="79" t="n">
        <v>-5873076</v>
      </c>
      <c r="P47" s="17"/>
      <c r="Q47" s="79" t="n">
        <v>548445</v>
      </c>
      <c r="R47" s="17"/>
      <c r="S47" s="79" t="n">
        <v>388485</v>
      </c>
      <c r="T47" s="17"/>
      <c r="U47" s="79" t="n">
        <v>532940</v>
      </c>
      <c r="V47" s="17"/>
      <c r="W47" s="79" t="n">
        <v>35363</v>
      </c>
      <c r="X47" s="17"/>
      <c r="Y47" s="79" t="n">
        <f aca="false">SUM(M47:W47)</f>
        <v>19856898</v>
      </c>
      <c r="Z47" s="17"/>
      <c r="AA47" s="79" t="n">
        <v>19218578</v>
      </c>
      <c r="AB47" s="17"/>
      <c r="AC47" s="79" t="n">
        <v>1346188</v>
      </c>
      <c r="AD47" s="17"/>
      <c r="AE47" s="79" t="n">
        <v>27799</v>
      </c>
      <c r="AF47" s="17"/>
      <c r="AG47" s="79" t="n">
        <v>0</v>
      </c>
      <c r="AH47" s="17"/>
      <c r="AI47" s="79" t="n">
        <f aca="false">SUM(AA47:AG47)</f>
        <v>20592565</v>
      </c>
      <c r="AJ47" s="17"/>
      <c r="AK47" s="79" t="n">
        <f aca="false">(Y47-AI47)</f>
        <v>-735667</v>
      </c>
      <c r="AL47" s="17"/>
      <c r="AM47" s="17"/>
      <c r="AN47" s="27" t="n">
        <v>29</v>
      </c>
    </row>
    <row r="48" customFormat="false" ht="8.25" hidden="false" customHeight="true" outlineLevel="0" collapsed="false">
      <c r="A48" s="17" t="n">
        <v>30</v>
      </c>
      <c r="B48" s="27"/>
      <c r="C48" s="17" t="s">
        <v>125</v>
      </c>
      <c r="D48" s="17"/>
      <c r="E48" s="79" t="n">
        <v>0</v>
      </c>
      <c r="F48" s="17"/>
      <c r="G48" s="79" t="n">
        <v>0</v>
      </c>
      <c r="H48" s="17"/>
      <c r="I48" s="79" t="n">
        <v>21082209</v>
      </c>
      <c r="J48" s="17"/>
      <c r="K48" s="79" t="n">
        <v>0</v>
      </c>
      <c r="L48" s="17"/>
      <c r="M48" s="79" t="n">
        <v>331448946</v>
      </c>
      <c r="N48" s="17"/>
      <c r="O48" s="79" t="n">
        <v>-4742129</v>
      </c>
      <c r="P48" s="17"/>
      <c r="Q48" s="79" t="n">
        <v>856770</v>
      </c>
      <c r="R48" s="17"/>
      <c r="S48" s="79" t="n">
        <v>0</v>
      </c>
      <c r="T48" s="17"/>
      <c r="U48" s="79" t="n">
        <v>0</v>
      </c>
      <c r="V48" s="17"/>
      <c r="W48" s="79" t="n">
        <v>3131910</v>
      </c>
      <c r="X48" s="17"/>
      <c r="Y48" s="79" t="n">
        <f aca="false">SUM(M48:W48)</f>
        <v>330695497</v>
      </c>
      <c r="Z48" s="17"/>
      <c r="AA48" s="79" t="n">
        <v>220767786</v>
      </c>
      <c r="AB48" s="17"/>
      <c r="AC48" s="79" t="n">
        <v>63905753</v>
      </c>
      <c r="AD48" s="17"/>
      <c r="AE48" s="79" t="n">
        <v>26252714</v>
      </c>
      <c r="AF48" s="17"/>
      <c r="AG48" s="79" t="n">
        <v>2798324</v>
      </c>
      <c r="AH48" s="17"/>
      <c r="AI48" s="79" t="n">
        <f aca="false">SUM(AA48:AG48)</f>
        <v>313724577</v>
      </c>
      <c r="AJ48" s="17"/>
      <c r="AK48" s="79" t="n">
        <f aca="false">(Y48-AI48)</f>
        <v>16970920</v>
      </c>
      <c r="AL48" s="17"/>
      <c r="AM48" s="17"/>
      <c r="AN48" s="27" t="n">
        <v>30</v>
      </c>
    </row>
    <row r="49" customFormat="false" ht="8.25" hidden="false" customHeight="true" outlineLevel="0" collapsed="false">
      <c r="A49" s="46"/>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57"/>
    </row>
    <row r="50" customFormat="false" ht="8.25" hidden="false" customHeight="true" outlineLevel="0" collapsed="false">
      <c r="A50" s="17" t="n">
        <v>31</v>
      </c>
      <c r="B50" s="27"/>
      <c r="C50" s="17" t="s">
        <v>126</v>
      </c>
      <c r="D50" s="17"/>
      <c r="E50" s="79" t="n">
        <v>0</v>
      </c>
      <c r="F50" s="17"/>
      <c r="G50" s="79" t="n">
        <v>0</v>
      </c>
      <c r="H50" s="17"/>
      <c r="I50" s="79" t="n">
        <v>0</v>
      </c>
      <c r="J50" s="17"/>
      <c r="K50" s="79" t="n">
        <v>0</v>
      </c>
      <c r="L50" s="17"/>
      <c r="M50" s="79" t="n">
        <v>10143410</v>
      </c>
      <c r="N50" s="17"/>
      <c r="O50" s="79" t="n">
        <v>2291103</v>
      </c>
      <c r="P50" s="17"/>
      <c r="Q50" s="79" t="n">
        <v>295697</v>
      </c>
      <c r="R50" s="17"/>
      <c r="S50" s="79" t="n">
        <v>2184637</v>
      </c>
      <c r="T50" s="17"/>
      <c r="U50" s="79" t="n">
        <v>3076012</v>
      </c>
      <c r="V50" s="17"/>
      <c r="W50" s="79" t="n">
        <v>1028233</v>
      </c>
      <c r="X50" s="17"/>
      <c r="Y50" s="79" t="n">
        <f aca="false">SUM(M50:W50)</f>
        <v>19019092</v>
      </c>
      <c r="Z50" s="17"/>
      <c r="AA50" s="79" t="n">
        <v>14497816</v>
      </c>
      <c r="AB50" s="17"/>
      <c r="AC50" s="79" t="n">
        <v>3883762</v>
      </c>
      <c r="AD50" s="17"/>
      <c r="AE50" s="79" t="n">
        <v>1112014</v>
      </c>
      <c r="AF50" s="17"/>
      <c r="AG50" s="79" t="n">
        <v>358494</v>
      </c>
      <c r="AH50" s="17"/>
      <c r="AI50" s="79" t="n">
        <f aca="false">SUM(AA50:AG50)</f>
        <v>19852086</v>
      </c>
      <c r="AJ50" s="17"/>
      <c r="AK50" s="79" t="n">
        <f aca="false">(Y50-AI50)</f>
        <v>-832994</v>
      </c>
      <c r="AL50" s="17"/>
      <c r="AM50" s="17"/>
      <c r="AN50" s="27" t="n">
        <v>31</v>
      </c>
    </row>
    <row r="51" customFormat="false" ht="8.25" hidden="false" customHeight="true" outlineLevel="0" collapsed="false">
      <c r="A51" s="17" t="n">
        <v>32</v>
      </c>
      <c r="B51" s="27"/>
      <c r="C51" s="17" t="s">
        <v>127</v>
      </c>
      <c r="D51" s="17"/>
      <c r="E51" s="79" t="n">
        <v>0</v>
      </c>
      <c r="F51" s="17"/>
      <c r="G51" s="79" t="n">
        <v>0</v>
      </c>
      <c r="H51" s="17"/>
      <c r="I51" s="79" t="n">
        <v>175642</v>
      </c>
      <c r="J51" s="17"/>
      <c r="K51" s="79" t="n">
        <v>0</v>
      </c>
      <c r="L51" s="17"/>
      <c r="M51" s="79" t="n">
        <v>55519575</v>
      </c>
      <c r="N51" s="17"/>
      <c r="O51" s="79" t="n">
        <v>-2353122</v>
      </c>
      <c r="P51" s="17"/>
      <c r="Q51" s="79" t="n">
        <v>0</v>
      </c>
      <c r="R51" s="17"/>
      <c r="S51" s="79" t="n">
        <v>0</v>
      </c>
      <c r="T51" s="17"/>
      <c r="U51" s="79" t="n">
        <v>0</v>
      </c>
      <c r="V51" s="17"/>
      <c r="W51" s="79" t="n">
        <v>779577</v>
      </c>
      <c r="X51" s="17"/>
      <c r="Y51" s="79" t="n">
        <f aca="false">SUM(M51:W51)</f>
        <v>53946030</v>
      </c>
      <c r="Z51" s="17"/>
      <c r="AA51" s="79" t="n">
        <v>41117391</v>
      </c>
      <c r="AB51" s="17"/>
      <c r="AC51" s="79" t="n">
        <v>3798683</v>
      </c>
      <c r="AD51" s="17"/>
      <c r="AE51" s="79" t="n">
        <v>1268148</v>
      </c>
      <c r="AF51" s="17"/>
      <c r="AG51" s="79" t="n">
        <v>200657</v>
      </c>
      <c r="AH51" s="17"/>
      <c r="AI51" s="79" t="n">
        <f aca="false">SUM(AA51:AG51)</f>
        <v>46384879</v>
      </c>
      <c r="AJ51" s="17"/>
      <c r="AK51" s="79" t="n">
        <f aca="false">(Y51-AI51)</f>
        <v>7561151</v>
      </c>
      <c r="AL51" s="17"/>
      <c r="AM51" s="17"/>
      <c r="AN51" s="27" t="n">
        <v>32</v>
      </c>
    </row>
    <row r="52" customFormat="false" ht="8.25" hidden="false" customHeight="true" outlineLevel="0" collapsed="false">
      <c r="A52" s="17" t="n">
        <v>33</v>
      </c>
      <c r="B52" s="27"/>
      <c r="C52" s="17" t="s">
        <v>128</v>
      </c>
      <c r="D52" s="17"/>
      <c r="E52" s="79" t="n">
        <v>0</v>
      </c>
      <c r="F52" s="17"/>
      <c r="G52" s="79" t="n">
        <v>0</v>
      </c>
      <c r="H52" s="17"/>
      <c r="I52" s="79" t="n">
        <v>48159</v>
      </c>
      <c r="J52" s="17"/>
      <c r="K52" s="79" t="n">
        <v>0</v>
      </c>
      <c r="L52" s="17"/>
      <c r="M52" s="79" t="n">
        <v>8376107</v>
      </c>
      <c r="N52" s="17"/>
      <c r="O52" s="79" t="n">
        <v>1019000</v>
      </c>
      <c r="P52" s="17"/>
      <c r="Q52" s="79" t="n">
        <v>0</v>
      </c>
      <c r="R52" s="17"/>
      <c r="S52" s="79" t="n">
        <v>3462</v>
      </c>
      <c r="T52" s="17"/>
      <c r="U52" s="79" t="n">
        <v>0</v>
      </c>
      <c r="V52" s="17"/>
      <c r="W52" s="79" t="n">
        <v>142169</v>
      </c>
      <c r="X52" s="17"/>
      <c r="Y52" s="79" t="n">
        <f aca="false">SUM(M52:W52)</f>
        <v>9540738</v>
      </c>
      <c r="Z52" s="17"/>
      <c r="AA52" s="79" t="n">
        <v>4609131</v>
      </c>
      <c r="AB52" s="17"/>
      <c r="AC52" s="79" t="n">
        <v>2263265</v>
      </c>
      <c r="AD52" s="17"/>
      <c r="AE52" s="79" t="n">
        <v>548201</v>
      </c>
      <c r="AF52" s="17"/>
      <c r="AG52" s="79" t="n">
        <v>0</v>
      </c>
      <c r="AH52" s="17"/>
      <c r="AI52" s="79" t="n">
        <f aca="false">SUM(AA52:AG52)</f>
        <v>7420597</v>
      </c>
      <c r="AJ52" s="17"/>
      <c r="AK52" s="79" t="n">
        <f aca="false">(Y52-AI52)</f>
        <v>2120141</v>
      </c>
      <c r="AL52" s="17"/>
      <c r="AM52" s="17"/>
      <c r="AN52" s="27" t="n">
        <v>33</v>
      </c>
    </row>
    <row r="53" customFormat="false" ht="8.25" hidden="false" customHeight="true" outlineLevel="0" collapsed="false">
      <c r="A53" s="17" t="n">
        <v>34</v>
      </c>
      <c r="B53" s="27"/>
      <c r="C53" s="17" t="s">
        <v>129</v>
      </c>
      <c r="D53" s="17"/>
      <c r="E53" s="79" t="n">
        <v>0</v>
      </c>
      <c r="F53" s="17"/>
      <c r="G53" s="79" t="n">
        <v>0</v>
      </c>
      <c r="H53" s="17"/>
      <c r="I53" s="79" t="n">
        <v>36299</v>
      </c>
      <c r="J53" s="17"/>
      <c r="K53" s="79" t="n">
        <v>0</v>
      </c>
      <c r="L53" s="17"/>
      <c r="M53" s="79" t="n">
        <v>49151883</v>
      </c>
      <c r="N53" s="17"/>
      <c r="O53" s="79" t="n">
        <v>182955</v>
      </c>
      <c r="P53" s="17"/>
      <c r="Q53" s="79" t="n">
        <v>0</v>
      </c>
      <c r="R53" s="17"/>
      <c r="S53" s="79" t="n">
        <v>216015</v>
      </c>
      <c r="T53" s="17"/>
      <c r="U53" s="79" t="n">
        <v>70464</v>
      </c>
      <c r="V53" s="17"/>
      <c r="W53" s="79" t="n">
        <v>1044464</v>
      </c>
      <c r="X53" s="17"/>
      <c r="Y53" s="79" t="n">
        <f aca="false">SUM(M53:W53)</f>
        <v>50665781</v>
      </c>
      <c r="Z53" s="17"/>
      <c r="AA53" s="79" t="n">
        <v>24042016</v>
      </c>
      <c r="AB53" s="17"/>
      <c r="AC53" s="79" t="n">
        <v>13000842</v>
      </c>
      <c r="AD53" s="17"/>
      <c r="AE53" s="79" t="n">
        <v>14313167</v>
      </c>
      <c r="AF53" s="17"/>
      <c r="AG53" s="79" t="n">
        <v>0</v>
      </c>
      <c r="AH53" s="17"/>
      <c r="AI53" s="79" t="n">
        <f aca="false">SUM(AA53:AG53)</f>
        <v>51356025</v>
      </c>
      <c r="AJ53" s="17"/>
      <c r="AK53" s="79" t="n">
        <f aca="false">(Y53-AI53)</f>
        <v>-690244</v>
      </c>
      <c r="AL53" s="17"/>
      <c r="AM53" s="17"/>
      <c r="AN53" s="27" t="n">
        <v>34</v>
      </c>
    </row>
    <row r="54" customFormat="false" ht="8.25" hidden="false" customHeight="true" outlineLevel="0" collapsed="false">
      <c r="A54" s="17" t="n">
        <v>35</v>
      </c>
      <c r="B54" s="27"/>
      <c r="C54" s="17" t="s">
        <v>130</v>
      </c>
      <c r="D54" s="17"/>
      <c r="E54" s="79" t="n">
        <v>8425956</v>
      </c>
      <c r="F54" s="17"/>
      <c r="G54" s="79" t="n">
        <v>0</v>
      </c>
      <c r="H54" s="17"/>
      <c r="I54" s="79" t="n">
        <v>441694</v>
      </c>
      <c r="J54" s="17"/>
      <c r="K54" s="79" t="n">
        <v>0</v>
      </c>
      <c r="L54" s="17"/>
      <c r="M54" s="79" t="n">
        <v>129714387</v>
      </c>
      <c r="N54" s="17"/>
      <c r="O54" s="79" t="n">
        <v>-913018</v>
      </c>
      <c r="P54" s="17"/>
      <c r="Q54" s="79" t="n">
        <v>0</v>
      </c>
      <c r="R54" s="17"/>
      <c r="S54" s="79" t="n">
        <v>0</v>
      </c>
      <c r="T54" s="17"/>
      <c r="U54" s="79" t="n">
        <v>0</v>
      </c>
      <c r="V54" s="17"/>
      <c r="W54" s="79" t="n">
        <v>6958652</v>
      </c>
      <c r="X54" s="17"/>
      <c r="Y54" s="79" t="n">
        <f aca="false">SUM(M54:W54)</f>
        <v>135760021</v>
      </c>
      <c r="Z54" s="17"/>
      <c r="AA54" s="79" t="n">
        <v>80209125</v>
      </c>
      <c r="AB54" s="17"/>
      <c r="AC54" s="79" t="n">
        <v>27574051</v>
      </c>
      <c r="AD54" s="17"/>
      <c r="AE54" s="79" t="n">
        <v>3022362</v>
      </c>
      <c r="AF54" s="17"/>
      <c r="AG54" s="79" t="n">
        <v>385000</v>
      </c>
      <c r="AH54" s="17"/>
      <c r="AI54" s="79" t="n">
        <f aca="false">SUM(AA54:AG54)</f>
        <v>111190538</v>
      </c>
      <c r="AJ54" s="17"/>
      <c r="AK54" s="79" t="n">
        <f aca="false">(Y54-AI54)</f>
        <v>24569483</v>
      </c>
      <c r="AL54" s="17"/>
      <c r="AM54" s="17"/>
      <c r="AN54" s="27" t="n">
        <v>35</v>
      </c>
    </row>
    <row r="55" customFormat="false" ht="8.25" hidden="false" customHeight="true" outlineLevel="0" collapsed="false">
      <c r="A55" s="4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57"/>
    </row>
    <row r="56" customFormat="false" ht="8.25" hidden="false" customHeight="true" outlineLevel="0" collapsed="false">
      <c r="A56" s="17" t="n">
        <v>36</v>
      </c>
      <c r="B56" s="27"/>
      <c r="C56" s="17" t="s">
        <v>131</v>
      </c>
      <c r="D56" s="17"/>
      <c r="E56" s="79" t="n">
        <v>0</v>
      </c>
      <c r="F56" s="17"/>
      <c r="G56" s="79" t="n">
        <v>0</v>
      </c>
      <c r="H56" s="17"/>
      <c r="I56" s="79" t="n">
        <v>44052</v>
      </c>
      <c r="J56" s="17"/>
      <c r="K56" s="79" t="n">
        <v>0</v>
      </c>
      <c r="L56" s="17"/>
      <c r="M56" s="79" t="n">
        <v>9456816</v>
      </c>
      <c r="N56" s="17"/>
      <c r="O56" s="79" t="n">
        <v>-804290</v>
      </c>
      <c r="P56" s="17"/>
      <c r="Q56" s="79" t="n">
        <v>0</v>
      </c>
      <c r="R56" s="17"/>
      <c r="S56" s="79" t="n">
        <v>0</v>
      </c>
      <c r="T56" s="17"/>
      <c r="U56" s="79" t="n">
        <v>0</v>
      </c>
      <c r="V56" s="17"/>
      <c r="W56" s="79" t="n">
        <v>54242</v>
      </c>
      <c r="X56" s="17"/>
      <c r="Y56" s="79" t="n">
        <f aca="false">SUM(M56:W56)</f>
        <v>8706768</v>
      </c>
      <c r="Z56" s="17"/>
      <c r="AA56" s="79" t="n">
        <v>4941309</v>
      </c>
      <c r="AB56" s="17"/>
      <c r="AC56" s="79" t="n">
        <v>2918730</v>
      </c>
      <c r="AD56" s="17"/>
      <c r="AE56" s="79" t="n">
        <v>1374227</v>
      </c>
      <c r="AF56" s="17"/>
      <c r="AG56" s="79" t="n">
        <v>0</v>
      </c>
      <c r="AH56" s="17"/>
      <c r="AI56" s="79" t="n">
        <f aca="false">SUM(AA56:AG56)</f>
        <v>9234266</v>
      </c>
      <c r="AJ56" s="17"/>
      <c r="AK56" s="79" t="n">
        <f aca="false">(Y56-AI56)</f>
        <v>-527498</v>
      </c>
      <c r="AL56" s="17"/>
      <c r="AM56" s="17"/>
      <c r="AN56" s="27" t="n">
        <v>36</v>
      </c>
    </row>
    <row r="57" customFormat="false" ht="8.25" hidden="false" customHeight="true" outlineLevel="0" collapsed="false">
      <c r="A57" s="17" t="n">
        <v>37</v>
      </c>
      <c r="B57" s="27"/>
      <c r="C57" s="17" t="s">
        <v>132</v>
      </c>
      <c r="D57" s="17"/>
      <c r="E57" s="79" t="n">
        <v>0</v>
      </c>
      <c r="F57" s="17"/>
      <c r="G57" s="79" t="n">
        <v>0</v>
      </c>
      <c r="H57" s="17"/>
      <c r="I57" s="79" t="n">
        <v>0</v>
      </c>
      <c r="J57" s="17"/>
      <c r="K57" s="79" t="n">
        <v>0</v>
      </c>
      <c r="L57" s="17"/>
      <c r="M57" s="79" t="n">
        <v>6981613</v>
      </c>
      <c r="N57" s="17"/>
      <c r="O57" s="79" t="n">
        <v>0</v>
      </c>
      <c r="P57" s="17"/>
      <c r="Q57" s="79" t="n">
        <v>0</v>
      </c>
      <c r="R57" s="17"/>
      <c r="S57" s="79" t="n">
        <v>0</v>
      </c>
      <c r="T57" s="17"/>
      <c r="U57" s="79" t="n">
        <v>0</v>
      </c>
      <c r="V57" s="17"/>
      <c r="W57" s="79" t="n">
        <v>563965</v>
      </c>
      <c r="X57" s="17"/>
      <c r="Y57" s="79" t="n">
        <f aca="false">SUM(M57:W57)</f>
        <v>7545578</v>
      </c>
      <c r="Z57" s="17"/>
      <c r="AA57" s="79" t="n">
        <v>5577980</v>
      </c>
      <c r="AB57" s="17"/>
      <c r="AC57" s="79" t="n">
        <v>811191</v>
      </c>
      <c r="AD57" s="17"/>
      <c r="AE57" s="79" t="n">
        <v>131860</v>
      </c>
      <c r="AF57" s="17"/>
      <c r="AG57" s="79" t="n">
        <v>0</v>
      </c>
      <c r="AH57" s="17"/>
      <c r="AI57" s="79" t="n">
        <f aca="false">SUM(AA57:AG57)</f>
        <v>6521031</v>
      </c>
      <c r="AJ57" s="17"/>
      <c r="AK57" s="79" t="n">
        <f aca="false">(Y57-AI57)</f>
        <v>1024547</v>
      </c>
      <c r="AL57" s="17"/>
      <c r="AM57" s="17"/>
      <c r="AN57" s="27" t="n">
        <v>37</v>
      </c>
    </row>
    <row r="58" customFormat="false" ht="8.25" hidden="false" customHeight="true" outlineLevel="0" collapsed="false">
      <c r="A58" s="28" t="n">
        <v>38</v>
      </c>
      <c r="B58" s="27"/>
      <c r="C58" s="17" t="s">
        <v>133</v>
      </c>
      <c r="D58" s="17"/>
      <c r="E58" s="84" t="n">
        <v>0</v>
      </c>
      <c r="F58" s="17"/>
      <c r="G58" s="84" t="n">
        <v>0</v>
      </c>
      <c r="H58" s="17"/>
      <c r="I58" s="84" t="n">
        <v>63432</v>
      </c>
      <c r="J58" s="17"/>
      <c r="K58" s="84" t="n">
        <v>0</v>
      </c>
      <c r="L58" s="17"/>
      <c r="M58" s="84" t="n">
        <v>30087340</v>
      </c>
      <c r="N58" s="17"/>
      <c r="O58" s="84" t="n">
        <v>-1600000</v>
      </c>
      <c r="P58" s="17"/>
      <c r="Q58" s="84" t="n">
        <v>0</v>
      </c>
      <c r="R58" s="17"/>
      <c r="S58" s="84" t="n">
        <v>0</v>
      </c>
      <c r="T58" s="17"/>
      <c r="U58" s="84" t="n">
        <v>269203</v>
      </c>
      <c r="V58" s="17"/>
      <c r="W58" s="84" t="n">
        <v>18285</v>
      </c>
      <c r="X58" s="17"/>
      <c r="Y58" s="84" t="n">
        <f aca="false">SUM(M58:W58)</f>
        <v>28774828</v>
      </c>
      <c r="Z58" s="26"/>
      <c r="AA58" s="84" t="n">
        <v>13826816</v>
      </c>
      <c r="AB58" s="17"/>
      <c r="AC58" s="84" t="n">
        <v>5531998</v>
      </c>
      <c r="AD58" s="17"/>
      <c r="AE58" s="84" t="n">
        <v>4884113</v>
      </c>
      <c r="AF58" s="17"/>
      <c r="AG58" s="84" t="n">
        <v>32868</v>
      </c>
      <c r="AH58" s="17"/>
      <c r="AI58" s="84" t="n">
        <f aca="false">SUM(AA58:AG58)</f>
        <v>24275795</v>
      </c>
      <c r="AJ58" s="17"/>
      <c r="AK58" s="84" t="n">
        <f aca="false">(Y58-AI58)</f>
        <v>4499033</v>
      </c>
      <c r="AL58" s="17"/>
      <c r="AM58" s="17"/>
      <c r="AN58" s="24" t="n">
        <v>38</v>
      </c>
    </row>
    <row r="59" customFormat="false" ht="8.25" hidden="false" customHeight="true" outlineLevel="0" collapsed="false">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27"/>
    </row>
    <row r="60" customFormat="false" ht="8.25" hidden="false" customHeight="true" outlineLevel="0" collapsed="false">
      <c r="A60" s="28" t="n">
        <f aca="false">A58</f>
        <v>38</v>
      </c>
      <c r="B60" s="17"/>
      <c r="C60" s="27" t="s">
        <v>75</v>
      </c>
      <c r="D60" s="17"/>
      <c r="E60" s="87" t="n">
        <f aca="false">SUM(E14:E58)</f>
        <v>11294682</v>
      </c>
      <c r="F60" s="17"/>
      <c r="G60" s="87" t="n">
        <f aca="false">SUM(G14:G58)</f>
        <v>0</v>
      </c>
      <c r="H60" s="17"/>
      <c r="I60" s="87" t="n">
        <f aca="false">SUM(I14:I58)</f>
        <v>88131745</v>
      </c>
      <c r="J60" s="17"/>
      <c r="K60" s="87" t="n">
        <f aca="false">SUM(K14:K58)</f>
        <v>0</v>
      </c>
      <c r="L60" s="17"/>
      <c r="M60" s="87" t="n">
        <f aca="false">SUM(M14:M58)</f>
        <v>1631279166</v>
      </c>
      <c r="N60" s="17"/>
      <c r="O60" s="87" t="n">
        <f aca="false">SUM(O14:O58)</f>
        <v>-52173563</v>
      </c>
      <c r="P60" s="17"/>
      <c r="Q60" s="87" t="n">
        <f aca="false">SUM(Q14:Q58)</f>
        <v>11609415</v>
      </c>
      <c r="R60" s="17"/>
      <c r="S60" s="87" t="n">
        <f aca="false">SUM(S14:S58)</f>
        <v>12737697</v>
      </c>
      <c r="T60" s="17"/>
      <c r="U60" s="87" t="n">
        <f aca="false">SUM(U14:U58)</f>
        <v>18668966</v>
      </c>
      <c r="V60" s="17"/>
      <c r="W60" s="87" t="n">
        <f aca="false">SUM(W14:W58)</f>
        <v>35781502</v>
      </c>
      <c r="X60" s="17"/>
      <c r="Y60" s="87" t="n">
        <f aca="false">SUM(Y14:Y58)</f>
        <v>1657903183</v>
      </c>
      <c r="Z60" s="17"/>
      <c r="AA60" s="87" t="n">
        <f aca="false">SUM(AA14:AA58)</f>
        <v>1104360388</v>
      </c>
      <c r="AB60" s="17"/>
      <c r="AC60" s="87" t="n">
        <f aca="false">SUM(AC14:AC58)</f>
        <v>278043042</v>
      </c>
      <c r="AD60" s="17"/>
      <c r="AE60" s="87" t="n">
        <f aca="false">SUM(AE14:AE58)</f>
        <v>105590485</v>
      </c>
      <c r="AF60" s="17"/>
      <c r="AG60" s="87" t="n">
        <f aca="false">SUM(AG14:AG58)</f>
        <v>17432912</v>
      </c>
      <c r="AH60" s="17"/>
      <c r="AI60" s="87" t="n">
        <f aca="false">SUM(AI14:AI58)</f>
        <v>1505426827</v>
      </c>
      <c r="AJ60" s="17"/>
      <c r="AK60" s="87" t="n">
        <f aca="false">SUM(AK14:AK58)</f>
        <v>152476356</v>
      </c>
      <c r="AL60" s="17"/>
      <c r="AM60" s="17"/>
      <c r="AN60" s="24" t="n">
        <f aca="false">AN58</f>
        <v>38</v>
      </c>
    </row>
    <row r="61" customFormat="false" ht="8.25" hidden="false" customHeight="true" outlineLevel="0" collapsed="false">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27"/>
    </row>
    <row r="62" customFormat="false" ht="8.25" hidden="false" customHeight="true" outlineLevel="0" collapsed="false">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27"/>
    </row>
    <row r="63" customFormat="false" ht="8.25" hidden="false" customHeight="tru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27"/>
    </row>
    <row r="64" customFormat="false" ht="8.25" hidden="false" customHeight="tru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27"/>
    </row>
    <row r="65" customFormat="false" ht="8.25" hidden="false" customHeight="tru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27"/>
    </row>
    <row r="66" customFormat="false" ht="8.25" hidden="false" customHeight="tru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27"/>
    </row>
    <row r="67" customFormat="false" ht="8.25" hidden="false" customHeight="tru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27"/>
    </row>
    <row r="68" customFormat="false" ht="8.25" hidden="false" customHeight="tru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27"/>
    </row>
    <row r="69" customFormat="false" ht="8.25" hidden="false" customHeight="tru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27"/>
    </row>
    <row r="70" customFormat="false" ht="8.25" hidden="false" customHeight="tru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27"/>
    </row>
    <row r="71" customFormat="false" ht="7.5" hidden="false" customHeight="tru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27"/>
    </row>
    <row r="72" customFormat="false" ht="8.25" hidden="true" customHeight="tru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27"/>
    </row>
    <row r="73" customFormat="false" ht="8.25" hidden="false" customHeight="tru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27"/>
    </row>
    <row r="74" customFormat="false" ht="8.25" hidden="false" customHeight="tru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27"/>
    </row>
    <row r="75" s="20" customFormat="true" ht="11.25" hidden="false" customHeight="true" outlineLevel="0" collapsed="false">
      <c r="A75" s="156" t="n">
        <v>148</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8"/>
      <c r="AO75" s="18" t="n">
        <v>149</v>
      </c>
    </row>
    <row r="76" s="20" customFormat="true" ht="10.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8" t="s">
        <v>52</v>
      </c>
      <c r="Z76" s="15"/>
      <c r="AA76" s="23" t="s">
        <v>500</v>
      </c>
      <c r="AB76" s="15"/>
      <c r="AC76" s="15"/>
      <c r="AD76" s="15"/>
      <c r="AE76" s="15"/>
      <c r="AF76" s="15"/>
      <c r="AG76" s="15"/>
      <c r="AH76" s="15"/>
      <c r="AI76" s="15"/>
      <c r="AJ76" s="15"/>
      <c r="AK76" s="15"/>
      <c r="AL76" s="15"/>
      <c r="AM76" s="15"/>
      <c r="AN76" s="18" t="s">
        <v>501</v>
      </c>
    </row>
    <row r="77" s="20" customFormat="true" ht="10.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8" t="s">
        <v>502</v>
      </c>
      <c r="Z77" s="15"/>
      <c r="AA77" s="23" t="s">
        <v>503</v>
      </c>
      <c r="AB77" s="15"/>
      <c r="AC77" s="15"/>
      <c r="AD77" s="15"/>
      <c r="AE77" s="15"/>
      <c r="AF77" s="15"/>
      <c r="AG77" s="15"/>
      <c r="AH77" s="15"/>
      <c r="AI77" s="15"/>
      <c r="AJ77" s="15"/>
      <c r="AK77" s="15"/>
      <c r="AL77" s="15"/>
      <c r="AM77" s="15"/>
      <c r="AN77" s="18" t="s">
        <v>491</v>
      </c>
    </row>
    <row r="78" s="20" customFormat="true" ht="10.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8" t="s">
        <v>58</v>
      </c>
      <c r="Z78" s="15"/>
      <c r="AA78" s="155" t="s">
        <v>59</v>
      </c>
      <c r="AB78" s="15"/>
      <c r="AC78" s="15"/>
      <c r="AD78" s="15"/>
      <c r="AE78" s="15"/>
      <c r="AF78" s="15"/>
      <c r="AG78" s="15"/>
      <c r="AH78" s="15"/>
      <c r="AI78" s="15"/>
      <c r="AJ78" s="15"/>
      <c r="AK78" s="15"/>
      <c r="AL78" s="15"/>
      <c r="AM78" s="15"/>
      <c r="AN78" s="156"/>
    </row>
    <row r="79" customFormat="false" ht="9.75" hidden="false" customHeight="tru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27"/>
    </row>
    <row r="80" customFormat="false" ht="9.75" hidden="false" customHeight="true" outlineLevel="0" collapsed="false">
      <c r="A80" s="17"/>
      <c r="B80" s="17"/>
      <c r="C80" s="17"/>
      <c r="D80" s="17"/>
      <c r="E80" s="17"/>
      <c r="F80" s="17"/>
      <c r="G80" s="17"/>
      <c r="H80" s="17"/>
      <c r="I80" s="17"/>
      <c r="J80" s="17"/>
      <c r="K80" s="17"/>
      <c r="L80" s="17"/>
      <c r="M80" s="24" t="s">
        <v>504</v>
      </c>
      <c r="N80" s="24"/>
      <c r="O80" s="24"/>
      <c r="P80" s="24"/>
      <c r="Q80" s="24"/>
      <c r="R80" s="24"/>
      <c r="S80" s="24"/>
      <c r="T80" s="24"/>
      <c r="U80" s="24"/>
      <c r="V80" s="24"/>
      <c r="W80" s="24"/>
      <c r="X80" s="17"/>
      <c r="Y80" s="17"/>
      <c r="Z80" s="17"/>
      <c r="AA80" s="24" t="s">
        <v>505</v>
      </c>
      <c r="AB80" s="24"/>
      <c r="AC80" s="24"/>
      <c r="AD80" s="24"/>
      <c r="AE80" s="24"/>
      <c r="AF80" s="24"/>
      <c r="AG80" s="24"/>
      <c r="AH80" s="24"/>
      <c r="AI80" s="24"/>
      <c r="AJ80" s="17"/>
      <c r="AK80" s="17"/>
      <c r="AL80" s="17"/>
      <c r="AM80" s="17"/>
      <c r="AN80" s="27"/>
    </row>
    <row r="81" customFormat="false" ht="9.75" hidden="false" customHeight="true" outlineLevel="0" collapsed="false">
      <c r="A81" s="17"/>
      <c r="B81" s="17"/>
      <c r="C81" s="17"/>
      <c r="D81" s="17"/>
      <c r="E81" s="17"/>
      <c r="F81" s="17"/>
      <c r="G81" s="17"/>
      <c r="H81" s="17"/>
      <c r="I81" s="26"/>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27"/>
    </row>
    <row r="82" customFormat="false" ht="9.75" hidden="false" customHeight="true" outlineLevel="0" collapsed="false">
      <c r="A82" s="17"/>
      <c r="B82" s="17"/>
      <c r="C82" s="17"/>
      <c r="D82" s="17"/>
      <c r="E82" s="25" t="s">
        <v>506</v>
      </c>
      <c r="F82" s="25"/>
      <c r="G82" s="25"/>
      <c r="H82" s="17"/>
      <c r="I82" s="25" t="s">
        <v>507</v>
      </c>
      <c r="J82" s="25"/>
      <c r="K82" s="25"/>
      <c r="L82" s="25"/>
      <c r="M82" s="17"/>
      <c r="N82" s="17"/>
      <c r="O82" s="25" t="s">
        <v>508</v>
      </c>
      <c r="P82" s="25"/>
      <c r="Q82" s="25"/>
      <c r="R82" s="25"/>
      <c r="S82" s="25"/>
      <c r="T82" s="25"/>
      <c r="U82" s="25"/>
      <c r="V82" s="17"/>
      <c r="W82" s="17"/>
      <c r="X82" s="17"/>
      <c r="Y82" s="17"/>
      <c r="Z82" s="17"/>
      <c r="AA82" s="17"/>
      <c r="AB82" s="17"/>
      <c r="AC82" s="17"/>
      <c r="AD82" s="17"/>
      <c r="AE82" s="17"/>
      <c r="AF82" s="17"/>
      <c r="AG82" s="17"/>
      <c r="AH82" s="17"/>
      <c r="AI82" s="17"/>
      <c r="AJ82" s="17"/>
      <c r="AK82" s="17"/>
      <c r="AL82" s="17"/>
      <c r="AM82" s="17"/>
      <c r="AN82" s="27"/>
    </row>
    <row r="83" customFormat="false" ht="9.75" hidden="false" customHeight="true" outlineLevel="0" collapsed="false">
      <c r="A83" s="17"/>
      <c r="B83" s="17"/>
      <c r="C83" s="17"/>
      <c r="D83" s="17"/>
      <c r="E83" s="24" t="s">
        <v>509</v>
      </c>
      <c r="F83" s="24"/>
      <c r="G83" s="24"/>
      <c r="H83" s="17"/>
      <c r="I83" s="24" t="s">
        <v>510</v>
      </c>
      <c r="J83" s="24"/>
      <c r="K83" s="24"/>
      <c r="L83" s="24"/>
      <c r="M83" s="17"/>
      <c r="N83" s="17"/>
      <c r="O83" s="24" t="s">
        <v>511</v>
      </c>
      <c r="P83" s="24"/>
      <c r="Q83" s="24"/>
      <c r="R83" s="24"/>
      <c r="S83" s="24"/>
      <c r="T83" s="24"/>
      <c r="U83" s="24"/>
      <c r="V83" s="17"/>
      <c r="W83" s="17"/>
      <c r="X83" s="17"/>
      <c r="Y83" s="17"/>
      <c r="Z83" s="17"/>
      <c r="AA83" s="17"/>
      <c r="AB83" s="17"/>
      <c r="AC83" s="17"/>
      <c r="AD83" s="17"/>
      <c r="AE83" s="17"/>
      <c r="AF83" s="17"/>
      <c r="AG83" s="17"/>
      <c r="AH83" s="17"/>
      <c r="AI83" s="17"/>
      <c r="AJ83" s="17"/>
      <c r="AK83" s="17"/>
      <c r="AL83" s="17"/>
      <c r="AM83" s="17"/>
      <c r="AN83" s="27"/>
    </row>
    <row r="84" customFormat="false" ht="11.25" hidden="false" customHeight="true" outlineLevel="0" collapsed="false">
      <c r="A84" s="17"/>
      <c r="B84" s="17"/>
      <c r="C84" s="17"/>
      <c r="D84" s="17"/>
      <c r="E84" s="17"/>
      <c r="F84" s="17"/>
      <c r="G84" s="17"/>
      <c r="H84" s="17"/>
      <c r="I84" s="17"/>
      <c r="J84" s="17"/>
      <c r="K84" s="17"/>
      <c r="L84" s="17"/>
      <c r="M84" s="17"/>
      <c r="N84" s="17"/>
      <c r="O84" s="27" t="s">
        <v>512</v>
      </c>
      <c r="P84" s="17"/>
      <c r="Q84" s="27"/>
      <c r="R84" s="17"/>
      <c r="S84" s="27"/>
      <c r="T84" s="17"/>
      <c r="U84" s="27" t="s">
        <v>513</v>
      </c>
      <c r="V84" s="17"/>
      <c r="W84" s="17"/>
      <c r="X84" s="17"/>
      <c r="Y84" s="17"/>
      <c r="Z84" s="17"/>
      <c r="AA84" s="27" t="s">
        <v>71</v>
      </c>
      <c r="AB84" s="17"/>
      <c r="AC84" s="17"/>
      <c r="AD84" s="17"/>
      <c r="AE84" s="17"/>
      <c r="AF84" s="17"/>
      <c r="AG84" s="17"/>
      <c r="AH84" s="17"/>
      <c r="AI84" s="17"/>
      <c r="AJ84" s="17"/>
      <c r="AK84" s="17"/>
      <c r="AL84" s="17"/>
      <c r="AM84" s="17"/>
      <c r="AN84" s="27"/>
    </row>
    <row r="85" customFormat="false" ht="9.75" hidden="false" customHeight="true" outlineLevel="0" collapsed="false">
      <c r="A85" s="17"/>
      <c r="B85" s="17"/>
      <c r="C85" s="17"/>
      <c r="D85" s="17"/>
      <c r="E85" s="27" t="s">
        <v>514</v>
      </c>
      <c r="F85" s="17"/>
      <c r="G85" s="17"/>
      <c r="H85" s="17"/>
      <c r="I85" s="27" t="s">
        <v>514</v>
      </c>
      <c r="J85" s="17"/>
      <c r="K85" s="17"/>
      <c r="L85" s="17"/>
      <c r="M85" s="17"/>
      <c r="N85" s="17"/>
      <c r="O85" s="27" t="s">
        <v>515</v>
      </c>
      <c r="P85" s="17"/>
      <c r="Q85" s="27" t="s">
        <v>516</v>
      </c>
      <c r="R85" s="17"/>
      <c r="S85" s="27" t="s">
        <v>513</v>
      </c>
      <c r="T85" s="17"/>
      <c r="U85" s="27" t="s">
        <v>321</v>
      </c>
      <c r="V85" s="17"/>
      <c r="W85" s="27" t="s">
        <v>276</v>
      </c>
      <c r="X85" s="17"/>
      <c r="Y85" s="27" t="s">
        <v>517</v>
      </c>
      <c r="Z85" s="17"/>
      <c r="AA85" s="27" t="s">
        <v>518</v>
      </c>
      <c r="AB85" s="17"/>
      <c r="AC85" s="17"/>
      <c r="AD85" s="17"/>
      <c r="AE85" s="27" t="s">
        <v>519</v>
      </c>
      <c r="AF85" s="17"/>
      <c r="AG85" s="27" t="s">
        <v>338</v>
      </c>
      <c r="AH85" s="17"/>
      <c r="AI85" s="27" t="s">
        <v>75</v>
      </c>
      <c r="AJ85" s="17"/>
      <c r="AK85" s="27" t="s">
        <v>517</v>
      </c>
      <c r="AL85" s="17"/>
      <c r="AM85" s="17"/>
      <c r="AN85" s="27"/>
    </row>
    <row r="86" customFormat="false" ht="9.75" hidden="false" customHeight="true" outlineLevel="0" collapsed="false">
      <c r="A86" s="24" t="s">
        <v>81</v>
      </c>
      <c r="B86" s="17"/>
      <c r="C86" s="24" t="s">
        <v>83</v>
      </c>
      <c r="D86" s="17"/>
      <c r="E86" s="24" t="s">
        <v>520</v>
      </c>
      <c r="F86" s="17"/>
      <c r="G86" s="24" t="s">
        <v>292</v>
      </c>
      <c r="H86" s="17"/>
      <c r="I86" s="24" t="s">
        <v>520</v>
      </c>
      <c r="J86" s="17"/>
      <c r="K86" s="24" t="s">
        <v>292</v>
      </c>
      <c r="L86" s="17"/>
      <c r="M86" s="24" t="s">
        <v>521</v>
      </c>
      <c r="N86" s="17"/>
      <c r="O86" s="24" t="s">
        <v>522</v>
      </c>
      <c r="P86" s="17"/>
      <c r="Q86" s="24" t="s">
        <v>465</v>
      </c>
      <c r="R86" s="17"/>
      <c r="S86" s="24" t="s">
        <v>523</v>
      </c>
      <c r="T86" s="17"/>
      <c r="U86" s="24" t="s">
        <v>79</v>
      </c>
      <c r="V86" s="17"/>
      <c r="W86" s="24" t="s">
        <v>60</v>
      </c>
      <c r="X86" s="17"/>
      <c r="Y86" s="24" t="s">
        <v>524</v>
      </c>
      <c r="Z86" s="17"/>
      <c r="AA86" s="24" t="s">
        <v>315</v>
      </c>
      <c r="AB86" s="17"/>
      <c r="AC86" s="24" t="s">
        <v>525</v>
      </c>
      <c r="AD86" s="17"/>
      <c r="AE86" s="24" t="s">
        <v>315</v>
      </c>
      <c r="AF86" s="17"/>
      <c r="AG86" s="24" t="s">
        <v>315</v>
      </c>
      <c r="AH86" s="17"/>
      <c r="AI86" s="24" t="s">
        <v>315</v>
      </c>
      <c r="AJ86" s="17"/>
      <c r="AK86" s="24" t="s">
        <v>526</v>
      </c>
      <c r="AL86" s="17"/>
      <c r="AM86" s="17"/>
      <c r="AN86" s="24" t="s">
        <v>81</v>
      </c>
    </row>
    <row r="87" customFormat="false" ht="8.2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27"/>
    </row>
    <row r="88" customFormat="false" ht="8.25" hidden="false" customHeight="true" outlineLevel="0" collapsed="false">
      <c r="A88" s="17"/>
      <c r="B88" s="17" t="s">
        <v>137</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27"/>
    </row>
    <row r="89" customFormat="false" ht="8.25" hidden="false" customHeight="true" outlineLevel="0" collapsed="false">
      <c r="A89" s="17" t="n">
        <v>1</v>
      </c>
      <c r="B89" s="27"/>
      <c r="C89" s="17" t="s">
        <v>138</v>
      </c>
      <c r="D89" s="17"/>
      <c r="E89" s="72" t="n">
        <v>0</v>
      </c>
      <c r="F89" s="17"/>
      <c r="G89" s="72" t="n">
        <v>0</v>
      </c>
      <c r="H89" s="17"/>
      <c r="I89" s="72" t="n">
        <v>0</v>
      </c>
      <c r="J89" s="17"/>
      <c r="K89" s="72" t="n">
        <v>0</v>
      </c>
      <c r="L89" s="17"/>
      <c r="M89" s="72" t="n">
        <v>509575</v>
      </c>
      <c r="N89" s="17"/>
      <c r="O89" s="72" t="n">
        <v>193732</v>
      </c>
      <c r="P89" s="17"/>
      <c r="Q89" s="72" t="n">
        <v>0</v>
      </c>
      <c r="R89" s="17"/>
      <c r="S89" s="72" t="n">
        <v>36366</v>
      </c>
      <c r="T89" s="17"/>
      <c r="U89" s="72" t="n">
        <v>44934</v>
      </c>
      <c r="V89" s="17"/>
      <c r="W89" s="72" t="n">
        <v>76</v>
      </c>
      <c r="X89" s="17"/>
      <c r="Y89" s="72" t="n">
        <f aca="false">SUM(M89:W89)</f>
        <v>784683</v>
      </c>
      <c r="Z89" s="17"/>
      <c r="AA89" s="72" t="n">
        <v>724577</v>
      </c>
      <c r="AB89" s="17"/>
      <c r="AC89" s="72" t="n">
        <v>321017</v>
      </c>
      <c r="AD89" s="17"/>
      <c r="AE89" s="72" t="n">
        <v>0</v>
      </c>
      <c r="AF89" s="17"/>
      <c r="AG89" s="72" t="n">
        <v>0</v>
      </c>
      <c r="AH89" s="17"/>
      <c r="AI89" s="72" t="n">
        <f aca="false">SUM(AA89:AG89)</f>
        <v>1045594</v>
      </c>
      <c r="AJ89" s="17"/>
      <c r="AK89" s="72" t="n">
        <f aca="false">(Y89-AI89)</f>
        <v>-260911</v>
      </c>
      <c r="AL89" s="17"/>
      <c r="AM89" s="17"/>
      <c r="AN89" s="27" t="n">
        <v>1</v>
      </c>
    </row>
    <row r="90" customFormat="false" ht="8.25" hidden="false" customHeight="true" outlineLevel="0" collapsed="false">
      <c r="A90" s="17" t="n">
        <v>2</v>
      </c>
      <c r="B90" s="27"/>
      <c r="C90" s="17" t="s">
        <v>139</v>
      </c>
      <c r="D90" s="17"/>
      <c r="E90" s="79" t="n">
        <v>0</v>
      </c>
      <c r="F90" s="17"/>
      <c r="G90" s="79" t="n">
        <v>0</v>
      </c>
      <c r="H90" s="17"/>
      <c r="I90" s="79" t="n">
        <v>0</v>
      </c>
      <c r="J90" s="17"/>
      <c r="K90" s="79" t="n">
        <v>0</v>
      </c>
      <c r="L90" s="17"/>
      <c r="M90" s="79" t="n">
        <v>0</v>
      </c>
      <c r="N90" s="17"/>
      <c r="O90" s="79" t="n">
        <v>0</v>
      </c>
      <c r="P90" s="17"/>
      <c r="Q90" s="79" t="n">
        <v>0</v>
      </c>
      <c r="R90" s="17"/>
      <c r="S90" s="79" t="n">
        <v>0</v>
      </c>
      <c r="T90" s="17"/>
      <c r="U90" s="79" t="n">
        <v>0</v>
      </c>
      <c r="V90" s="17"/>
      <c r="W90" s="79" t="n">
        <v>0</v>
      </c>
      <c r="X90" s="17"/>
      <c r="Y90" s="79" t="n">
        <f aca="false">SUM(M90:W90)</f>
        <v>0</v>
      </c>
      <c r="Z90" s="17"/>
      <c r="AA90" s="79" t="n">
        <v>0</v>
      </c>
      <c r="AB90" s="17"/>
      <c r="AC90" s="79" t="n">
        <v>0</v>
      </c>
      <c r="AD90" s="17"/>
      <c r="AE90" s="79" t="n">
        <v>0</v>
      </c>
      <c r="AF90" s="17"/>
      <c r="AG90" s="79" t="n">
        <v>0</v>
      </c>
      <c r="AH90" s="17"/>
      <c r="AI90" s="79" t="n">
        <f aca="false">SUM(AA90:AG90)</f>
        <v>0</v>
      </c>
      <c r="AJ90" s="17"/>
      <c r="AK90" s="79" t="n">
        <f aca="false">(Y90-AI90)</f>
        <v>0</v>
      </c>
      <c r="AL90" s="17"/>
      <c r="AM90" s="17"/>
      <c r="AN90" s="27" t="n">
        <v>2</v>
      </c>
    </row>
    <row r="91" customFormat="false" ht="8.25" hidden="false" customHeight="true" outlineLevel="0" collapsed="false">
      <c r="A91" s="17" t="n">
        <v>3</v>
      </c>
      <c r="B91" s="27"/>
      <c r="C91" s="17" t="s">
        <v>140</v>
      </c>
      <c r="D91" s="17"/>
      <c r="E91" s="79" t="n">
        <v>0</v>
      </c>
      <c r="F91" s="17"/>
      <c r="G91" s="79" t="n">
        <v>0</v>
      </c>
      <c r="H91" s="17"/>
      <c r="I91" s="79" t="n">
        <v>0</v>
      </c>
      <c r="J91" s="17"/>
      <c r="K91" s="79" t="n">
        <v>0</v>
      </c>
      <c r="L91" s="17"/>
      <c r="M91" s="79" t="n">
        <v>4364305</v>
      </c>
      <c r="N91" s="17"/>
      <c r="O91" s="79" t="n">
        <v>-100000</v>
      </c>
      <c r="P91" s="17"/>
      <c r="Q91" s="79" t="n">
        <v>0</v>
      </c>
      <c r="R91" s="17"/>
      <c r="S91" s="79" t="n">
        <v>0</v>
      </c>
      <c r="T91" s="17"/>
      <c r="U91" s="79" t="n">
        <v>0</v>
      </c>
      <c r="V91" s="17"/>
      <c r="W91" s="79" t="n">
        <v>36085</v>
      </c>
      <c r="X91" s="17"/>
      <c r="Y91" s="79" t="n">
        <f aca="false">SUM(M91:W91)</f>
        <v>4300390</v>
      </c>
      <c r="Z91" s="17"/>
      <c r="AA91" s="79" t="n">
        <v>3962098</v>
      </c>
      <c r="AB91" s="17"/>
      <c r="AC91" s="79" t="n">
        <v>1108812</v>
      </c>
      <c r="AD91" s="17"/>
      <c r="AE91" s="79" t="n">
        <v>81795</v>
      </c>
      <c r="AF91" s="17"/>
      <c r="AG91" s="79" t="n">
        <v>21947</v>
      </c>
      <c r="AH91" s="17"/>
      <c r="AI91" s="79" t="n">
        <f aca="false">SUM(AA91:AG91)</f>
        <v>5174652</v>
      </c>
      <c r="AJ91" s="17"/>
      <c r="AK91" s="79" t="n">
        <f aca="false">(Y91-AI91)</f>
        <v>-874262</v>
      </c>
      <c r="AL91" s="17"/>
      <c r="AM91" s="17"/>
      <c r="AN91" s="27" t="n">
        <v>3</v>
      </c>
    </row>
    <row r="92" customFormat="false" ht="8.25" hidden="false" customHeight="true" outlineLevel="0" collapsed="false">
      <c r="A92" s="17" t="n">
        <v>4</v>
      </c>
      <c r="B92" s="27"/>
      <c r="C92" s="17" t="s">
        <v>141</v>
      </c>
      <c r="D92" s="17"/>
      <c r="E92" s="79" t="n">
        <v>0</v>
      </c>
      <c r="F92" s="17"/>
      <c r="G92" s="79" t="n">
        <v>0</v>
      </c>
      <c r="H92" s="17"/>
      <c r="I92" s="79" t="n">
        <v>0</v>
      </c>
      <c r="J92" s="17"/>
      <c r="K92" s="79" t="n">
        <v>0</v>
      </c>
      <c r="L92" s="17"/>
      <c r="M92" s="79" t="n">
        <v>380262</v>
      </c>
      <c r="N92" s="17"/>
      <c r="O92" s="79" t="n">
        <v>171839</v>
      </c>
      <c r="P92" s="17"/>
      <c r="Q92" s="79" t="n">
        <v>13626</v>
      </c>
      <c r="R92" s="17"/>
      <c r="S92" s="79" t="n">
        <v>0</v>
      </c>
      <c r="T92" s="17"/>
      <c r="U92" s="79" t="n">
        <v>0</v>
      </c>
      <c r="V92" s="17"/>
      <c r="W92" s="79" t="n">
        <v>0</v>
      </c>
      <c r="X92" s="17"/>
      <c r="Y92" s="79" t="n">
        <f aca="false">SUM(M92:W92)</f>
        <v>565727</v>
      </c>
      <c r="Z92" s="17"/>
      <c r="AA92" s="79" t="n">
        <v>357350</v>
      </c>
      <c r="AB92" s="17"/>
      <c r="AC92" s="79" t="n">
        <v>201758</v>
      </c>
      <c r="AD92" s="17"/>
      <c r="AE92" s="79" t="n">
        <v>64977</v>
      </c>
      <c r="AF92" s="17"/>
      <c r="AG92" s="79" t="n">
        <v>0</v>
      </c>
      <c r="AH92" s="17"/>
      <c r="AI92" s="79" t="n">
        <f aca="false">SUM(AA92:AG92)</f>
        <v>624085</v>
      </c>
      <c r="AJ92" s="17"/>
      <c r="AK92" s="79" t="n">
        <f aca="false">(Y92-AI92)</f>
        <v>-58358</v>
      </c>
      <c r="AL92" s="17"/>
      <c r="AM92" s="17"/>
      <c r="AN92" s="27" t="n">
        <v>4</v>
      </c>
    </row>
    <row r="93" customFormat="false" ht="8.25" hidden="false" customHeight="true" outlineLevel="0" collapsed="false">
      <c r="A93" s="17" t="n">
        <v>5</v>
      </c>
      <c r="B93" s="27"/>
      <c r="C93" s="17" t="s">
        <v>142</v>
      </c>
      <c r="D93" s="17"/>
      <c r="E93" s="79" t="n">
        <v>0</v>
      </c>
      <c r="F93" s="17"/>
      <c r="G93" s="79" t="n">
        <v>0</v>
      </c>
      <c r="H93" s="17"/>
      <c r="I93" s="79" t="n">
        <v>0</v>
      </c>
      <c r="J93" s="17"/>
      <c r="K93" s="79" t="n">
        <v>0</v>
      </c>
      <c r="L93" s="17"/>
      <c r="M93" s="79" t="n">
        <v>3919205</v>
      </c>
      <c r="N93" s="17"/>
      <c r="O93" s="79" t="n">
        <v>0</v>
      </c>
      <c r="P93" s="17"/>
      <c r="Q93" s="79" t="n">
        <v>0</v>
      </c>
      <c r="R93" s="17"/>
      <c r="S93" s="79" t="n">
        <v>0</v>
      </c>
      <c r="T93" s="17"/>
      <c r="U93" s="79" t="n">
        <v>0</v>
      </c>
      <c r="V93" s="17"/>
      <c r="W93" s="79" t="n">
        <v>343954</v>
      </c>
      <c r="X93" s="17"/>
      <c r="Y93" s="79" t="n">
        <f aca="false">SUM(M93:W93)</f>
        <v>4263159</v>
      </c>
      <c r="Z93" s="17"/>
      <c r="AA93" s="79" t="n">
        <v>2380897</v>
      </c>
      <c r="AB93" s="17"/>
      <c r="AC93" s="79" t="n">
        <v>1011968</v>
      </c>
      <c r="AD93" s="17"/>
      <c r="AE93" s="79" t="n">
        <v>417689</v>
      </c>
      <c r="AF93" s="17"/>
      <c r="AG93" s="79" t="n">
        <v>0</v>
      </c>
      <c r="AH93" s="17"/>
      <c r="AI93" s="79" t="n">
        <f aca="false">SUM(AA93:AG93)</f>
        <v>3810554</v>
      </c>
      <c r="AJ93" s="17"/>
      <c r="AK93" s="79" t="n">
        <f aca="false">(Y93-AI93)</f>
        <v>452605</v>
      </c>
      <c r="AL93" s="17"/>
      <c r="AM93" s="17"/>
      <c r="AN93" s="27" t="n">
        <v>5</v>
      </c>
    </row>
    <row r="94" customFormat="false" ht="8.25" hidden="false" customHeight="true" outlineLevel="0" collapsed="false">
      <c r="A94" s="46"/>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57"/>
    </row>
    <row r="95" customFormat="false" ht="8.25" hidden="false" customHeight="true" outlineLevel="0" collapsed="false">
      <c r="A95" s="17" t="n">
        <v>6</v>
      </c>
      <c r="B95" s="27"/>
      <c r="C95" s="17" t="s">
        <v>143</v>
      </c>
      <c r="D95" s="17"/>
      <c r="E95" s="79" t="n">
        <v>0</v>
      </c>
      <c r="F95" s="17"/>
      <c r="G95" s="79" t="n">
        <v>0</v>
      </c>
      <c r="H95" s="17"/>
      <c r="I95" s="79" t="n">
        <v>0</v>
      </c>
      <c r="J95" s="17"/>
      <c r="K95" s="79" t="n">
        <v>0</v>
      </c>
      <c r="L95" s="17"/>
      <c r="M95" s="79" t="n">
        <v>154467</v>
      </c>
      <c r="N95" s="17"/>
      <c r="O95" s="79" t="n">
        <v>229617</v>
      </c>
      <c r="P95" s="17"/>
      <c r="Q95" s="79" t="n">
        <v>0</v>
      </c>
      <c r="R95" s="17"/>
      <c r="S95" s="79" t="n">
        <v>0</v>
      </c>
      <c r="T95" s="17"/>
      <c r="U95" s="79" t="n">
        <v>0</v>
      </c>
      <c r="V95" s="17"/>
      <c r="W95" s="79" t="n">
        <v>0</v>
      </c>
      <c r="X95" s="17"/>
      <c r="Y95" s="79" t="n">
        <f aca="false">SUM(M95:W95)</f>
        <v>384084</v>
      </c>
      <c r="Z95" s="17"/>
      <c r="AA95" s="79" t="n">
        <v>192881</v>
      </c>
      <c r="AB95" s="17"/>
      <c r="AC95" s="79" t="n">
        <v>114246</v>
      </c>
      <c r="AD95" s="17"/>
      <c r="AE95" s="79" t="n">
        <v>64917</v>
      </c>
      <c r="AF95" s="17"/>
      <c r="AG95" s="79" t="n">
        <v>0</v>
      </c>
      <c r="AH95" s="17"/>
      <c r="AI95" s="79" t="n">
        <f aca="false">SUM(AA95:AG95)</f>
        <v>372044</v>
      </c>
      <c r="AJ95" s="17"/>
      <c r="AK95" s="79" t="n">
        <f aca="false">(Y95-AI95)</f>
        <v>12040</v>
      </c>
      <c r="AL95" s="17"/>
      <c r="AM95" s="17"/>
      <c r="AN95" s="27" t="n">
        <v>6</v>
      </c>
    </row>
    <row r="96" customFormat="false" ht="8.25" hidden="false" customHeight="true" outlineLevel="0" collapsed="false">
      <c r="A96" s="17" t="n">
        <v>7</v>
      </c>
      <c r="B96" s="27"/>
      <c r="C96" s="17" t="s">
        <v>144</v>
      </c>
      <c r="D96" s="17"/>
      <c r="E96" s="79" t="n">
        <v>0</v>
      </c>
      <c r="F96" s="17"/>
      <c r="G96" s="79" t="n">
        <v>0</v>
      </c>
      <c r="H96" s="17"/>
      <c r="I96" s="79" t="n">
        <v>30343315</v>
      </c>
      <c r="J96" s="17"/>
      <c r="K96" s="79" t="n">
        <v>0</v>
      </c>
      <c r="L96" s="17"/>
      <c r="M96" s="79" t="n">
        <v>113448404</v>
      </c>
      <c r="N96" s="17"/>
      <c r="O96" s="79" t="n">
        <v>400000</v>
      </c>
      <c r="P96" s="17"/>
      <c r="Q96" s="79" t="n">
        <v>0</v>
      </c>
      <c r="R96" s="17"/>
      <c r="S96" s="79" t="n">
        <v>0</v>
      </c>
      <c r="T96" s="17"/>
      <c r="U96" s="79" t="n">
        <v>0</v>
      </c>
      <c r="V96" s="17"/>
      <c r="W96" s="79" t="n">
        <v>1321170</v>
      </c>
      <c r="X96" s="17"/>
      <c r="Y96" s="79" t="n">
        <f aca="false">SUM(M96:W96)</f>
        <v>115169574</v>
      </c>
      <c r="Z96" s="17"/>
      <c r="AA96" s="79" t="n">
        <v>56255426</v>
      </c>
      <c r="AB96" s="17"/>
      <c r="AC96" s="79" t="n">
        <v>16392326</v>
      </c>
      <c r="AD96" s="17"/>
      <c r="AE96" s="79" t="n">
        <v>11294183</v>
      </c>
      <c r="AF96" s="17"/>
      <c r="AG96" s="79" t="n">
        <v>6647459</v>
      </c>
      <c r="AH96" s="17"/>
      <c r="AI96" s="79" t="n">
        <f aca="false">SUM(AA96:AG96)</f>
        <v>90589394</v>
      </c>
      <c r="AJ96" s="17"/>
      <c r="AK96" s="79" t="n">
        <f aca="false">(Y96-AI96)</f>
        <v>24580180</v>
      </c>
      <c r="AL96" s="17"/>
      <c r="AM96" s="17"/>
      <c r="AN96" s="27" t="n">
        <v>7</v>
      </c>
    </row>
    <row r="97" customFormat="false" ht="8.25" hidden="false" customHeight="true" outlineLevel="0" collapsed="false">
      <c r="A97" s="17" t="n">
        <v>8</v>
      </c>
      <c r="B97" s="27"/>
      <c r="C97" s="17" t="s">
        <v>145</v>
      </c>
      <c r="D97" s="17"/>
      <c r="E97" s="79" t="n">
        <v>0</v>
      </c>
      <c r="F97" s="17"/>
      <c r="G97" s="79" t="n">
        <v>0</v>
      </c>
      <c r="H97" s="17"/>
      <c r="I97" s="79" t="n">
        <v>134080</v>
      </c>
      <c r="J97" s="17"/>
      <c r="K97" s="79" t="n">
        <v>0</v>
      </c>
      <c r="L97" s="17"/>
      <c r="M97" s="79" t="n">
        <v>0</v>
      </c>
      <c r="N97" s="17"/>
      <c r="O97" s="79" t="n">
        <v>0</v>
      </c>
      <c r="P97" s="17"/>
      <c r="Q97" s="79" t="n">
        <v>0</v>
      </c>
      <c r="R97" s="17"/>
      <c r="S97" s="79" t="n">
        <v>0</v>
      </c>
      <c r="T97" s="17"/>
      <c r="U97" s="79" t="n">
        <v>0</v>
      </c>
      <c r="V97" s="17"/>
      <c r="W97" s="79" t="n">
        <v>0</v>
      </c>
      <c r="X97" s="17"/>
      <c r="Y97" s="79" t="n">
        <f aca="false">SUM(M97:W97)</f>
        <v>0</v>
      </c>
      <c r="Z97" s="17"/>
      <c r="AA97" s="79" t="n">
        <v>0</v>
      </c>
      <c r="AB97" s="17"/>
      <c r="AC97" s="79" t="n">
        <v>0</v>
      </c>
      <c r="AD97" s="17"/>
      <c r="AE97" s="79" t="n">
        <v>0</v>
      </c>
      <c r="AF97" s="17"/>
      <c r="AG97" s="79" t="n">
        <v>0</v>
      </c>
      <c r="AH97" s="17"/>
      <c r="AI97" s="79" t="n">
        <f aca="false">SUM(AA97:AG97)</f>
        <v>0</v>
      </c>
      <c r="AJ97" s="17"/>
      <c r="AK97" s="79" t="n">
        <f aca="false">(Y97-AI97)</f>
        <v>0</v>
      </c>
      <c r="AL97" s="17"/>
      <c r="AM97" s="17"/>
      <c r="AN97" s="27" t="n">
        <v>8</v>
      </c>
    </row>
    <row r="98" customFormat="false" ht="8.25" hidden="false" customHeight="true" outlineLevel="0" collapsed="false">
      <c r="A98" s="17" t="n">
        <v>9</v>
      </c>
      <c r="B98" s="27"/>
      <c r="C98" s="17" t="s">
        <v>146</v>
      </c>
      <c r="D98" s="17"/>
      <c r="E98" s="79" t="n">
        <v>0</v>
      </c>
      <c r="F98" s="17"/>
      <c r="G98" s="79" t="n">
        <v>0</v>
      </c>
      <c r="H98" s="17"/>
      <c r="I98" s="79" t="n">
        <v>0</v>
      </c>
      <c r="J98" s="17"/>
      <c r="K98" s="79" t="n">
        <v>0</v>
      </c>
      <c r="L98" s="17"/>
      <c r="M98" s="79" t="n">
        <v>1061419</v>
      </c>
      <c r="N98" s="17"/>
      <c r="O98" s="79" t="n">
        <v>0</v>
      </c>
      <c r="P98" s="17"/>
      <c r="Q98" s="79" t="n">
        <v>0</v>
      </c>
      <c r="R98" s="17"/>
      <c r="S98" s="79" t="n">
        <v>0</v>
      </c>
      <c r="T98" s="17"/>
      <c r="U98" s="79" t="n">
        <v>0</v>
      </c>
      <c r="V98" s="17"/>
      <c r="W98" s="79" t="n">
        <v>16047</v>
      </c>
      <c r="X98" s="17"/>
      <c r="Y98" s="79" t="n">
        <f aca="false">SUM(M98:W98)</f>
        <v>1077466</v>
      </c>
      <c r="Z98" s="17"/>
      <c r="AA98" s="79" t="n">
        <v>1056417</v>
      </c>
      <c r="AB98" s="17"/>
      <c r="AC98" s="79" t="n">
        <v>449125</v>
      </c>
      <c r="AD98" s="17"/>
      <c r="AE98" s="79" t="n">
        <v>2208</v>
      </c>
      <c r="AF98" s="17"/>
      <c r="AG98" s="79" t="n">
        <v>0</v>
      </c>
      <c r="AH98" s="17"/>
      <c r="AI98" s="79" t="n">
        <f aca="false">SUM(AA98:AG98)</f>
        <v>1507750</v>
      </c>
      <c r="AJ98" s="17"/>
      <c r="AK98" s="79" t="n">
        <f aca="false">(Y98-AI98)</f>
        <v>-430284</v>
      </c>
      <c r="AL98" s="17"/>
      <c r="AM98" s="17"/>
      <c r="AN98" s="27" t="n">
        <v>9</v>
      </c>
    </row>
    <row r="99" customFormat="false" ht="8.25" hidden="false" customHeight="true" outlineLevel="0" collapsed="false">
      <c r="A99" s="17" t="n">
        <v>10</v>
      </c>
      <c r="B99" s="27"/>
      <c r="C99" s="17" t="s">
        <v>147</v>
      </c>
      <c r="D99" s="17"/>
      <c r="E99" s="79" t="n">
        <v>0</v>
      </c>
      <c r="F99" s="17"/>
      <c r="G99" s="79" t="n">
        <v>0</v>
      </c>
      <c r="H99" s="17"/>
      <c r="I99" s="79" t="n">
        <v>0</v>
      </c>
      <c r="J99" s="17"/>
      <c r="K99" s="79" t="n">
        <v>0</v>
      </c>
      <c r="L99" s="17"/>
      <c r="M99" s="79" t="n">
        <v>7244858</v>
      </c>
      <c r="N99" s="17"/>
      <c r="O99" s="79" t="n">
        <v>0</v>
      </c>
      <c r="P99" s="17"/>
      <c r="Q99" s="79" t="n">
        <v>0</v>
      </c>
      <c r="R99" s="17"/>
      <c r="S99" s="79" t="n">
        <v>0</v>
      </c>
      <c r="T99" s="17"/>
      <c r="U99" s="79" t="n">
        <v>0</v>
      </c>
      <c r="V99" s="17"/>
      <c r="W99" s="79" t="n">
        <v>20274</v>
      </c>
      <c r="X99" s="17"/>
      <c r="Y99" s="79" t="n">
        <f aca="false">SUM(M99:W99)</f>
        <v>7265132</v>
      </c>
      <c r="Z99" s="17"/>
      <c r="AA99" s="79" t="n">
        <v>5458920</v>
      </c>
      <c r="AB99" s="17"/>
      <c r="AC99" s="79" t="n">
        <v>293484</v>
      </c>
      <c r="AD99" s="17"/>
      <c r="AE99" s="79" t="n">
        <v>0</v>
      </c>
      <c r="AF99" s="17"/>
      <c r="AG99" s="79" t="n">
        <v>0</v>
      </c>
      <c r="AH99" s="17"/>
      <c r="AI99" s="79" t="n">
        <f aca="false">SUM(AA99:AG99)</f>
        <v>5752404</v>
      </c>
      <c r="AJ99" s="17"/>
      <c r="AK99" s="79" t="n">
        <f aca="false">(Y99-AI99)</f>
        <v>1512728</v>
      </c>
      <c r="AL99" s="17"/>
      <c r="AM99" s="17"/>
      <c r="AN99" s="27" t="n">
        <v>10</v>
      </c>
    </row>
    <row r="100" customFormat="false" ht="8.25" hidden="false" customHeight="true" outlineLevel="0" collapsed="false">
      <c r="A100" s="4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57"/>
    </row>
    <row r="101" customFormat="false" ht="8.25" hidden="false" customHeight="true" outlineLevel="0" collapsed="false">
      <c r="A101" s="17" t="n">
        <v>11</v>
      </c>
      <c r="B101" s="27"/>
      <c r="C101" s="17" t="s">
        <v>148</v>
      </c>
      <c r="D101" s="17"/>
      <c r="E101" s="79" t="n">
        <v>0</v>
      </c>
      <c r="F101" s="17"/>
      <c r="G101" s="79" t="n">
        <v>0</v>
      </c>
      <c r="H101" s="17"/>
      <c r="I101" s="79" t="n">
        <v>0</v>
      </c>
      <c r="J101" s="17"/>
      <c r="K101" s="79" t="n">
        <v>0</v>
      </c>
      <c r="L101" s="17"/>
      <c r="M101" s="79" t="n">
        <v>567552</v>
      </c>
      <c r="N101" s="17"/>
      <c r="O101" s="79" t="n">
        <v>0</v>
      </c>
      <c r="P101" s="17"/>
      <c r="Q101" s="79" t="n">
        <v>0</v>
      </c>
      <c r="R101" s="17"/>
      <c r="S101" s="79" t="n">
        <v>0</v>
      </c>
      <c r="T101" s="17"/>
      <c r="U101" s="79" t="n">
        <v>0</v>
      </c>
      <c r="V101" s="17"/>
      <c r="W101" s="79" t="n">
        <v>1232</v>
      </c>
      <c r="X101" s="17"/>
      <c r="Y101" s="79" t="n">
        <f aca="false">SUM(M101:W101)</f>
        <v>568784</v>
      </c>
      <c r="Z101" s="17"/>
      <c r="AA101" s="79" t="n">
        <v>629661</v>
      </c>
      <c r="AB101" s="17"/>
      <c r="AC101" s="79" t="n">
        <v>654378</v>
      </c>
      <c r="AD101" s="17"/>
      <c r="AE101" s="79" t="n">
        <v>233761</v>
      </c>
      <c r="AF101" s="17"/>
      <c r="AG101" s="79" t="n">
        <v>0</v>
      </c>
      <c r="AH101" s="17"/>
      <c r="AI101" s="79" t="n">
        <f aca="false">SUM(AA101:AG101)</f>
        <v>1517800</v>
      </c>
      <c r="AJ101" s="17"/>
      <c r="AK101" s="79" t="n">
        <f aca="false">(Y101-AI101)</f>
        <v>-949016</v>
      </c>
      <c r="AL101" s="17"/>
      <c r="AM101" s="17"/>
      <c r="AN101" s="27" t="n">
        <v>11</v>
      </c>
    </row>
    <row r="102" customFormat="false" ht="8.25" hidden="false" customHeight="true" outlineLevel="0" collapsed="false">
      <c r="A102" s="17" t="n">
        <v>12</v>
      </c>
      <c r="B102" s="27"/>
      <c r="C102" s="17" t="s">
        <v>149</v>
      </c>
      <c r="D102" s="17"/>
      <c r="E102" s="79" t="n">
        <v>0</v>
      </c>
      <c r="F102" s="17"/>
      <c r="G102" s="79" t="n">
        <v>0</v>
      </c>
      <c r="H102" s="17"/>
      <c r="I102" s="79" t="n">
        <v>0</v>
      </c>
      <c r="J102" s="17"/>
      <c r="K102" s="79" t="n">
        <v>0</v>
      </c>
      <c r="L102" s="17"/>
      <c r="M102" s="79" t="n">
        <v>0</v>
      </c>
      <c r="N102" s="17"/>
      <c r="O102" s="79" t="n">
        <v>0</v>
      </c>
      <c r="P102" s="17"/>
      <c r="Q102" s="79" t="n">
        <v>0</v>
      </c>
      <c r="R102" s="17"/>
      <c r="S102" s="79" t="n">
        <v>0</v>
      </c>
      <c r="T102" s="17"/>
      <c r="U102" s="79" t="n">
        <v>0</v>
      </c>
      <c r="V102" s="17"/>
      <c r="W102" s="79" t="n">
        <v>0</v>
      </c>
      <c r="X102" s="17"/>
      <c r="Y102" s="79" t="n">
        <f aca="false">SUM(M102:W102)</f>
        <v>0</v>
      </c>
      <c r="Z102" s="17"/>
      <c r="AA102" s="79" t="n">
        <v>0</v>
      </c>
      <c r="AB102" s="17"/>
      <c r="AC102" s="79" t="n">
        <v>0</v>
      </c>
      <c r="AD102" s="17"/>
      <c r="AE102" s="79" t="n">
        <v>0</v>
      </c>
      <c r="AF102" s="17"/>
      <c r="AG102" s="79" t="n">
        <v>0</v>
      </c>
      <c r="AH102" s="17"/>
      <c r="AI102" s="79" t="n">
        <f aca="false">SUM(AA102:AG102)</f>
        <v>0</v>
      </c>
      <c r="AJ102" s="17"/>
      <c r="AK102" s="79" t="n">
        <f aca="false">(Y102-AI102)</f>
        <v>0</v>
      </c>
      <c r="AL102" s="17"/>
      <c r="AM102" s="17"/>
      <c r="AN102" s="27" t="n">
        <v>12</v>
      </c>
    </row>
    <row r="103" customFormat="false" ht="8.25" hidden="false" customHeight="true" outlineLevel="0" collapsed="false">
      <c r="A103" s="17" t="n">
        <v>13</v>
      </c>
      <c r="B103" s="27"/>
      <c r="C103" s="17" t="s">
        <v>150</v>
      </c>
      <c r="D103" s="17"/>
      <c r="E103" s="79" t="n">
        <v>0</v>
      </c>
      <c r="F103" s="17"/>
      <c r="G103" s="79" t="n">
        <v>0</v>
      </c>
      <c r="H103" s="17"/>
      <c r="I103" s="79" t="n">
        <v>0</v>
      </c>
      <c r="J103" s="17"/>
      <c r="K103" s="79" t="n">
        <v>0</v>
      </c>
      <c r="L103" s="17"/>
      <c r="M103" s="79" t="n">
        <v>151</v>
      </c>
      <c r="N103" s="17"/>
      <c r="O103" s="79" t="n">
        <v>0</v>
      </c>
      <c r="P103" s="17"/>
      <c r="Q103" s="79" t="n">
        <v>8202</v>
      </c>
      <c r="R103" s="17"/>
      <c r="S103" s="79" t="n">
        <v>3040</v>
      </c>
      <c r="T103" s="17"/>
      <c r="U103" s="79" t="n">
        <v>0</v>
      </c>
      <c r="V103" s="17"/>
      <c r="W103" s="79" t="n">
        <v>1687</v>
      </c>
      <c r="X103" s="17"/>
      <c r="Y103" s="79" t="n">
        <f aca="false">SUM(M103:W103)</f>
        <v>13080</v>
      </c>
      <c r="Z103" s="17"/>
      <c r="AA103" s="79" t="n">
        <v>27563</v>
      </c>
      <c r="AB103" s="17"/>
      <c r="AC103" s="79" t="n">
        <v>0</v>
      </c>
      <c r="AD103" s="17"/>
      <c r="AE103" s="79" t="n">
        <v>0</v>
      </c>
      <c r="AF103" s="17"/>
      <c r="AG103" s="79" t="n">
        <v>0</v>
      </c>
      <c r="AH103" s="17"/>
      <c r="AI103" s="79" t="n">
        <f aca="false">SUM(AA103:AG103)</f>
        <v>27563</v>
      </c>
      <c r="AJ103" s="17"/>
      <c r="AK103" s="79" t="n">
        <f aca="false">(Y103-AI103)</f>
        <v>-14483</v>
      </c>
      <c r="AL103" s="17"/>
      <c r="AM103" s="17"/>
      <c r="AN103" s="27" t="n">
        <v>13</v>
      </c>
    </row>
    <row r="104" customFormat="false" ht="8.25" hidden="false" customHeight="true" outlineLevel="0" collapsed="false">
      <c r="A104" s="17" t="n">
        <v>14</v>
      </c>
      <c r="B104" s="27"/>
      <c r="C104" s="17" t="s">
        <v>151</v>
      </c>
      <c r="D104" s="17"/>
      <c r="E104" s="79" t="n">
        <v>0</v>
      </c>
      <c r="F104" s="17"/>
      <c r="G104" s="79" t="n">
        <v>0</v>
      </c>
      <c r="H104" s="17"/>
      <c r="I104" s="79" t="n">
        <v>0</v>
      </c>
      <c r="J104" s="17"/>
      <c r="K104" s="79" t="n">
        <v>0</v>
      </c>
      <c r="L104" s="17"/>
      <c r="M104" s="79" t="n">
        <v>5822403</v>
      </c>
      <c r="N104" s="17"/>
      <c r="O104" s="79" t="n">
        <v>953772</v>
      </c>
      <c r="P104" s="17"/>
      <c r="Q104" s="79" t="n">
        <v>0</v>
      </c>
      <c r="R104" s="17"/>
      <c r="S104" s="79" t="n">
        <v>0</v>
      </c>
      <c r="T104" s="17"/>
      <c r="U104" s="79" t="n">
        <v>0</v>
      </c>
      <c r="V104" s="17"/>
      <c r="W104" s="79" t="n">
        <v>72903</v>
      </c>
      <c r="X104" s="17"/>
      <c r="Y104" s="79" t="n">
        <f aca="false">SUM(M104:W104)</f>
        <v>6849078</v>
      </c>
      <c r="Z104" s="17"/>
      <c r="AA104" s="79" t="n">
        <v>6401986</v>
      </c>
      <c r="AB104" s="17"/>
      <c r="AC104" s="79" t="n">
        <v>3435342</v>
      </c>
      <c r="AD104" s="17"/>
      <c r="AE104" s="79" t="n">
        <v>207866</v>
      </c>
      <c r="AF104" s="17"/>
      <c r="AG104" s="79" t="n">
        <v>0</v>
      </c>
      <c r="AH104" s="17"/>
      <c r="AI104" s="79" t="n">
        <f aca="false">SUM(AA104:AG104)</f>
        <v>10045194</v>
      </c>
      <c r="AJ104" s="17"/>
      <c r="AK104" s="79" t="n">
        <f aca="false">(Y104-AI104)</f>
        <v>-3196116</v>
      </c>
      <c r="AL104" s="17"/>
      <c r="AM104" s="17"/>
      <c r="AN104" s="27" t="n">
        <v>14</v>
      </c>
    </row>
    <row r="105" customFormat="false" ht="8.25" hidden="false" customHeight="true" outlineLevel="0" collapsed="false">
      <c r="A105" s="17" t="n">
        <v>15</v>
      </c>
      <c r="B105" s="27"/>
      <c r="C105" s="17" t="s">
        <v>152</v>
      </c>
      <c r="D105" s="17"/>
      <c r="E105" s="79" t="n">
        <v>0</v>
      </c>
      <c r="F105" s="17"/>
      <c r="G105" s="79" t="n">
        <v>0</v>
      </c>
      <c r="H105" s="17"/>
      <c r="I105" s="79" t="n">
        <v>0</v>
      </c>
      <c r="J105" s="17"/>
      <c r="K105" s="79" t="n">
        <v>0</v>
      </c>
      <c r="L105" s="17"/>
      <c r="M105" s="79" t="n">
        <v>1607912</v>
      </c>
      <c r="N105" s="17"/>
      <c r="O105" s="79" t="n">
        <v>-75000</v>
      </c>
      <c r="P105" s="17"/>
      <c r="Q105" s="79" t="n">
        <v>0</v>
      </c>
      <c r="R105" s="17"/>
      <c r="S105" s="79" t="n">
        <v>0</v>
      </c>
      <c r="T105" s="17"/>
      <c r="U105" s="79" t="n">
        <v>0</v>
      </c>
      <c r="V105" s="17"/>
      <c r="W105" s="79" t="n">
        <v>111</v>
      </c>
      <c r="X105" s="17"/>
      <c r="Y105" s="79" t="n">
        <f aca="false">SUM(M105:W105)</f>
        <v>1533023</v>
      </c>
      <c r="Z105" s="17"/>
      <c r="AA105" s="79" t="n">
        <v>703134</v>
      </c>
      <c r="AB105" s="17"/>
      <c r="AC105" s="79" t="n">
        <v>616389</v>
      </c>
      <c r="AD105" s="17"/>
      <c r="AE105" s="79" t="n">
        <v>202263</v>
      </c>
      <c r="AF105" s="17"/>
      <c r="AG105" s="79" t="n">
        <v>0</v>
      </c>
      <c r="AH105" s="17"/>
      <c r="AI105" s="79" t="n">
        <f aca="false">SUM(AA105:AG105)</f>
        <v>1521786</v>
      </c>
      <c r="AJ105" s="17"/>
      <c r="AK105" s="79" t="n">
        <f aca="false">(Y105-AI105)</f>
        <v>11237</v>
      </c>
      <c r="AL105" s="17"/>
      <c r="AM105" s="17"/>
      <c r="AN105" s="27" t="n">
        <v>15</v>
      </c>
    </row>
    <row r="106" customFormat="false" ht="8.25" hidden="false" customHeight="true" outlineLevel="0" collapsed="false">
      <c r="A106" s="4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57"/>
    </row>
    <row r="107" customFormat="false" ht="8.25" hidden="false" customHeight="true" outlineLevel="0" collapsed="false">
      <c r="A107" s="17" t="n">
        <v>16</v>
      </c>
      <c r="B107" s="27"/>
      <c r="C107" s="17" t="s">
        <v>153</v>
      </c>
      <c r="D107" s="17"/>
      <c r="E107" s="79" t="n">
        <v>0</v>
      </c>
      <c r="F107" s="17"/>
      <c r="G107" s="79" t="n">
        <v>0</v>
      </c>
      <c r="H107" s="17"/>
      <c r="I107" s="79" t="n">
        <v>111115</v>
      </c>
      <c r="J107" s="17"/>
      <c r="K107" s="79" t="n">
        <v>0</v>
      </c>
      <c r="L107" s="17"/>
      <c r="M107" s="79" t="n">
        <v>0</v>
      </c>
      <c r="N107" s="17"/>
      <c r="O107" s="79" t="n">
        <v>0</v>
      </c>
      <c r="P107" s="17"/>
      <c r="Q107" s="79" t="n">
        <v>0</v>
      </c>
      <c r="R107" s="17"/>
      <c r="S107" s="79" t="n">
        <v>0</v>
      </c>
      <c r="T107" s="17"/>
      <c r="U107" s="79" t="n">
        <v>0</v>
      </c>
      <c r="V107" s="17"/>
      <c r="W107" s="79" t="n">
        <v>0</v>
      </c>
      <c r="X107" s="17"/>
      <c r="Y107" s="79" t="n">
        <f aca="false">SUM(M107:W107)</f>
        <v>0</v>
      </c>
      <c r="Z107" s="17"/>
      <c r="AA107" s="79" t="n">
        <v>0</v>
      </c>
      <c r="AB107" s="17"/>
      <c r="AC107" s="79" t="n">
        <v>0</v>
      </c>
      <c r="AD107" s="17"/>
      <c r="AE107" s="79" t="n">
        <v>0</v>
      </c>
      <c r="AF107" s="17"/>
      <c r="AG107" s="79" t="n">
        <v>0</v>
      </c>
      <c r="AH107" s="17"/>
      <c r="AI107" s="79" t="n">
        <f aca="false">SUM(AA107:AG107)</f>
        <v>0</v>
      </c>
      <c r="AJ107" s="17"/>
      <c r="AK107" s="79" t="n">
        <f aca="false">(Y107-AI107)</f>
        <v>0</v>
      </c>
      <c r="AL107" s="17"/>
      <c r="AM107" s="17"/>
      <c r="AN107" s="27" t="n">
        <v>16</v>
      </c>
    </row>
    <row r="108" customFormat="false" ht="8.25" hidden="false" customHeight="true" outlineLevel="0" collapsed="false">
      <c r="A108" s="17" t="n">
        <v>17</v>
      </c>
      <c r="B108" s="27"/>
      <c r="C108" s="17" t="s">
        <v>154</v>
      </c>
      <c r="D108" s="17"/>
      <c r="E108" s="79" t="n">
        <v>0</v>
      </c>
      <c r="F108" s="17"/>
      <c r="G108" s="79" t="n">
        <v>0</v>
      </c>
      <c r="H108" s="17"/>
      <c r="I108" s="79" t="n">
        <v>0</v>
      </c>
      <c r="J108" s="17"/>
      <c r="K108" s="79" t="n">
        <v>0</v>
      </c>
      <c r="L108" s="17"/>
      <c r="M108" s="79" t="n">
        <v>2679930</v>
      </c>
      <c r="N108" s="17"/>
      <c r="O108" s="79" t="n">
        <v>1662748</v>
      </c>
      <c r="P108" s="17"/>
      <c r="Q108" s="79" t="n">
        <v>0</v>
      </c>
      <c r="R108" s="17"/>
      <c r="S108" s="79" t="n">
        <v>0</v>
      </c>
      <c r="T108" s="17"/>
      <c r="U108" s="79" t="n">
        <v>350877</v>
      </c>
      <c r="V108" s="17"/>
      <c r="W108" s="79" t="n">
        <v>991832</v>
      </c>
      <c r="X108" s="17"/>
      <c r="Y108" s="79" t="n">
        <f aca="false">SUM(M108:W108)</f>
        <v>5685387</v>
      </c>
      <c r="Z108" s="17"/>
      <c r="AA108" s="79" t="n">
        <v>2286597</v>
      </c>
      <c r="AB108" s="17"/>
      <c r="AC108" s="79" t="n">
        <v>1448487</v>
      </c>
      <c r="AD108" s="17"/>
      <c r="AE108" s="79" t="n">
        <v>1823296</v>
      </c>
      <c r="AF108" s="17"/>
      <c r="AG108" s="79" t="n">
        <v>0</v>
      </c>
      <c r="AH108" s="17"/>
      <c r="AI108" s="79" t="n">
        <f aca="false">SUM(AA108:AG108)</f>
        <v>5558380</v>
      </c>
      <c r="AJ108" s="17"/>
      <c r="AK108" s="79" t="n">
        <f aca="false">(Y108-AI108)</f>
        <v>127007</v>
      </c>
      <c r="AL108" s="17"/>
      <c r="AM108" s="17"/>
      <c r="AN108" s="27" t="n">
        <v>17</v>
      </c>
    </row>
    <row r="109" customFormat="false" ht="8.25" hidden="false" customHeight="true" outlineLevel="0" collapsed="false">
      <c r="A109" s="17" t="n">
        <v>18</v>
      </c>
      <c r="B109" s="27"/>
      <c r="C109" s="17" t="s">
        <v>155</v>
      </c>
      <c r="D109" s="17"/>
      <c r="E109" s="79" t="n">
        <v>0</v>
      </c>
      <c r="F109" s="17"/>
      <c r="G109" s="79" t="n">
        <v>0</v>
      </c>
      <c r="H109" s="17"/>
      <c r="I109" s="79" t="n">
        <v>282829</v>
      </c>
      <c r="J109" s="17"/>
      <c r="K109" s="79" t="n">
        <v>0</v>
      </c>
      <c r="L109" s="17"/>
      <c r="M109" s="79" t="n">
        <v>2785953</v>
      </c>
      <c r="N109" s="17"/>
      <c r="O109" s="79" t="n">
        <v>1036533</v>
      </c>
      <c r="P109" s="17"/>
      <c r="Q109" s="79" t="n">
        <v>0</v>
      </c>
      <c r="R109" s="17"/>
      <c r="S109" s="79" t="n">
        <v>789176</v>
      </c>
      <c r="T109" s="17"/>
      <c r="U109" s="79" t="n">
        <v>0</v>
      </c>
      <c r="V109" s="17"/>
      <c r="W109" s="79" t="n">
        <v>65449</v>
      </c>
      <c r="X109" s="17"/>
      <c r="Y109" s="79" t="n">
        <f aca="false">SUM(M109:W109)</f>
        <v>4677111</v>
      </c>
      <c r="Z109" s="17"/>
      <c r="AA109" s="79" t="n">
        <v>2403404</v>
      </c>
      <c r="AB109" s="17"/>
      <c r="AC109" s="79" t="n">
        <v>1426376</v>
      </c>
      <c r="AD109" s="17"/>
      <c r="AE109" s="79" t="n">
        <v>712074</v>
      </c>
      <c r="AF109" s="17"/>
      <c r="AG109" s="79" t="n">
        <v>0</v>
      </c>
      <c r="AH109" s="17"/>
      <c r="AI109" s="79" t="n">
        <f aca="false">SUM(AA109:AG109)</f>
        <v>4541854</v>
      </c>
      <c r="AJ109" s="17"/>
      <c r="AK109" s="79" t="n">
        <f aca="false">(Y109-AI109)</f>
        <v>135257</v>
      </c>
      <c r="AL109" s="17"/>
      <c r="AM109" s="17"/>
      <c r="AN109" s="27" t="n">
        <v>18</v>
      </c>
    </row>
    <row r="110" customFormat="false" ht="8.25" hidden="false" customHeight="true" outlineLevel="0" collapsed="false">
      <c r="A110" s="17" t="n">
        <v>19</v>
      </c>
      <c r="B110" s="27"/>
      <c r="C110" s="17" t="s">
        <v>156</v>
      </c>
      <c r="D110" s="17"/>
      <c r="E110" s="79" t="n">
        <v>0</v>
      </c>
      <c r="F110" s="17"/>
      <c r="G110" s="79" t="n">
        <v>0</v>
      </c>
      <c r="H110" s="17"/>
      <c r="I110" s="79" t="n">
        <v>0</v>
      </c>
      <c r="J110" s="17"/>
      <c r="K110" s="79" t="n">
        <v>0</v>
      </c>
      <c r="L110" s="17"/>
      <c r="M110" s="79" t="n">
        <v>114889</v>
      </c>
      <c r="N110" s="17"/>
      <c r="O110" s="79" t="n">
        <v>763736</v>
      </c>
      <c r="P110" s="17"/>
      <c r="Q110" s="79" t="n">
        <v>0</v>
      </c>
      <c r="R110" s="17"/>
      <c r="S110" s="79" t="n">
        <v>0</v>
      </c>
      <c r="T110" s="17"/>
      <c r="U110" s="79" t="n">
        <v>0</v>
      </c>
      <c r="V110" s="17"/>
      <c r="W110" s="79" t="n">
        <v>0</v>
      </c>
      <c r="X110" s="17"/>
      <c r="Y110" s="79" t="n">
        <f aca="false">SUM(M110:W110)</f>
        <v>878625</v>
      </c>
      <c r="Z110" s="17"/>
      <c r="AA110" s="79" t="n">
        <v>521107</v>
      </c>
      <c r="AB110" s="17"/>
      <c r="AC110" s="79" t="n">
        <v>150971</v>
      </c>
      <c r="AD110" s="17"/>
      <c r="AE110" s="79" t="n">
        <v>1768</v>
      </c>
      <c r="AF110" s="17"/>
      <c r="AG110" s="79" t="n">
        <v>0</v>
      </c>
      <c r="AH110" s="17"/>
      <c r="AI110" s="79" t="n">
        <f aca="false">SUM(AA110:AG110)</f>
        <v>673846</v>
      </c>
      <c r="AJ110" s="17"/>
      <c r="AK110" s="79" t="n">
        <f aca="false">(Y110-AI110)</f>
        <v>204779</v>
      </c>
      <c r="AL110" s="17"/>
      <c r="AM110" s="17"/>
      <c r="AN110" s="27" t="n">
        <v>19</v>
      </c>
    </row>
    <row r="111" customFormat="false" ht="8.25" hidden="false" customHeight="true" outlineLevel="0" collapsed="false">
      <c r="A111" s="17" t="n">
        <v>20</v>
      </c>
      <c r="B111" s="27"/>
      <c r="C111" s="17" t="s">
        <v>157</v>
      </c>
      <c r="D111" s="17"/>
      <c r="E111" s="79" t="n">
        <v>0</v>
      </c>
      <c r="F111" s="17"/>
      <c r="G111" s="79" t="n">
        <v>0</v>
      </c>
      <c r="H111" s="17"/>
      <c r="I111" s="79" t="n">
        <v>0</v>
      </c>
      <c r="J111" s="17"/>
      <c r="K111" s="79" t="n">
        <v>0</v>
      </c>
      <c r="L111" s="17"/>
      <c r="M111" s="79" t="n">
        <v>0</v>
      </c>
      <c r="N111" s="17"/>
      <c r="O111" s="79" t="n">
        <v>0</v>
      </c>
      <c r="P111" s="17"/>
      <c r="Q111" s="79" t="n">
        <v>0</v>
      </c>
      <c r="R111" s="17"/>
      <c r="S111" s="79" t="n">
        <v>0</v>
      </c>
      <c r="T111" s="17"/>
      <c r="U111" s="79" t="n">
        <v>0</v>
      </c>
      <c r="V111" s="17"/>
      <c r="W111" s="79" t="n">
        <v>0</v>
      </c>
      <c r="X111" s="17"/>
      <c r="Y111" s="79" t="n">
        <f aca="false">SUM(M111:W111)</f>
        <v>0</v>
      </c>
      <c r="Z111" s="17"/>
      <c r="AA111" s="79" t="n">
        <v>0</v>
      </c>
      <c r="AB111" s="17"/>
      <c r="AC111" s="79" t="n">
        <v>0</v>
      </c>
      <c r="AD111" s="17"/>
      <c r="AE111" s="79" t="n">
        <v>0</v>
      </c>
      <c r="AF111" s="17"/>
      <c r="AG111" s="79" t="n">
        <v>0</v>
      </c>
      <c r="AH111" s="17"/>
      <c r="AI111" s="79" t="n">
        <f aca="false">SUM(AA111:AG111)</f>
        <v>0</v>
      </c>
      <c r="AJ111" s="17"/>
      <c r="AK111" s="79" t="n">
        <f aca="false">(Y111-AI111)</f>
        <v>0</v>
      </c>
      <c r="AL111" s="17"/>
      <c r="AM111" s="17"/>
      <c r="AN111" s="27" t="n">
        <v>20</v>
      </c>
    </row>
    <row r="112" customFormat="false" ht="8.25" hidden="false" customHeight="true" outlineLevel="0" collapsed="false">
      <c r="A112" s="4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57"/>
    </row>
    <row r="113" customFormat="false" ht="8.25" hidden="false" customHeight="true" outlineLevel="0" collapsed="false">
      <c r="A113" s="17" t="n">
        <v>21</v>
      </c>
      <c r="B113" s="27"/>
      <c r="C113" s="17" t="s">
        <v>158</v>
      </c>
      <c r="D113" s="17"/>
      <c r="E113" s="79" t="n">
        <v>0</v>
      </c>
      <c r="F113" s="17"/>
      <c r="G113" s="79" t="n">
        <v>0</v>
      </c>
      <c r="H113" s="17"/>
      <c r="I113" s="79" t="n">
        <v>1203660</v>
      </c>
      <c r="J113" s="17"/>
      <c r="K113" s="79" t="n">
        <v>945032</v>
      </c>
      <c r="L113" s="17"/>
      <c r="M113" s="79" t="n">
        <v>95370151</v>
      </c>
      <c r="N113" s="17"/>
      <c r="O113" s="79" t="n">
        <v>-56460</v>
      </c>
      <c r="P113" s="17"/>
      <c r="Q113" s="79" t="n">
        <v>0</v>
      </c>
      <c r="R113" s="17"/>
      <c r="S113" s="79" t="n">
        <v>0</v>
      </c>
      <c r="T113" s="17"/>
      <c r="U113" s="79" t="n">
        <v>0</v>
      </c>
      <c r="V113" s="17"/>
      <c r="W113" s="79" t="n">
        <v>807312</v>
      </c>
      <c r="X113" s="17"/>
      <c r="Y113" s="79" t="n">
        <f aca="false">SUM(M113:W113)</f>
        <v>96121003</v>
      </c>
      <c r="Z113" s="17"/>
      <c r="AA113" s="79" t="n">
        <v>49951881</v>
      </c>
      <c r="AB113" s="17"/>
      <c r="AC113" s="79" t="n">
        <v>31202960</v>
      </c>
      <c r="AD113" s="17"/>
      <c r="AE113" s="79" t="n">
        <v>690521</v>
      </c>
      <c r="AF113" s="17"/>
      <c r="AG113" s="79" t="n">
        <v>447476</v>
      </c>
      <c r="AH113" s="17"/>
      <c r="AI113" s="79" t="n">
        <f aca="false">SUM(AA113:AG113)</f>
        <v>82292838</v>
      </c>
      <c r="AJ113" s="17"/>
      <c r="AK113" s="79" t="n">
        <f aca="false">(Y113-AI113)</f>
        <v>13828165</v>
      </c>
      <c r="AL113" s="17"/>
      <c r="AM113" s="17"/>
      <c r="AN113" s="27" t="n">
        <v>21</v>
      </c>
    </row>
    <row r="114" customFormat="false" ht="8.25" hidden="false" customHeight="true" outlineLevel="0" collapsed="false">
      <c r="A114" s="17" t="n">
        <v>22</v>
      </c>
      <c r="B114" s="27"/>
      <c r="C114" s="17" t="s">
        <v>159</v>
      </c>
      <c r="D114" s="17"/>
      <c r="E114" s="79" t="n">
        <v>0</v>
      </c>
      <c r="F114" s="17"/>
      <c r="G114" s="79" t="n">
        <v>0</v>
      </c>
      <c r="H114" s="17"/>
      <c r="I114" s="79" t="n">
        <v>0</v>
      </c>
      <c r="J114" s="17"/>
      <c r="K114" s="79" t="n">
        <v>0</v>
      </c>
      <c r="L114" s="17"/>
      <c r="M114" s="79" t="n">
        <v>571935</v>
      </c>
      <c r="N114" s="17"/>
      <c r="O114" s="79" t="n">
        <v>207000</v>
      </c>
      <c r="P114" s="17"/>
      <c r="Q114" s="79" t="n">
        <v>0</v>
      </c>
      <c r="R114" s="17"/>
      <c r="S114" s="79" t="n">
        <v>0</v>
      </c>
      <c r="T114" s="17"/>
      <c r="U114" s="79" t="n">
        <v>0</v>
      </c>
      <c r="V114" s="17"/>
      <c r="W114" s="79" t="n">
        <v>137037</v>
      </c>
      <c r="X114" s="17"/>
      <c r="Y114" s="79" t="n">
        <f aca="false">SUM(M114:W114)</f>
        <v>915972</v>
      </c>
      <c r="Z114" s="17"/>
      <c r="AA114" s="79" t="n">
        <v>535401</v>
      </c>
      <c r="AB114" s="17"/>
      <c r="AC114" s="79" t="n">
        <v>302498</v>
      </c>
      <c r="AD114" s="17"/>
      <c r="AE114" s="79" t="n">
        <v>26856</v>
      </c>
      <c r="AF114" s="17"/>
      <c r="AG114" s="79" t="n">
        <v>0</v>
      </c>
      <c r="AH114" s="17"/>
      <c r="AI114" s="79" t="n">
        <f aca="false">SUM(AA114:AG114)</f>
        <v>864755</v>
      </c>
      <c r="AJ114" s="17"/>
      <c r="AK114" s="79" t="n">
        <f aca="false">(Y114-AI114)</f>
        <v>51217</v>
      </c>
      <c r="AL114" s="17"/>
      <c r="AM114" s="17"/>
      <c r="AN114" s="27" t="n">
        <v>22</v>
      </c>
    </row>
    <row r="115" customFormat="false" ht="8.25" hidden="false" customHeight="true" outlineLevel="0" collapsed="false">
      <c r="A115" s="17" t="n">
        <v>23</v>
      </c>
      <c r="B115" s="27"/>
      <c r="C115" s="17" t="s">
        <v>160</v>
      </c>
      <c r="D115" s="17"/>
      <c r="E115" s="79" t="n">
        <v>0</v>
      </c>
      <c r="F115" s="17"/>
      <c r="G115" s="79" t="n">
        <v>0</v>
      </c>
      <c r="H115" s="17"/>
      <c r="I115" s="79" t="n">
        <v>0</v>
      </c>
      <c r="J115" s="17"/>
      <c r="K115" s="79" t="n">
        <v>0</v>
      </c>
      <c r="L115" s="17"/>
      <c r="M115" s="79" t="n">
        <v>0</v>
      </c>
      <c r="N115" s="17"/>
      <c r="O115" s="79" t="n">
        <v>0</v>
      </c>
      <c r="P115" s="17"/>
      <c r="Q115" s="79" t="n">
        <v>0</v>
      </c>
      <c r="R115" s="17"/>
      <c r="S115" s="79" t="n">
        <v>0</v>
      </c>
      <c r="T115" s="17"/>
      <c r="U115" s="79" t="n">
        <v>0</v>
      </c>
      <c r="V115" s="17"/>
      <c r="W115" s="79" t="n">
        <v>0</v>
      </c>
      <c r="X115" s="17"/>
      <c r="Y115" s="79" t="n">
        <f aca="false">SUM(M115:W115)</f>
        <v>0</v>
      </c>
      <c r="Z115" s="17"/>
      <c r="AA115" s="79" t="n">
        <v>0</v>
      </c>
      <c r="AB115" s="17"/>
      <c r="AC115" s="79" t="n">
        <v>0</v>
      </c>
      <c r="AD115" s="17"/>
      <c r="AE115" s="79" t="n">
        <v>0</v>
      </c>
      <c r="AF115" s="17"/>
      <c r="AG115" s="79" t="n">
        <v>0</v>
      </c>
      <c r="AH115" s="17"/>
      <c r="AI115" s="79" t="n">
        <f aca="false">SUM(AA115:AG115)</f>
        <v>0</v>
      </c>
      <c r="AJ115" s="17"/>
      <c r="AK115" s="79" t="n">
        <f aca="false">(Y115-AI115)</f>
        <v>0</v>
      </c>
      <c r="AL115" s="17"/>
      <c r="AM115" s="17"/>
      <c r="AN115" s="27" t="n">
        <v>23</v>
      </c>
    </row>
    <row r="116" customFormat="false" ht="8.25" hidden="false" customHeight="true" outlineLevel="0" collapsed="false">
      <c r="A116" s="17" t="n">
        <v>24</v>
      </c>
      <c r="B116" s="27"/>
      <c r="C116" s="17" t="s">
        <v>161</v>
      </c>
      <c r="D116" s="17"/>
      <c r="E116" s="79" t="n">
        <v>0</v>
      </c>
      <c r="F116" s="17"/>
      <c r="G116" s="79" t="n">
        <v>0</v>
      </c>
      <c r="H116" s="17"/>
      <c r="I116" s="79" t="n">
        <v>0</v>
      </c>
      <c r="J116" s="17"/>
      <c r="K116" s="79" t="n">
        <v>0</v>
      </c>
      <c r="L116" s="17"/>
      <c r="M116" s="79" t="n">
        <v>1751918</v>
      </c>
      <c r="N116" s="17"/>
      <c r="O116" s="79" t="n">
        <v>204952</v>
      </c>
      <c r="P116" s="17"/>
      <c r="Q116" s="79" t="n">
        <v>0</v>
      </c>
      <c r="R116" s="17"/>
      <c r="S116" s="79" t="n">
        <v>36887</v>
      </c>
      <c r="T116" s="17"/>
      <c r="U116" s="79" t="n">
        <v>0</v>
      </c>
      <c r="V116" s="17"/>
      <c r="W116" s="79" t="n">
        <v>600</v>
      </c>
      <c r="X116" s="17"/>
      <c r="Y116" s="79" t="n">
        <f aca="false">SUM(M116:W116)</f>
        <v>1994357</v>
      </c>
      <c r="Z116" s="17"/>
      <c r="AA116" s="79" t="n">
        <v>2300827</v>
      </c>
      <c r="AB116" s="17"/>
      <c r="AC116" s="79" t="n">
        <v>1564851</v>
      </c>
      <c r="AD116" s="17"/>
      <c r="AE116" s="79" t="n">
        <v>88254</v>
      </c>
      <c r="AF116" s="17"/>
      <c r="AG116" s="79" t="n">
        <v>0</v>
      </c>
      <c r="AH116" s="17"/>
      <c r="AI116" s="79" t="n">
        <f aca="false">SUM(AA116:AG116)</f>
        <v>3953932</v>
      </c>
      <c r="AJ116" s="17"/>
      <c r="AK116" s="79" t="n">
        <f aca="false">(Y116-AI116)</f>
        <v>-1959575</v>
      </c>
      <c r="AL116" s="17"/>
      <c r="AM116" s="17"/>
      <c r="AN116" s="27" t="n">
        <v>24</v>
      </c>
    </row>
    <row r="117" customFormat="false" ht="8.25" hidden="false" customHeight="true" outlineLevel="0" collapsed="false">
      <c r="A117" s="17" t="n">
        <v>25</v>
      </c>
      <c r="B117" s="27"/>
      <c r="C117" s="17" t="s">
        <v>162</v>
      </c>
      <c r="D117" s="17"/>
      <c r="E117" s="79" t="n">
        <v>0</v>
      </c>
      <c r="F117" s="17"/>
      <c r="G117" s="79" t="n">
        <v>0</v>
      </c>
      <c r="H117" s="17"/>
      <c r="I117" s="79" t="n">
        <v>0</v>
      </c>
      <c r="J117" s="17"/>
      <c r="K117" s="79" t="n">
        <v>0</v>
      </c>
      <c r="L117" s="17"/>
      <c r="M117" s="79" t="n">
        <v>414608</v>
      </c>
      <c r="N117" s="17"/>
      <c r="O117" s="79" t="n">
        <v>0</v>
      </c>
      <c r="P117" s="17"/>
      <c r="Q117" s="79" t="n">
        <v>0</v>
      </c>
      <c r="R117" s="17"/>
      <c r="S117" s="79" t="n">
        <v>0</v>
      </c>
      <c r="T117" s="17"/>
      <c r="U117" s="79" t="n">
        <v>0</v>
      </c>
      <c r="V117" s="17"/>
      <c r="W117" s="79" t="n">
        <v>1159</v>
      </c>
      <c r="X117" s="17"/>
      <c r="Y117" s="79" t="n">
        <f aca="false">SUM(M117:W117)</f>
        <v>415767</v>
      </c>
      <c r="Z117" s="17"/>
      <c r="AA117" s="79" t="n">
        <v>291694</v>
      </c>
      <c r="AB117" s="17"/>
      <c r="AC117" s="79" t="n">
        <v>364827</v>
      </c>
      <c r="AD117" s="17"/>
      <c r="AE117" s="79" t="n">
        <v>76612</v>
      </c>
      <c r="AF117" s="17"/>
      <c r="AG117" s="79" t="n">
        <v>0</v>
      </c>
      <c r="AH117" s="17"/>
      <c r="AI117" s="79" t="n">
        <f aca="false">SUM(AA117:AG117)</f>
        <v>733133</v>
      </c>
      <c r="AJ117" s="17"/>
      <c r="AK117" s="79" t="n">
        <f aca="false">(Y117-AI117)</f>
        <v>-317366</v>
      </c>
      <c r="AL117" s="17"/>
      <c r="AM117" s="17"/>
      <c r="AN117" s="27" t="n">
        <v>25</v>
      </c>
    </row>
    <row r="118" customFormat="false" ht="8.25" hidden="false" customHeight="true" outlineLevel="0" collapsed="false">
      <c r="A118" s="4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57"/>
    </row>
    <row r="119" customFormat="false" ht="8.25" hidden="false" customHeight="true" outlineLevel="0" collapsed="false">
      <c r="A119" s="17" t="n">
        <v>26</v>
      </c>
      <c r="B119" s="27"/>
      <c r="C119" s="17" t="s">
        <v>163</v>
      </c>
      <c r="D119" s="17"/>
      <c r="E119" s="79" t="n">
        <v>0</v>
      </c>
      <c r="F119" s="17"/>
      <c r="G119" s="79" t="n">
        <v>0</v>
      </c>
      <c r="H119" s="17"/>
      <c r="I119" s="79" t="n">
        <v>0</v>
      </c>
      <c r="J119" s="17"/>
      <c r="K119" s="79" t="n">
        <v>0</v>
      </c>
      <c r="L119" s="17"/>
      <c r="M119" s="79" t="n">
        <v>2379965</v>
      </c>
      <c r="N119" s="17"/>
      <c r="O119" s="79" t="n">
        <v>0</v>
      </c>
      <c r="P119" s="17"/>
      <c r="Q119" s="79" t="n">
        <v>0</v>
      </c>
      <c r="R119" s="17"/>
      <c r="S119" s="79" t="n">
        <v>0</v>
      </c>
      <c r="T119" s="17"/>
      <c r="U119" s="79" t="n">
        <v>0</v>
      </c>
      <c r="V119" s="17"/>
      <c r="W119" s="79" t="n">
        <v>92652</v>
      </c>
      <c r="X119" s="17"/>
      <c r="Y119" s="79" t="n">
        <f aca="false">SUM(M119:W119)</f>
        <v>2472617</v>
      </c>
      <c r="Z119" s="17"/>
      <c r="AA119" s="79" t="n">
        <v>2231590</v>
      </c>
      <c r="AB119" s="17"/>
      <c r="AC119" s="79" t="n">
        <v>870277</v>
      </c>
      <c r="AD119" s="17"/>
      <c r="AE119" s="79" t="n">
        <v>174929</v>
      </c>
      <c r="AF119" s="17"/>
      <c r="AG119" s="79" t="n">
        <v>0</v>
      </c>
      <c r="AH119" s="17"/>
      <c r="AI119" s="79" t="n">
        <f aca="false">SUM(AA119:AG119)</f>
        <v>3276796</v>
      </c>
      <c r="AJ119" s="17"/>
      <c r="AK119" s="79" t="n">
        <f aca="false">(Y119-AI119)</f>
        <v>-804179</v>
      </c>
      <c r="AL119" s="17"/>
      <c r="AM119" s="17"/>
      <c r="AN119" s="27" t="n">
        <v>26</v>
      </c>
    </row>
    <row r="120" customFormat="false" ht="8.25" hidden="false" customHeight="true" outlineLevel="0" collapsed="false">
      <c r="A120" s="17" t="n">
        <v>27</v>
      </c>
      <c r="B120" s="27"/>
      <c r="C120" s="17" t="s">
        <v>164</v>
      </c>
      <c r="D120" s="17"/>
      <c r="E120" s="79" t="n">
        <v>0</v>
      </c>
      <c r="F120" s="17"/>
      <c r="G120" s="79" t="n">
        <v>0</v>
      </c>
      <c r="H120" s="17"/>
      <c r="I120" s="79" t="n">
        <v>0</v>
      </c>
      <c r="J120" s="17"/>
      <c r="K120" s="79" t="n">
        <v>0</v>
      </c>
      <c r="L120" s="17"/>
      <c r="M120" s="79" t="n">
        <v>4256768</v>
      </c>
      <c r="N120" s="17"/>
      <c r="O120" s="79" t="n">
        <v>796448</v>
      </c>
      <c r="P120" s="17"/>
      <c r="Q120" s="79" t="n">
        <v>0</v>
      </c>
      <c r="R120" s="17"/>
      <c r="S120" s="79" t="n">
        <v>66491</v>
      </c>
      <c r="T120" s="17"/>
      <c r="U120" s="79" t="n">
        <v>137634</v>
      </c>
      <c r="V120" s="17"/>
      <c r="W120" s="79" t="n">
        <v>149779</v>
      </c>
      <c r="X120" s="17"/>
      <c r="Y120" s="79" t="n">
        <f aca="false">SUM(M120:W120)</f>
        <v>5407120</v>
      </c>
      <c r="Z120" s="17"/>
      <c r="AA120" s="79" t="n">
        <v>2578198</v>
      </c>
      <c r="AB120" s="17"/>
      <c r="AC120" s="79" t="n">
        <v>1398885</v>
      </c>
      <c r="AD120" s="17"/>
      <c r="AE120" s="79" t="n">
        <v>163267</v>
      </c>
      <c r="AF120" s="17"/>
      <c r="AG120" s="79" t="n">
        <v>123732</v>
      </c>
      <c r="AH120" s="17"/>
      <c r="AI120" s="79" t="n">
        <f aca="false">SUM(AA120:AG120)</f>
        <v>4264082</v>
      </c>
      <c r="AJ120" s="17"/>
      <c r="AK120" s="79" t="n">
        <f aca="false">(Y120-AI120)</f>
        <v>1143038</v>
      </c>
      <c r="AL120" s="17"/>
      <c r="AM120" s="17"/>
      <c r="AN120" s="27" t="n">
        <v>27</v>
      </c>
    </row>
    <row r="121" customFormat="false" ht="8.25" hidden="false" customHeight="true" outlineLevel="0" collapsed="false">
      <c r="A121" s="17" t="n">
        <v>28</v>
      </c>
      <c r="B121" s="27"/>
      <c r="C121" s="17" t="s">
        <v>165</v>
      </c>
      <c r="D121" s="17"/>
      <c r="E121" s="79" t="n">
        <v>0</v>
      </c>
      <c r="F121" s="17"/>
      <c r="G121" s="79" t="n">
        <v>0</v>
      </c>
      <c r="H121" s="17"/>
      <c r="I121" s="79" t="n">
        <v>0</v>
      </c>
      <c r="J121" s="17"/>
      <c r="K121" s="79" t="n">
        <v>0</v>
      </c>
      <c r="L121" s="17"/>
      <c r="M121" s="79" t="n">
        <v>268116</v>
      </c>
      <c r="N121" s="17"/>
      <c r="O121" s="79" t="n">
        <v>80033</v>
      </c>
      <c r="P121" s="17"/>
      <c r="Q121" s="79" t="n">
        <v>56287</v>
      </c>
      <c r="R121" s="17"/>
      <c r="S121" s="79" t="n">
        <v>3515</v>
      </c>
      <c r="T121" s="17"/>
      <c r="U121" s="79" t="n">
        <v>0</v>
      </c>
      <c r="V121" s="17"/>
      <c r="W121" s="79" t="n">
        <v>326</v>
      </c>
      <c r="X121" s="17"/>
      <c r="Y121" s="79" t="n">
        <f aca="false">SUM(M121:W121)</f>
        <v>408277</v>
      </c>
      <c r="Z121" s="17"/>
      <c r="AA121" s="79" t="n">
        <v>254521</v>
      </c>
      <c r="AB121" s="17"/>
      <c r="AC121" s="79" t="n">
        <v>495199</v>
      </c>
      <c r="AD121" s="17"/>
      <c r="AE121" s="79" t="n">
        <v>44356</v>
      </c>
      <c r="AF121" s="17"/>
      <c r="AG121" s="79" t="n">
        <v>0</v>
      </c>
      <c r="AH121" s="17"/>
      <c r="AI121" s="79" t="n">
        <f aca="false">SUM(AA121:AG121)</f>
        <v>794076</v>
      </c>
      <c r="AJ121" s="17"/>
      <c r="AK121" s="79" t="n">
        <f aca="false">(Y121-AI121)</f>
        <v>-385799</v>
      </c>
      <c r="AL121" s="17"/>
      <c r="AM121" s="17"/>
      <c r="AN121" s="27" t="n">
        <v>28</v>
      </c>
    </row>
    <row r="122" customFormat="false" ht="8.25" hidden="false" customHeight="true" outlineLevel="0" collapsed="false">
      <c r="A122" s="17" t="n">
        <v>29</v>
      </c>
      <c r="B122" s="27"/>
      <c r="C122" s="17" t="s">
        <v>105</v>
      </c>
      <c r="D122" s="17"/>
      <c r="E122" s="79" t="n">
        <v>0</v>
      </c>
      <c r="F122" s="17"/>
      <c r="G122" s="79" t="n">
        <v>0</v>
      </c>
      <c r="H122" s="17"/>
      <c r="I122" s="79" t="n">
        <v>46549756</v>
      </c>
      <c r="J122" s="17"/>
      <c r="K122" s="79" t="n">
        <v>0</v>
      </c>
      <c r="L122" s="17"/>
      <c r="M122" s="79" t="n">
        <v>208804126</v>
      </c>
      <c r="N122" s="17"/>
      <c r="O122" s="79" t="n">
        <v>63942315</v>
      </c>
      <c r="P122" s="17"/>
      <c r="Q122" s="79" t="n">
        <v>0</v>
      </c>
      <c r="R122" s="17"/>
      <c r="S122" s="79" t="n">
        <v>20420007</v>
      </c>
      <c r="T122" s="17"/>
      <c r="U122" s="79" t="n">
        <v>0</v>
      </c>
      <c r="V122" s="17"/>
      <c r="W122" s="79" t="n">
        <v>26381627</v>
      </c>
      <c r="X122" s="17"/>
      <c r="Y122" s="79" t="n">
        <f aca="false">SUM(M122:W122)</f>
        <v>319548075</v>
      </c>
      <c r="Z122" s="17"/>
      <c r="AA122" s="79" t="n">
        <v>176332081</v>
      </c>
      <c r="AB122" s="17"/>
      <c r="AC122" s="79" t="n">
        <v>73682071</v>
      </c>
      <c r="AD122" s="17"/>
      <c r="AE122" s="79" t="n">
        <v>19502116</v>
      </c>
      <c r="AF122" s="17"/>
      <c r="AG122" s="79" t="n">
        <v>673776</v>
      </c>
      <c r="AH122" s="17"/>
      <c r="AI122" s="79" t="n">
        <f aca="false">SUM(AA122:AG122)</f>
        <v>270190044</v>
      </c>
      <c r="AJ122" s="17"/>
      <c r="AK122" s="79" t="n">
        <f aca="false">(Y122-AI122)</f>
        <v>49358031</v>
      </c>
      <c r="AL122" s="17"/>
      <c r="AM122" s="17"/>
      <c r="AN122" s="27" t="n">
        <v>29</v>
      </c>
    </row>
    <row r="123" customFormat="false" ht="8.25" hidden="false" customHeight="true" outlineLevel="0" collapsed="false">
      <c r="A123" s="17" t="n">
        <v>30</v>
      </c>
      <c r="B123" s="27"/>
      <c r="C123" s="17" t="s">
        <v>166</v>
      </c>
      <c r="D123" s="17"/>
      <c r="E123" s="79" t="n">
        <v>0</v>
      </c>
      <c r="F123" s="17"/>
      <c r="G123" s="79" t="n">
        <v>0</v>
      </c>
      <c r="H123" s="17"/>
      <c r="I123" s="79" t="n">
        <v>403144</v>
      </c>
      <c r="J123" s="17"/>
      <c r="K123" s="79" t="n">
        <v>0</v>
      </c>
      <c r="L123" s="17"/>
      <c r="M123" s="79" t="n">
        <v>734301</v>
      </c>
      <c r="N123" s="17"/>
      <c r="O123" s="79" t="n">
        <v>340177</v>
      </c>
      <c r="P123" s="17"/>
      <c r="Q123" s="79" t="n">
        <v>0</v>
      </c>
      <c r="R123" s="17"/>
      <c r="S123" s="79" t="n">
        <v>802688</v>
      </c>
      <c r="T123" s="17"/>
      <c r="U123" s="79" t="n">
        <v>859460</v>
      </c>
      <c r="V123" s="17"/>
      <c r="W123" s="79" t="n">
        <v>246</v>
      </c>
      <c r="X123" s="17"/>
      <c r="Y123" s="79" t="n">
        <f aca="false">SUM(M123:W123)</f>
        <v>2736872</v>
      </c>
      <c r="Z123" s="17"/>
      <c r="AA123" s="79" t="n">
        <v>845239</v>
      </c>
      <c r="AB123" s="17"/>
      <c r="AC123" s="79" t="n">
        <v>146311</v>
      </c>
      <c r="AD123" s="17"/>
      <c r="AE123" s="79" t="n">
        <v>0</v>
      </c>
      <c r="AF123" s="17"/>
      <c r="AG123" s="79" t="n">
        <v>0</v>
      </c>
      <c r="AH123" s="17"/>
      <c r="AI123" s="79" t="n">
        <f aca="false">SUM(AA123:AG123)</f>
        <v>991550</v>
      </c>
      <c r="AJ123" s="17"/>
      <c r="AK123" s="79" t="n">
        <f aca="false">(Y123-AI123)</f>
        <v>1745322</v>
      </c>
      <c r="AL123" s="17"/>
      <c r="AM123" s="17"/>
      <c r="AN123" s="27" t="n">
        <v>30</v>
      </c>
    </row>
    <row r="124" customFormat="false" ht="8.25" hidden="false" customHeight="true" outlineLevel="0" collapsed="false">
      <c r="A124" s="4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57"/>
    </row>
    <row r="125" customFormat="false" ht="8.25" hidden="false" customHeight="true" outlineLevel="0" collapsed="false">
      <c r="A125" s="17" t="n">
        <v>31</v>
      </c>
      <c r="B125" s="27"/>
      <c r="C125" s="17" t="s">
        <v>167</v>
      </c>
      <c r="D125" s="17"/>
      <c r="E125" s="79" t="n">
        <v>0</v>
      </c>
      <c r="F125" s="17"/>
      <c r="G125" s="79" t="n">
        <v>0</v>
      </c>
      <c r="H125" s="17"/>
      <c r="I125" s="79" t="n">
        <v>0</v>
      </c>
      <c r="J125" s="17"/>
      <c r="K125" s="79" t="n">
        <v>0</v>
      </c>
      <c r="L125" s="17"/>
      <c r="M125" s="79" t="n">
        <v>0</v>
      </c>
      <c r="N125" s="17"/>
      <c r="O125" s="79" t="n">
        <v>0</v>
      </c>
      <c r="P125" s="17"/>
      <c r="Q125" s="79" t="n">
        <v>0</v>
      </c>
      <c r="R125" s="17"/>
      <c r="S125" s="79" t="n">
        <v>0</v>
      </c>
      <c r="T125" s="17"/>
      <c r="U125" s="79" t="n">
        <v>0</v>
      </c>
      <c r="V125" s="17"/>
      <c r="W125" s="79" t="n">
        <v>0</v>
      </c>
      <c r="X125" s="17"/>
      <c r="Y125" s="79" t="n">
        <f aca="false">SUM(M125:W125)</f>
        <v>0</v>
      </c>
      <c r="Z125" s="17"/>
      <c r="AA125" s="79" t="n">
        <v>0</v>
      </c>
      <c r="AB125" s="17"/>
      <c r="AC125" s="79" t="n">
        <v>0</v>
      </c>
      <c r="AD125" s="17"/>
      <c r="AE125" s="79" t="n">
        <v>0</v>
      </c>
      <c r="AF125" s="17"/>
      <c r="AG125" s="79" t="n">
        <v>0</v>
      </c>
      <c r="AH125" s="17"/>
      <c r="AI125" s="79" t="n">
        <f aca="false">SUM(AA125:AG125)</f>
        <v>0</v>
      </c>
      <c r="AJ125" s="17"/>
      <c r="AK125" s="79" t="n">
        <f aca="false">(Y125-AI125)</f>
        <v>0</v>
      </c>
      <c r="AL125" s="17"/>
      <c r="AM125" s="17"/>
      <c r="AN125" s="27" t="n">
        <v>31</v>
      </c>
    </row>
    <row r="126" customFormat="false" ht="8.25" hidden="false" customHeight="true" outlineLevel="0" collapsed="false">
      <c r="A126" s="17" t="n">
        <v>32</v>
      </c>
      <c r="B126" s="27"/>
      <c r="C126" s="17" t="s">
        <v>168</v>
      </c>
      <c r="D126" s="17"/>
      <c r="E126" s="79" t="n">
        <v>0</v>
      </c>
      <c r="F126" s="17"/>
      <c r="G126" s="79" t="n">
        <v>0</v>
      </c>
      <c r="H126" s="17"/>
      <c r="I126" s="79" t="n">
        <v>0</v>
      </c>
      <c r="J126" s="17"/>
      <c r="K126" s="79" t="n">
        <v>0</v>
      </c>
      <c r="L126" s="17"/>
      <c r="M126" s="79" t="n">
        <v>407817</v>
      </c>
      <c r="N126" s="17"/>
      <c r="O126" s="79" t="n">
        <v>300308</v>
      </c>
      <c r="P126" s="17"/>
      <c r="Q126" s="79" t="n">
        <v>0</v>
      </c>
      <c r="R126" s="17"/>
      <c r="S126" s="79" t="n">
        <v>0</v>
      </c>
      <c r="T126" s="17"/>
      <c r="U126" s="79" t="n">
        <v>0</v>
      </c>
      <c r="V126" s="17"/>
      <c r="W126" s="79" t="n">
        <v>0</v>
      </c>
      <c r="X126" s="17"/>
      <c r="Y126" s="79" t="n">
        <f aca="false">SUM(M126:W126)</f>
        <v>708125</v>
      </c>
      <c r="Z126" s="17"/>
      <c r="AA126" s="79" t="n">
        <v>459381</v>
      </c>
      <c r="AB126" s="17"/>
      <c r="AC126" s="79" t="n">
        <v>183895</v>
      </c>
      <c r="AD126" s="17"/>
      <c r="AE126" s="79" t="n">
        <v>21433</v>
      </c>
      <c r="AF126" s="17"/>
      <c r="AG126" s="79" t="n">
        <v>0</v>
      </c>
      <c r="AH126" s="17"/>
      <c r="AI126" s="79" t="n">
        <f aca="false">SUM(AA126:AG126)</f>
        <v>664709</v>
      </c>
      <c r="AJ126" s="17"/>
      <c r="AK126" s="79" t="n">
        <f aca="false">(Y126-AI126)</f>
        <v>43416</v>
      </c>
      <c r="AL126" s="17"/>
      <c r="AM126" s="17"/>
      <c r="AN126" s="27" t="n">
        <v>32</v>
      </c>
    </row>
    <row r="127" customFormat="false" ht="8.25" hidden="false" customHeight="true" outlineLevel="0" collapsed="false">
      <c r="A127" s="17" t="n">
        <v>33</v>
      </c>
      <c r="B127" s="27"/>
      <c r="C127" s="17" t="s">
        <v>107</v>
      </c>
      <c r="D127" s="17"/>
      <c r="E127" s="79" t="n">
        <v>0</v>
      </c>
      <c r="F127" s="17"/>
      <c r="G127" s="79" t="n">
        <v>0</v>
      </c>
      <c r="H127" s="17"/>
      <c r="I127" s="79" t="n">
        <v>0</v>
      </c>
      <c r="J127" s="17"/>
      <c r="K127" s="79" t="n">
        <v>560588</v>
      </c>
      <c r="L127" s="17"/>
      <c r="M127" s="79" t="n">
        <v>27531</v>
      </c>
      <c r="N127" s="17"/>
      <c r="O127" s="79" t="n">
        <v>0</v>
      </c>
      <c r="P127" s="17"/>
      <c r="Q127" s="79" t="n">
        <v>0</v>
      </c>
      <c r="R127" s="17"/>
      <c r="S127" s="79" t="n">
        <v>0</v>
      </c>
      <c r="T127" s="17"/>
      <c r="U127" s="79" t="n">
        <v>0</v>
      </c>
      <c r="V127" s="17"/>
      <c r="W127" s="79" t="n">
        <v>0</v>
      </c>
      <c r="X127" s="17"/>
      <c r="Y127" s="79" t="n">
        <f aca="false">SUM(M127:W127)</f>
        <v>27531</v>
      </c>
      <c r="Z127" s="17"/>
      <c r="AA127" s="79" t="n">
        <v>13704</v>
      </c>
      <c r="AB127" s="17"/>
      <c r="AC127" s="79" t="n">
        <v>32845</v>
      </c>
      <c r="AD127" s="17"/>
      <c r="AE127" s="79" t="n">
        <v>0</v>
      </c>
      <c r="AF127" s="17"/>
      <c r="AG127" s="79" t="n">
        <v>0</v>
      </c>
      <c r="AH127" s="17"/>
      <c r="AI127" s="79" t="n">
        <f aca="false">SUM(AA127:AG127)</f>
        <v>46549</v>
      </c>
      <c r="AJ127" s="17"/>
      <c r="AK127" s="79" t="n">
        <f aca="false">(Y127-AI127)</f>
        <v>-19018</v>
      </c>
      <c r="AL127" s="17"/>
      <c r="AM127" s="17"/>
      <c r="AN127" s="27" t="n">
        <v>33</v>
      </c>
    </row>
    <row r="128" customFormat="false" ht="8.25" hidden="false" customHeight="true" outlineLevel="0" collapsed="false">
      <c r="A128" s="17" t="n">
        <v>34</v>
      </c>
      <c r="B128" s="27"/>
      <c r="C128" s="17" t="s">
        <v>169</v>
      </c>
      <c r="D128" s="17"/>
      <c r="E128" s="79" t="n">
        <v>0</v>
      </c>
      <c r="F128" s="17"/>
      <c r="G128" s="79" t="n">
        <v>0</v>
      </c>
      <c r="H128" s="17"/>
      <c r="I128" s="79" t="n">
        <v>119736</v>
      </c>
      <c r="J128" s="17"/>
      <c r="K128" s="79" t="n">
        <v>71230</v>
      </c>
      <c r="L128" s="17"/>
      <c r="M128" s="79" t="n">
        <v>0</v>
      </c>
      <c r="N128" s="17"/>
      <c r="O128" s="79" t="n">
        <v>0</v>
      </c>
      <c r="P128" s="17"/>
      <c r="Q128" s="79" t="n">
        <v>0</v>
      </c>
      <c r="R128" s="17"/>
      <c r="S128" s="79" t="n">
        <v>0</v>
      </c>
      <c r="T128" s="17"/>
      <c r="U128" s="79" t="n">
        <v>0</v>
      </c>
      <c r="V128" s="17"/>
      <c r="W128" s="79" t="n">
        <v>0</v>
      </c>
      <c r="X128" s="17"/>
      <c r="Y128" s="79" t="n">
        <f aca="false">SUM(M128:W128)</f>
        <v>0</v>
      </c>
      <c r="Z128" s="17"/>
      <c r="AA128" s="79" t="n">
        <v>0</v>
      </c>
      <c r="AB128" s="17"/>
      <c r="AC128" s="79" t="n">
        <v>0</v>
      </c>
      <c r="AD128" s="17"/>
      <c r="AE128" s="79" t="n">
        <v>0</v>
      </c>
      <c r="AF128" s="17"/>
      <c r="AG128" s="79" t="n">
        <v>0</v>
      </c>
      <c r="AH128" s="17"/>
      <c r="AI128" s="79" t="n">
        <f aca="false">SUM(AA128:AG128)</f>
        <v>0</v>
      </c>
      <c r="AJ128" s="17"/>
      <c r="AK128" s="79" t="n">
        <f aca="false">(Y128-AI128)</f>
        <v>0</v>
      </c>
      <c r="AL128" s="17"/>
      <c r="AM128" s="17"/>
      <c r="AN128" s="27" t="n">
        <v>34</v>
      </c>
    </row>
    <row r="129" customFormat="false" ht="8.25" hidden="false" customHeight="true" outlineLevel="0" collapsed="false">
      <c r="A129" s="17" t="n">
        <v>35</v>
      </c>
      <c r="B129" s="27"/>
      <c r="C129" s="17" t="s">
        <v>170</v>
      </c>
      <c r="D129" s="17"/>
      <c r="E129" s="79" t="n">
        <v>0</v>
      </c>
      <c r="F129" s="17"/>
      <c r="G129" s="79" t="n">
        <v>0</v>
      </c>
      <c r="H129" s="17"/>
      <c r="I129" s="79" t="n">
        <v>0</v>
      </c>
      <c r="J129" s="17"/>
      <c r="K129" s="79" t="n">
        <v>0</v>
      </c>
      <c r="L129" s="17"/>
      <c r="M129" s="79" t="n">
        <v>649036</v>
      </c>
      <c r="N129" s="17"/>
      <c r="O129" s="79" t="n">
        <v>395263</v>
      </c>
      <c r="P129" s="17"/>
      <c r="Q129" s="79" t="n">
        <v>0</v>
      </c>
      <c r="R129" s="17"/>
      <c r="S129" s="79" t="n">
        <v>0</v>
      </c>
      <c r="T129" s="17"/>
      <c r="U129" s="79" t="n">
        <v>0</v>
      </c>
      <c r="V129" s="17"/>
      <c r="W129" s="79" t="n">
        <v>34964</v>
      </c>
      <c r="X129" s="17"/>
      <c r="Y129" s="79" t="n">
        <f aca="false">SUM(M129:W129)</f>
        <v>1079263</v>
      </c>
      <c r="Z129" s="17"/>
      <c r="AA129" s="79" t="n">
        <v>841153</v>
      </c>
      <c r="AB129" s="17"/>
      <c r="AC129" s="79" t="n">
        <v>502231</v>
      </c>
      <c r="AD129" s="17"/>
      <c r="AE129" s="79" t="n">
        <v>217854</v>
      </c>
      <c r="AF129" s="17"/>
      <c r="AG129" s="79" t="n">
        <v>0</v>
      </c>
      <c r="AH129" s="17"/>
      <c r="AI129" s="79" t="n">
        <f aca="false">SUM(AA129:AG129)</f>
        <v>1561238</v>
      </c>
      <c r="AJ129" s="17"/>
      <c r="AK129" s="79" t="n">
        <f aca="false">(Y129-AI129)</f>
        <v>-481975</v>
      </c>
      <c r="AL129" s="17"/>
      <c r="AM129" s="17"/>
      <c r="AN129" s="27" t="n">
        <v>35</v>
      </c>
    </row>
    <row r="130" customFormat="false" ht="8.25" hidden="false" customHeight="tru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27"/>
    </row>
    <row r="131" customFormat="false" ht="8.25" hidden="false" customHeight="true" outlineLevel="0" collapsed="false">
      <c r="A131" s="17" t="n">
        <v>36</v>
      </c>
      <c r="B131" s="27"/>
      <c r="C131" s="17" t="s">
        <v>171</v>
      </c>
      <c r="D131" s="17"/>
      <c r="E131" s="79" t="n">
        <v>0</v>
      </c>
      <c r="F131" s="17"/>
      <c r="G131" s="79" t="n">
        <v>0</v>
      </c>
      <c r="H131" s="17"/>
      <c r="I131" s="79" t="n">
        <v>0</v>
      </c>
      <c r="J131" s="17"/>
      <c r="K131" s="79" t="n">
        <v>0</v>
      </c>
      <c r="L131" s="17"/>
      <c r="M131" s="79" t="n">
        <v>4932930</v>
      </c>
      <c r="N131" s="17"/>
      <c r="O131" s="79" t="n">
        <v>575526</v>
      </c>
      <c r="P131" s="17"/>
      <c r="Q131" s="79" t="n">
        <v>0</v>
      </c>
      <c r="R131" s="17"/>
      <c r="S131" s="79" t="n">
        <v>0</v>
      </c>
      <c r="T131" s="17"/>
      <c r="U131" s="79" t="n">
        <v>0</v>
      </c>
      <c r="V131" s="17"/>
      <c r="W131" s="79" t="n">
        <v>169065</v>
      </c>
      <c r="X131" s="17"/>
      <c r="Y131" s="79" t="n">
        <f aca="false">SUM(M131:W131)</f>
        <v>5677521</v>
      </c>
      <c r="Z131" s="17"/>
      <c r="AA131" s="79" t="n">
        <v>2381453</v>
      </c>
      <c r="AB131" s="17"/>
      <c r="AC131" s="79" t="n">
        <v>1014662</v>
      </c>
      <c r="AD131" s="17"/>
      <c r="AE131" s="79" t="n">
        <v>273251</v>
      </c>
      <c r="AF131" s="17"/>
      <c r="AG131" s="79" t="n">
        <v>0</v>
      </c>
      <c r="AH131" s="17"/>
      <c r="AI131" s="79" t="n">
        <f aca="false">SUM(AA131:AG131)</f>
        <v>3669366</v>
      </c>
      <c r="AJ131" s="17"/>
      <c r="AK131" s="79" t="n">
        <f aca="false">(Y131-AI131)</f>
        <v>2008155</v>
      </c>
      <c r="AL131" s="17"/>
      <c r="AM131" s="17"/>
      <c r="AN131" s="27" t="n">
        <v>36</v>
      </c>
    </row>
    <row r="132" customFormat="false" ht="8.25" hidden="false" customHeight="true" outlineLevel="0" collapsed="false">
      <c r="A132" s="17" t="n">
        <v>37</v>
      </c>
      <c r="B132" s="27"/>
      <c r="C132" s="17" t="s">
        <v>172</v>
      </c>
      <c r="D132" s="17"/>
      <c r="E132" s="79" t="n">
        <v>0</v>
      </c>
      <c r="F132" s="17"/>
      <c r="G132" s="79" t="n">
        <v>0</v>
      </c>
      <c r="H132" s="17"/>
      <c r="I132" s="79" t="n">
        <v>0</v>
      </c>
      <c r="J132" s="17"/>
      <c r="K132" s="79" t="n">
        <v>0</v>
      </c>
      <c r="L132" s="17"/>
      <c r="M132" s="79" t="n">
        <v>9725182</v>
      </c>
      <c r="N132" s="17"/>
      <c r="O132" s="79" t="n">
        <v>0</v>
      </c>
      <c r="P132" s="17"/>
      <c r="Q132" s="79" t="n">
        <v>0</v>
      </c>
      <c r="R132" s="17"/>
      <c r="S132" s="79" t="n">
        <v>0</v>
      </c>
      <c r="T132" s="17"/>
      <c r="U132" s="79" t="n">
        <v>0</v>
      </c>
      <c r="V132" s="17"/>
      <c r="W132" s="79" t="n">
        <v>557051</v>
      </c>
      <c r="X132" s="17"/>
      <c r="Y132" s="79" t="n">
        <f aca="false">SUM(M132:W132)</f>
        <v>10282233</v>
      </c>
      <c r="Z132" s="17"/>
      <c r="AA132" s="79" t="n">
        <v>4194358</v>
      </c>
      <c r="AB132" s="17"/>
      <c r="AC132" s="79" t="n">
        <v>2858043</v>
      </c>
      <c r="AD132" s="17"/>
      <c r="AE132" s="79" t="n">
        <v>4246133</v>
      </c>
      <c r="AF132" s="17"/>
      <c r="AG132" s="79" t="n">
        <v>239124</v>
      </c>
      <c r="AH132" s="17"/>
      <c r="AI132" s="79" t="n">
        <f aca="false">SUM(AA132:AG132)</f>
        <v>11537658</v>
      </c>
      <c r="AJ132" s="17"/>
      <c r="AK132" s="79" t="n">
        <f aca="false">(Y132-AI132)</f>
        <v>-1255425</v>
      </c>
      <c r="AL132" s="17"/>
      <c r="AM132" s="17"/>
      <c r="AN132" s="27" t="n">
        <v>37</v>
      </c>
    </row>
    <row r="133" customFormat="false" ht="8.25" hidden="false" customHeight="true" outlineLevel="0" collapsed="false">
      <c r="A133" s="17" t="n">
        <v>38</v>
      </c>
      <c r="B133" s="27"/>
      <c r="C133" s="17" t="s">
        <v>173</v>
      </c>
      <c r="D133" s="17"/>
      <c r="E133" s="79" t="n">
        <v>0</v>
      </c>
      <c r="F133" s="17"/>
      <c r="G133" s="79" t="n">
        <v>0</v>
      </c>
      <c r="H133" s="17"/>
      <c r="I133" s="79" t="n">
        <v>43560</v>
      </c>
      <c r="J133" s="17"/>
      <c r="K133" s="79" t="n">
        <v>0</v>
      </c>
      <c r="L133" s="17"/>
      <c r="M133" s="79" t="n">
        <v>210825</v>
      </c>
      <c r="N133" s="17"/>
      <c r="O133" s="79" t="n">
        <v>0</v>
      </c>
      <c r="P133" s="17"/>
      <c r="Q133" s="79" t="n">
        <v>0</v>
      </c>
      <c r="R133" s="17"/>
      <c r="S133" s="79" t="n">
        <v>0</v>
      </c>
      <c r="T133" s="17"/>
      <c r="U133" s="79" t="n">
        <v>0</v>
      </c>
      <c r="V133" s="17"/>
      <c r="W133" s="79" t="n">
        <v>0</v>
      </c>
      <c r="X133" s="17"/>
      <c r="Y133" s="79" t="n">
        <f aca="false">SUM(M133:W133)</f>
        <v>210825</v>
      </c>
      <c r="Z133" s="17"/>
      <c r="AA133" s="79" t="n">
        <v>218667</v>
      </c>
      <c r="AB133" s="17"/>
      <c r="AC133" s="79" t="n">
        <v>93239</v>
      </c>
      <c r="AD133" s="17"/>
      <c r="AE133" s="79" t="n">
        <v>1867</v>
      </c>
      <c r="AF133" s="17"/>
      <c r="AG133" s="79" t="n">
        <v>0</v>
      </c>
      <c r="AH133" s="17"/>
      <c r="AI133" s="79" t="n">
        <f aca="false">SUM(AA133:AG133)</f>
        <v>313773</v>
      </c>
      <c r="AJ133" s="17"/>
      <c r="AK133" s="79" t="n">
        <f aca="false">(Y133-AI133)</f>
        <v>-102948</v>
      </c>
      <c r="AL133" s="17"/>
      <c r="AM133" s="17"/>
      <c r="AN133" s="27" t="n">
        <v>38</v>
      </c>
    </row>
    <row r="134" customFormat="false" ht="8.25" hidden="false" customHeight="true" outlineLevel="0" collapsed="false">
      <c r="A134" s="17" t="n">
        <v>39</v>
      </c>
      <c r="B134" s="27"/>
      <c r="C134" s="17" t="s">
        <v>174</v>
      </c>
      <c r="D134" s="17"/>
      <c r="E134" s="79" t="n">
        <v>0</v>
      </c>
      <c r="F134" s="17"/>
      <c r="G134" s="79" t="n">
        <v>0</v>
      </c>
      <c r="H134" s="17"/>
      <c r="I134" s="79" t="n">
        <v>0</v>
      </c>
      <c r="J134" s="17"/>
      <c r="K134" s="79" t="n">
        <v>0</v>
      </c>
      <c r="L134" s="17"/>
      <c r="M134" s="79" t="n">
        <v>251443</v>
      </c>
      <c r="N134" s="17"/>
      <c r="O134" s="79" t="n">
        <v>0</v>
      </c>
      <c r="P134" s="17"/>
      <c r="Q134" s="79" t="n">
        <v>0</v>
      </c>
      <c r="R134" s="17"/>
      <c r="S134" s="79" t="n">
        <v>175533</v>
      </c>
      <c r="T134" s="17"/>
      <c r="U134" s="79" t="n">
        <v>464872</v>
      </c>
      <c r="V134" s="17"/>
      <c r="W134" s="79" t="n">
        <v>0</v>
      </c>
      <c r="X134" s="17"/>
      <c r="Y134" s="79" t="n">
        <f aca="false">SUM(M134:W134)</f>
        <v>891848</v>
      </c>
      <c r="Z134" s="17"/>
      <c r="AA134" s="79" t="n">
        <v>810871</v>
      </c>
      <c r="AB134" s="17"/>
      <c r="AC134" s="79" t="n">
        <v>0</v>
      </c>
      <c r="AD134" s="17"/>
      <c r="AE134" s="79" t="n">
        <v>0</v>
      </c>
      <c r="AF134" s="17"/>
      <c r="AG134" s="79" t="n">
        <v>0</v>
      </c>
      <c r="AH134" s="17"/>
      <c r="AI134" s="79" t="n">
        <f aca="false">SUM(AA134:AG134)</f>
        <v>810871</v>
      </c>
      <c r="AJ134" s="17"/>
      <c r="AK134" s="79" t="n">
        <f aca="false">(Y134-AI134)</f>
        <v>80977</v>
      </c>
      <c r="AL134" s="17"/>
      <c r="AM134" s="17"/>
      <c r="AN134" s="27" t="n">
        <v>39</v>
      </c>
    </row>
    <row r="135" customFormat="false" ht="8.25" hidden="false" customHeight="true" outlineLevel="0" collapsed="false">
      <c r="A135" s="17" t="n">
        <v>40</v>
      </c>
      <c r="B135" s="27"/>
      <c r="C135" s="17" t="s">
        <v>175</v>
      </c>
      <c r="D135" s="17"/>
      <c r="E135" s="79" t="n">
        <v>0</v>
      </c>
      <c r="F135" s="26"/>
      <c r="G135" s="79" t="n">
        <v>0</v>
      </c>
      <c r="H135" s="26"/>
      <c r="I135" s="79" t="n">
        <v>0</v>
      </c>
      <c r="J135" s="26"/>
      <c r="K135" s="79" t="n">
        <v>0</v>
      </c>
      <c r="L135" s="26"/>
      <c r="M135" s="79" t="n">
        <v>4348424</v>
      </c>
      <c r="N135" s="26"/>
      <c r="O135" s="79" t="n">
        <v>0</v>
      </c>
      <c r="P135" s="26"/>
      <c r="Q135" s="79" t="n">
        <v>0</v>
      </c>
      <c r="R135" s="26"/>
      <c r="S135" s="79" t="n">
        <v>0</v>
      </c>
      <c r="T135" s="26"/>
      <c r="U135" s="79" t="n">
        <v>0</v>
      </c>
      <c r="V135" s="26"/>
      <c r="W135" s="79" t="n">
        <v>50339</v>
      </c>
      <c r="X135" s="26"/>
      <c r="Y135" s="79" t="n">
        <f aca="false">SUM(M135:W135)</f>
        <v>4398763</v>
      </c>
      <c r="Z135" s="26"/>
      <c r="AA135" s="79" t="n">
        <v>3102879</v>
      </c>
      <c r="AB135" s="26"/>
      <c r="AC135" s="79" t="n">
        <v>915621</v>
      </c>
      <c r="AD135" s="26"/>
      <c r="AE135" s="79" t="n">
        <v>391044</v>
      </c>
      <c r="AF135" s="26"/>
      <c r="AG135" s="79" t="n">
        <v>0</v>
      </c>
      <c r="AH135" s="26"/>
      <c r="AI135" s="79" t="n">
        <f aca="false">SUM(AA135:AG135)</f>
        <v>4409544</v>
      </c>
      <c r="AJ135" s="26"/>
      <c r="AK135" s="79" t="n">
        <f aca="false">(Y135-AI135)</f>
        <v>-10781</v>
      </c>
      <c r="AL135" s="26"/>
      <c r="AM135" s="17"/>
      <c r="AN135" s="27" t="n">
        <v>40</v>
      </c>
    </row>
    <row r="136" customFormat="false" ht="8.25" hidden="false" customHeight="true" outlineLevel="0" collapsed="false">
      <c r="A136" s="4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57"/>
    </row>
    <row r="137" customFormat="false" ht="8.25" hidden="false" customHeight="true" outlineLevel="0" collapsed="false">
      <c r="A137" s="17" t="n">
        <v>41</v>
      </c>
      <c r="B137" s="27"/>
      <c r="C137" s="17" t="s">
        <v>176</v>
      </c>
      <c r="D137" s="17"/>
      <c r="E137" s="79" t="n">
        <v>0</v>
      </c>
      <c r="F137" s="17"/>
      <c r="G137" s="79" t="n">
        <v>0</v>
      </c>
      <c r="H137" s="17"/>
      <c r="I137" s="79" t="n">
        <v>126488</v>
      </c>
      <c r="J137" s="17"/>
      <c r="K137" s="79" t="n">
        <v>0</v>
      </c>
      <c r="L137" s="17"/>
      <c r="M137" s="79" t="n">
        <v>0</v>
      </c>
      <c r="N137" s="17"/>
      <c r="O137" s="79" t="n">
        <v>0</v>
      </c>
      <c r="P137" s="17"/>
      <c r="Q137" s="79" t="n">
        <v>0</v>
      </c>
      <c r="R137" s="17"/>
      <c r="S137" s="79" t="n">
        <v>0</v>
      </c>
      <c r="T137" s="17"/>
      <c r="U137" s="79" t="n">
        <v>0</v>
      </c>
      <c r="V137" s="17"/>
      <c r="W137" s="79" t="n">
        <v>54825</v>
      </c>
      <c r="X137" s="17"/>
      <c r="Y137" s="79" t="n">
        <f aca="false">SUM(M137:W137)</f>
        <v>54825</v>
      </c>
      <c r="Z137" s="17"/>
      <c r="AA137" s="79" t="n">
        <v>58977</v>
      </c>
      <c r="AB137" s="17"/>
      <c r="AC137" s="79" t="n">
        <v>0</v>
      </c>
      <c r="AD137" s="17"/>
      <c r="AE137" s="79" t="n">
        <v>0</v>
      </c>
      <c r="AF137" s="17"/>
      <c r="AG137" s="79" t="n">
        <v>674250</v>
      </c>
      <c r="AH137" s="17"/>
      <c r="AI137" s="79" t="n">
        <f aca="false">SUM(AA137:AG137)</f>
        <v>733227</v>
      </c>
      <c r="AJ137" s="17"/>
      <c r="AK137" s="79" t="n">
        <f aca="false">(Y137-AI137)</f>
        <v>-678402</v>
      </c>
      <c r="AL137" s="17"/>
      <c r="AM137" s="17"/>
      <c r="AN137" s="27" t="n">
        <v>41</v>
      </c>
    </row>
    <row r="138" customFormat="false" ht="8.25" hidden="false" customHeight="true" outlineLevel="0" collapsed="false">
      <c r="A138" s="17" t="n">
        <v>42</v>
      </c>
      <c r="B138" s="27"/>
      <c r="C138" s="17" t="s">
        <v>177</v>
      </c>
      <c r="D138" s="17"/>
      <c r="E138" s="79" t="n">
        <v>0</v>
      </c>
      <c r="F138" s="17"/>
      <c r="G138" s="79" t="n">
        <v>0</v>
      </c>
      <c r="H138" s="17"/>
      <c r="I138" s="79" t="n">
        <v>170626</v>
      </c>
      <c r="J138" s="17"/>
      <c r="K138" s="79" t="n">
        <v>145390</v>
      </c>
      <c r="L138" s="17"/>
      <c r="M138" s="79" t="n">
        <v>25029084</v>
      </c>
      <c r="N138" s="17"/>
      <c r="O138" s="79" t="n">
        <v>52249</v>
      </c>
      <c r="P138" s="17"/>
      <c r="Q138" s="79" t="n">
        <v>0</v>
      </c>
      <c r="R138" s="17"/>
      <c r="S138" s="79" t="n">
        <v>0</v>
      </c>
      <c r="T138" s="17"/>
      <c r="U138" s="79" t="n">
        <v>0</v>
      </c>
      <c r="V138" s="17"/>
      <c r="W138" s="79" t="n">
        <v>480535</v>
      </c>
      <c r="X138" s="17"/>
      <c r="Y138" s="79" t="n">
        <f aca="false">SUM(M138:W138)</f>
        <v>25561868</v>
      </c>
      <c r="Z138" s="17"/>
      <c r="AA138" s="79" t="n">
        <v>16816963</v>
      </c>
      <c r="AB138" s="17"/>
      <c r="AC138" s="79" t="n">
        <v>9568113</v>
      </c>
      <c r="AD138" s="17"/>
      <c r="AE138" s="79" t="n">
        <v>689326</v>
      </c>
      <c r="AF138" s="17"/>
      <c r="AG138" s="79" t="n">
        <v>530457</v>
      </c>
      <c r="AH138" s="17"/>
      <c r="AI138" s="79" t="n">
        <f aca="false">SUM(AA138:AG138)</f>
        <v>27604859</v>
      </c>
      <c r="AJ138" s="17"/>
      <c r="AK138" s="79" t="n">
        <f aca="false">(Y138-AI138)</f>
        <v>-2042991</v>
      </c>
      <c r="AL138" s="17"/>
      <c r="AM138" s="17"/>
      <c r="AN138" s="27" t="n">
        <v>42</v>
      </c>
    </row>
    <row r="139" customFormat="false" ht="8.25" hidden="false" customHeight="true" outlineLevel="0" collapsed="false">
      <c r="A139" s="17" t="n">
        <v>43</v>
      </c>
      <c r="B139" s="27"/>
      <c r="C139" s="17" t="s">
        <v>178</v>
      </c>
      <c r="D139" s="17"/>
      <c r="E139" s="79" t="n">
        <v>0</v>
      </c>
      <c r="F139" s="17"/>
      <c r="G139" s="79" t="n">
        <v>0</v>
      </c>
      <c r="H139" s="17"/>
      <c r="I139" s="79" t="n">
        <v>9397317</v>
      </c>
      <c r="J139" s="17"/>
      <c r="K139" s="79" t="n">
        <v>2544316</v>
      </c>
      <c r="L139" s="17"/>
      <c r="M139" s="79" t="n">
        <v>110586475</v>
      </c>
      <c r="N139" s="17"/>
      <c r="O139" s="79" t="n">
        <v>0</v>
      </c>
      <c r="P139" s="17"/>
      <c r="Q139" s="79" t="n">
        <v>0</v>
      </c>
      <c r="R139" s="17"/>
      <c r="S139" s="79" t="n">
        <v>0</v>
      </c>
      <c r="T139" s="17"/>
      <c r="U139" s="79" t="n">
        <v>0</v>
      </c>
      <c r="V139" s="17"/>
      <c r="W139" s="79" t="n">
        <v>27600234</v>
      </c>
      <c r="X139" s="17"/>
      <c r="Y139" s="79" t="n">
        <f aca="false">SUM(M139:W139)</f>
        <v>138186709</v>
      </c>
      <c r="Z139" s="17"/>
      <c r="AA139" s="79" t="n">
        <v>62813358</v>
      </c>
      <c r="AB139" s="17"/>
      <c r="AC139" s="79" t="n">
        <v>34255095</v>
      </c>
      <c r="AD139" s="17"/>
      <c r="AE139" s="79" t="n">
        <v>8850359</v>
      </c>
      <c r="AF139" s="17"/>
      <c r="AG139" s="79" t="n">
        <v>0</v>
      </c>
      <c r="AH139" s="17"/>
      <c r="AI139" s="79" t="n">
        <f aca="false">SUM(AA139:AG139)</f>
        <v>105918812</v>
      </c>
      <c r="AJ139" s="17"/>
      <c r="AK139" s="79" t="n">
        <f aca="false">(Y139-AI139)</f>
        <v>32267897</v>
      </c>
      <c r="AL139" s="17"/>
      <c r="AM139" s="17"/>
      <c r="AN139" s="27" t="n">
        <v>43</v>
      </c>
    </row>
    <row r="140" customFormat="false" ht="8.25" hidden="false" customHeight="true" outlineLevel="0" collapsed="false">
      <c r="A140" s="17" t="n">
        <v>44</v>
      </c>
      <c r="B140" s="27"/>
      <c r="C140" s="17" t="s">
        <v>179</v>
      </c>
      <c r="D140" s="17"/>
      <c r="E140" s="79" t="n">
        <v>0</v>
      </c>
      <c r="F140" s="17"/>
      <c r="G140" s="79" t="n">
        <v>0</v>
      </c>
      <c r="H140" s="17"/>
      <c r="I140" s="79" t="n">
        <v>0</v>
      </c>
      <c r="J140" s="17"/>
      <c r="K140" s="79" t="n">
        <v>0</v>
      </c>
      <c r="L140" s="17"/>
      <c r="M140" s="79" t="n">
        <v>0</v>
      </c>
      <c r="N140" s="17"/>
      <c r="O140" s="79" t="n">
        <v>0</v>
      </c>
      <c r="P140" s="17"/>
      <c r="Q140" s="79" t="n">
        <v>0</v>
      </c>
      <c r="R140" s="17"/>
      <c r="S140" s="79" t="n">
        <v>0</v>
      </c>
      <c r="T140" s="17"/>
      <c r="U140" s="79" t="n">
        <v>0</v>
      </c>
      <c r="V140" s="17"/>
      <c r="W140" s="79" t="n">
        <v>0</v>
      </c>
      <c r="X140" s="17"/>
      <c r="Y140" s="79" t="n">
        <f aca="false">SUM(M140:W140)</f>
        <v>0</v>
      </c>
      <c r="Z140" s="17"/>
      <c r="AA140" s="79" t="n">
        <v>0</v>
      </c>
      <c r="AB140" s="17"/>
      <c r="AC140" s="79" t="n">
        <v>0</v>
      </c>
      <c r="AD140" s="17"/>
      <c r="AE140" s="79" t="n">
        <v>0</v>
      </c>
      <c r="AF140" s="17"/>
      <c r="AG140" s="79" t="n">
        <v>0</v>
      </c>
      <c r="AH140" s="17"/>
      <c r="AI140" s="79" t="n">
        <f aca="false">SUM(AA140:AG140)</f>
        <v>0</v>
      </c>
      <c r="AJ140" s="17"/>
      <c r="AK140" s="79" t="n">
        <f aca="false">(Y140-AI140)</f>
        <v>0</v>
      </c>
      <c r="AL140" s="17"/>
      <c r="AM140" s="17"/>
      <c r="AN140" s="27" t="n">
        <v>44</v>
      </c>
    </row>
    <row r="141" customFormat="false" ht="8.25" hidden="false" customHeight="true" outlineLevel="0" collapsed="false">
      <c r="A141" s="17" t="n">
        <v>45</v>
      </c>
      <c r="B141" s="27"/>
      <c r="C141" s="17" t="s">
        <v>180</v>
      </c>
      <c r="D141" s="17"/>
      <c r="E141" s="79" t="n">
        <v>0</v>
      </c>
      <c r="F141" s="17"/>
      <c r="G141" s="79" t="n">
        <v>0</v>
      </c>
      <c r="H141" s="17"/>
      <c r="I141" s="79" t="n">
        <v>0</v>
      </c>
      <c r="J141" s="17"/>
      <c r="K141" s="79" t="n">
        <v>0</v>
      </c>
      <c r="L141" s="17"/>
      <c r="M141" s="79" t="n">
        <v>34734</v>
      </c>
      <c r="N141" s="17"/>
      <c r="O141" s="79" t="n">
        <v>26</v>
      </c>
      <c r="P141" s="17"/>
      <c r="Q141" s="79" t="n">
        <v>0</v>
      </c>
      <c r="R141" s="17"/>
      <c r="S141" s="79" t="n">
        <v>0</v>
      </c>
      <c r="T141" s="17"/>
      <c r="U141" s="79" t="n">
        <v>0</v>
      </c>
      <c r="V141" s="17"/>
      <c r="W141" s="79" t="n">
        <v>41</v>
      </c>
      <c r="X141" s="17"/>
      <c r="Y141" s="79" t="n">
        <f aca="false">SUM(M141:W141)</f>
        <v>34801</v>
      </c>
      <c r="Z141" s="17"/>
      <c r="AA141" s="79" t="n">
        <v>23603</v>
      </c>
      <c r="AB141" s="17"/>
      <c r="AC141" s="79" t="n">
        <v>25292</v>
      </c>
      <c r="AD141" s="17"/>
      <c r="AE141" s="79" t="n">
        <v>6530</v>
      </c>
      <c r="AF141" s="17"/>
      <c r="AG141" s="79" t="n">
        <v>0</v>
      </c>
      <c r="AH141" s="17"/>
      <c r="AI141" s="79" t="n">
        <f aca="false">SUM(AA141:AG141)</f>
        <v>55425</v>
      </c>
      <c r="AJ141" s="17"/>
      <c r="AK141" s="79" t="n">
        <f aca="false">(Y141-AI141)</f>
        <v>-20624</v>
      </c>
      <c r="AL141" s="17"/>
      <c r="AM141" s="17"/>
      <c r="AN141" s="27" t="n">
        <v>45</v>
      </c>
    </row>
    <row r="142" customFormat="false" ht="8.25" hidden="false" customHeight="true" outlineLevel="0" collapsed="false">
      <c r="A142" s="4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57"/>
    </row>
    <row r="143" customFormat="false" ht="8.25" hidden="false" customHeight="true" outlineLevel="0" collapsed="false">
      <c r="A143" s="17" t="n">
        <v>46</v>
      </c>
      <c r="B143" s="27"/>
      <c r="C143" s="17" t="s">
        <v>181</v>
      </c>
      <c r="D143" s="17"/>
      <c r="E143" s="79" t="n">
        <v>0</v>
      </c>
      <c r="F143" s="17"/>
      <c r="G143" s="79" t="n">
        <v>0</v>
      </c>
      <c r="H143" s="17"/>
      <c r="I143" s="79" t="n">
        <v>0</v>
      </c>
      <c r="J143" s="17"/>
      <c r="K143" s="79" t="n">
        <v>782241</v>
      </c>
      <c r="L143" s="17"/>
      <c r="M143" s="79" t="n">
        <v>5233127</v>
      </c>
      <c r="N143" s="17"/>
      <c r="O143" s="79" t="n">
        <v>4766328</v>
      </c>
      <c r="P143" s="17"/>
      <c r="Q143" s="79" t="n">
        <v>0</v>
      </c>
      <c r="R143" s="17"/>
      <c r="S143" s="79" t="n">
        <v>0</v>
      </c>
      <c r="T143" s="17"/>
      <c r="U143" s="79" t="n">
        <v>0</v>
      </c>
      <c r="V143" s="17"/>
      <c r="W143" s="79" t="n">
        <v>38665</v>
      </c>
      <c r="X143" s="17"/>
      <c r="Y143" s="79" t="n">
        <f aca="false">SUM(M143:W143)</f>
        <v>10038120</v>
      </c>
      <c r="Z143" s="17"/>
      <c r="AA143" s="79" t="n">
        <v>6501731</v>
      </c>
      <c r="AB143" s="17"/>
      <c r="AC143" s="79" t="n">
        <v>815048</v>
      </c>
      <c r="AD143" s="17"/>
      <c r="AE143" s="79" t="n">
        <v>1524947</v>
      </c>
      <c r="AF143" s="17"/>
      <c r="AG143" s="79" t="n">
        <v>223494</v>
      </c>
      <c r="AH143" s="17"/>
      <c r="AI143" s="79" t="n">
        <f aca="false">SUM(AA143:AG143)</f>
        <v>9065220</v>
      </c>
      <c r="AJ143" s="17"/>
      <c r="AK143" s="79" t="n">
        <f aca="false">(Y143-AI143)</f>
        <v>972900</v>
      </c>
      <c r="AL143" s="17"/>
      <c r="AM143" s="17"/>
      <c r="AN143" s="27" t="n">
        <v>46</v>
      </c>
    </row>
    <row r="144" customFormat="false" ht="8.25" hidden="false" customHeight="true" outlineLevel="0" collapsed="false">
      <c r="A144" s="17" t="n">
        <v>47</v>
      </c>
      <c r="B144" s="27"/>
      <c r="C144" s="17" t="s">
        <v>182</v>
      </c>
      <c r="D144" s="17"/>
      <c r="E144" s="79" t="n">
        <v>0</v>
      </c>
      <c r="F144" s="17"/>
      <c r="G144" s="79" t="n">
        <v>0</v>
      </c>
      <c r="H144" s="17"/>
      <c r="I144" s="79" t="n">
        <v>643781</v>
      </c>
      <c r="J144" s="17"/>
      <c r="K144" s="79" t="n">
        <v>0</v>
      </c>
      <c r="L144" s="17"/>
      <c r="M144" s="79" t="n">
        <v>15324212</v>
      </c>
      <c r="N144" s="17"/>
      <c r="O144" s="79" t="n">
        <v>0</v>
      </c>
      <c r="P144" s="17"/>
      <c r="Q144" s="79" t="n">
        <v>0</v>
      </c>
      <c r="R144" s="17"/>
      <c r="S144" s="79" t="n">
        <v>0</v>
      </c>
      <c r="T144" s="17"/>
      <c r="U144" s="79" t="n">
        <v>0</v>
      </c>
      <c r="V144" s="17"/>
      <c r="W144" s="79" t="n">
        <v>4811482</v>
      </c>
      <c r="X144" s="17"/>
      <c r="Y144" s="79" t="n">
        <f aca="false">SUM(M144:W144)</f>
        <v>20135694</v>
      </c>
      <c r="Z144" s="17"/>
      <c r="AA144" s="79" t="n">
        <v>10904086</v>
      </c>
      <c r="AB144" s="17"/>
      <c r="AC144" s="79" t="n">
        <v>8194083</v>
      </c>
      <c r="AD144" s="17"/>
      <c r="AE144" s="79" t="n">
        <v>778073</v>
      </c>
      <c r="AF144" s="17"/>
      <c r="AG144" s="79" t="n">
        <v>7000</v>
      </c>
      <c r="AH144" s="17"/>
      <c r="AI144" s="79" t="n">
        <f aca="false">SUM(AA144:AG144)</f>
        <v>19883242</v>
      </c>
      <c r="AJ144" s="17"/>
      <c r="AK144" s="79" t="n">
        <f aca="false">(Y144-AI144)</f>
        <v>252452</v>
      </c>
      <c r="AL144" s="17"/>
      <c r="AM144" s="17"/>
      <c r="AN144" s="27" t="n">
        <v>47</v>
      </c>
    </row>
    <row r="145" customFormat="false" ht="8.25" hidden="false" customHeight="true" outlineLevel="0" collapsed="false">
      <c r="A145" s="17" t="n">
        <v>48</v>
      </c>
      <c r="B145" s="27"/>
      <c r="C145" s="17" t="s">
        <v>183</v>
      </c>
      <c r="D145" s="17"/>
      <c r="E145" s="79" t="n">
        <v>0</v>
      </c>
      <c r="F145" s="17"/>
      <c r="G145" s="79" t="n">
        <v>0</v>
      </c>
      <c r="H145" s="17"/>
      <c r="I145" s="79" t="n">
        <v>57991</v>
      </c>
      <c r="J145" s="17"/>
      <c r="K145" s="79" t="n">
        <v>0</v>
      </c>
      <c r="L145" s="17"/>
      <c r="M145" s="79" t="n">
        <v>194265</v>
      </c>
      <c r="N145" s="17"/>
      <c r="O145" s="79" t="n">
        <v>0</v>
      </c>
      <c r="P145" s="17"/>
      <c r="Q145" s="79" t="n">
        <v>0</v>
      </c>
      <c r="R145" s="17"/>
      <c r="S145" s="79" t="n">
        <v>0</v>
      </c>
      <c r="T145" s="17"/>
      <c r="U145" s="79" t="n">
        <v>0</v>
      </c>
      <c r="V145" s="17"/>
      <c r="W145" s="79" t="n">
        <v>106</v>
      </c>
      <c r="X145" s="17"/>
      <c r="Y145" s="79" t="n">
        <f aca="false">SUM(M145:W145)</f>
        <v>194371</v>
      </c>
      <c r="Z145" s="17"/>
      <c r="AA145" s="79" t="n">
        <v>170524</v>
      </c>
      <c r="AB145" s="17"/>
      <c r="AC145" s="79" t="n">
        <v>23867</v>
      </c>
      <c r="AD145" s="17"/>
      <c r="AE145" s="79" t="n">
        <v>0</v>
      </c>
      <c r="AF145" s="17"/>
      <c r="AG145" s="79" t="n">
        <v>0</v>
      </c>
      <c r="AH145" s="17"/>
      <c r="AI145" s="79" t="n">
        <f aca="false">SUM(AA145:AG145)</f>
        <v>194391</v>
      </c>
      <c r="AJ145" s="17"/>
      <c r="AK145" s="79" t="n">
        <f aca="false">(Y145-AI145)</f>
        <v>-20</v>
      </c>
      <c r="AL145" s="17"/>
      <c r="AM145" s="17"/>
      <c r="AN145" s="27" t="n">
        <v>48</v>
      </c>
    </row>
    <row r="146" customFormat="false" ht="8.25" hidden="false" customHeight="true" outlineLevel="0" collapsed="false">
      <c r="A146" s="17" t="n">
        <v>49</v>
      </c>
      <c r="B146" s="27"/>
      <c r="C146" s="17" t="s">
        <v>184</v>
      </c>
      <c r="D146" s="17"/>
      <c r="E146" s="79" t="n">
        <v>0</v>
      </c>
      <c r="F146" s="17"/>
      <c r="G146" s="79" t="n">
        <v>0</v>
      </c>
      <c r="H146" s="17"/>
      <c r="I146" s="79" t="n">
        <v>0</v>
      </c>
      <c r="J146" s="17"/>
      <c r="K146" s="79" t="n">
        <v>0</v>
      </c>
      <c r="L146" s="17"/>
      <c r="M146" s="79" t="n">
        <v>4753331</v>
      </c>
      <c r="N146" s="17"/>
      <c r="O146" s="79" t="n">
        <v>-152671</v>
      </c>
      <c r="P146" s="17"/>
      <c r="Q146" s="79" t="n">
        <v>0</v>
      </c>
      <c r="R146" s="17"/>
      <c r="S146" s="79" t="n">
        <v>0</v>
      </c>
      <c r="T146" s="17"/>
      <c r="U146" s="79" t="n">
        <v>0</v>
      </c>
      <c r="V146" s="17"/>
      <c r="W146" s="79" t="n">
        <v>307858</v>
      </c>
      <c r="X146" s="17"/>
      <c r="Y146" s="79" t="n">
        <f aca="false">SUM(M146:W146)</f>
        <v>4908518</v>
      </c>
      <c r="Z146" s="17"/>
      <c r="AA146" s="79" t="n">
        <v>3012122</v>
      </c>
      <c r="AB146" s="17"/>
      <c r="AC146" s="79" t="n">
        <v>1510594</v>
      </c>
      <c r="AD146" s="17"/>
      <c r="AE146" s="79" t="n">
        <v>1080466</v>
      </c>
      <c r="AF146" s="17"/>
      <c r="AG146" s="79" t="n">
        <v>0</v>
      </c>
      <c r="AH146" s="17"/>
      <c r="AI146" s="79" t="n">
        <f aca="false">SUM(AA146:AG146)</f>
        <v>5603182</v>
      </c>
      <c r="AJ146" s="17"/>
      <c r="AK146" s="79" t="n">
        <f aca="false">(Y146-AI146)</f>
        <v>-694664</v>
      </c>
      <c r="AL146" s="17"/>
      <c r="AM146" s="17"/>
      <c r="AN146" s="27" t="n">
        <v>49</v>
      </c>
    </row>
    <row r="147" customFormat="false" ht="8.25" hidden="false" customHeight="true" outlineLevel="0" collapsed="false">
      <c r="A147" s="17" t="n">
        <v>50</v>
      </c>
      <c r="B147" s="27"/>
      <c r="C147" s="17" t="s">
        <v>185</v>
      </c>
      <c r="D147" s="17"/>
      <c r="E147" s="79" t="n">
        <v>0</v>
      </c>
      <c r="F147" s="26"/>
      <c r="G147" s="79" t="n">
        <v>0</v>
      </c>
      <c r="H147" s="26"/>
      <c r="I147" s="79" t="n">
        <v>0</v>
      </c>
      <c r="J147" s="26"/>
      <c r="K147" s="79" t="n">
        <v>0</v>
      </c>
      <c r="L147" s="26"/>
      <c r="M147" s="79" t="n">
        <v>0</v>
      </c>
      <c r="N147" s="26"/>
      <c r="O147" s="79" t="n">
        <v>0</v>
      </c>
      <c r="P147" s="26"/>
      <c r="Q147" s="79" t="n">
        <v>0</v>
      </c>
      <c r="R147" s="26"/>
      <c r="S147" s="79" t="n">
        <v>0</v>
      </c>
      <c r="T147" s="26"/>
      <c r="U147" s="79" t="n">
        <v>0</v>
      </c>
      <c r="V147" s="26"/>
      <c r="W147" s="79" t="n">
        <v>0</v>
      </c>
      <c r="X147" s="26"/>
      <c r="Y147" s="79" t="n">
        <f aca="false">SUM(M147:W147)</f>
        <v>0</v>
      </c>
      <c r="Z147" s="26"/>
      <c r="AA147" s="79" t="n">
        <v>0</v>
      </c>
      <c r="AB147" s="26"/>
      <c r="AC147" s="79" t="n">
        <v>0</v>
      </c>
      <c r="AD147" s="26"/>
      <c r="AE147" s="79" t="n">
        <v>0</v>
      </c>
      <c r="AF147" s="26"/>
      <c r="AG147" s="79" t="n">
        <v>0</v>
      </c>
      <c r="AH147" s="26"/>
      <c r="AI147" s="79" t="n">
        <f aca="false">SUM(AA147:AG147)</f>
        <v>0</v>
      </c>
      <c r="AJ147" s="26"/>
      <c r="AK147" s="79" t="n">
        <f aca="false">(Y147-AI147)</f>
        <v>0</v>
      </c>
      <c r="AL147" s="26"/>
      <c r="AM147" s="17"/>
      <c r="AN147" s="27" t="n">
        <v>50</v>
      </c>
    </row>
    <row r="148" customFormat="false" ht="7.5" hidden="false" customHeight="tru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27"/>
    </row>
    <row r="149" customFormat="false" ht="6.75" hidden="false" customHeight="tru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25"/>
      <c r="AO149" s="158"/>
    </row>
    <row r="150" customFormat="false" ht="12.8" hidden="false" customHeight="fals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25"/>
      <c r="AO150" s="158"/>
    </row>
    <row r="151" s="20" customFormat="true" ht="11.25" hidden="false" customHeight="true" outlineLevel="0" collapsed="false">
      <c r="A151" s="156" t="n">
        <v>150</v>
      </c>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9"/>
      <c r="AO151" s="159" t="n">
        <v>151</v>
      </c>
    </row>
    <row r="152" s="20" customFormat="true" ht="10.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8" t="s">
        <v>52</v>
      </c>
      <c r="Z152" s="15"/>
      <c r="AA152" s="23" t="s">
        <v>500</v>
      </c>
      <c r="AB152" s="15"/>
      <c r="AC152" s="15"/>
      <c r="AD152" s="15"/>
      <c r="AE152" s="15"/>
      <c r="AF152" s="15"/>
      <c r="AG152" s="15"/>
      <c r="AH152" s="15"/>
      <c r="AI152" s="15"/>
      <c r="AJ152" s="15"/>
      <c r="AK152" s="15"/>
      <c r="AL152" s="15"/>
      <c r="AM152" s="15"/>
      <c r="AN152" s="18" t="s">
        <v>501</v>
      </c>
    </row>
    <row r="153" s="20" customFormat="true" ht="10.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8" t="s">
        <v>502</v>
      </c>
      <c r="Z153" s="15"/>
      <c r="AA153" s="23" t="s">
        <v>503</v>
      </c>
      <c r="AB153" s="15"/>
      <c r="AC153" s="15"/>
      <c r="AD153" s="15"/>
      <c r="AE153" s="15"/>
      <c r="AF153" s="15"/>
      <c r="AG153" s="15"/>
      <c r="AH153" s="15"/>
      <c r="AI153" s="15"/>
      <c r="AJ153" s="15"/>
      <c r="AK153" s="15"/>
      <c r="AL153" s="15"/>
      <c r="AM153" s="15"/>
      <c r="AN153" s="18" t="s">
        <v>494</v>
      </c>
    </row>
    <row r="154" s="20" customFormat="true" ht="10.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8" t="s">
        <v>58</v>
      </c>
      <c r="Z154" s="15"/>
      <c r="AA154" s="155" t="s">
        <v>59</v>
      </c>
      <c r="AB154" s="15"/>
      <c r="AC154" s="15"/>
      <c r="AD154" s="15"/>
      <c r="AE154" s="15"/>
      <c r="AF154" s="15"/>
      <c r="AG154" s="15"/>
      <c r="AH154" s="15"/>
      <c r="AI154" s="15"/>
      <c r="AJ154" s="15"/>
      <c r="AK154" s="15"/>
      <c r="AL154" s="15"/>
      <c r="AM154" s="15"/>
      <c r="AN154" s="156"/>
    </row>
    <row r="155" customFormat="false" ht="9.75" hidden="false" customHeight="tru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27"/>
    </row>
    <row r="156" customFormat="false" ht="9.75" hidden="false" customHeight="true" outlineLevel="0" collapsed="false">
      <c r="A156" s="17"/>
      <c r="B156" s="17"/>
      <c r="C156" s="17"/>
      <c r="D156" s="17"/>
      <c r="E156" s="17"/>
      <c r="F156" s="17"/>
      <c r="G156" s="17"/>
      <c r="H156" s="17"/>
      <c r="I156" s="17"/>
      <c r="J156" s="17"/>
      <c r="K156" s="17"/>
      <c r="L156" s="17"/>
      <c r="M156" s="24" t="s">
        <v>504</v>
      </c>
      <c r="N156" s="24"/>
      <c r="O156" s="24"/>
      <c r="P156" s="24"/>
      <c r="Q156" s="24"/>
      <c r="R156" s="24"/>
      <c r="S156" s="24"/>
      <c r="T156" s="24"/>
      <c r="U156" s="24"/>
      <c r="V156" s="24"/>
      <c r="W156" s="24"/>
      <c r="X156" s="17"/>
      <c r="Y156" s="17"/>
      <c r="Z156" s="17"/>
      <c r="AA156" s="24" t="s">
        <v>505</v>
      </c>
      <c r="AB156" s="24"/>
      <c r="AC156" s="24"/>
      <c r="AD156" s="24"/>
      <c r="AE156" s="24"/>
      <c r="AF156" s="24"/>
      <c r="AG156" s="24"/>
      <c r="AH156" s="24"/>
      <c r="AI156" s="24"/>
      <c r="AJ156" s="17"/>
      <c r="AK156" s="17"/>
      <c r="AL156" s="17"/>
      <c r="AM156" s="17"/>
      <c r="AN156" s="27"/>
    </row>
    <row r="157" customFormat="false" ht="9.75" hidden="false" customHeight="true" outlineLevel="0" collapsed="false">
      <c r="A157" s="17"/>
      <c r="B157" s="17"/>
      <c r="C157" s="17"/>
      <c r="D157" s="17"/>
      <c r="E157" s="17"/>
      <c r="F157" s="17"/>
      <c r="G157" s="17"/>
      <c r="H157" s="17"/>
      <c r="I157" s="26"/>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27"/>
    </row>
    <row r="158" customFormat="false" ht="9.75" hidden="false" customHeight="true" outlineLevel="0" collapsed="false">
      <c r="A158" s="17"/>
      <c r="B158" s="17"/>
      <c r="C158" s="17"/>
      <c r="D158" s="17"/>
      <c r="E158" s="25" t="s">
        <v>506</v>
      </c>
      <c r="F158" s="25"/>
      <c r="G158" s="25"/>
      <c r="H158" s="17"/>
      <c r="I158" s="25" t="s">
        <v>507</v>
      </c>
      <c r="J158" s="25"/>
      <c r="K158" s="25"/>
      <c r="L158" s="25"/>
      <c r="M158" s="17"/>
      <c r="N158" s="17"/>
      <c r="O158" s="25" t="s">
        <v>508</v>
      </c>
      <c r="P158" s="25"/>
      <c r="Q158" s="25"/>
      <c r="R158" s="25"/>
      <c r="S158" s="25"/>
      <c r="T158" s="25"/>
      <c r="U158" s="25"/>
      <c r="V158" s="17"/>
      <c r="W158" s="17"/>
      <c r="X158" s="17"/>
      <c r="Y158" s="17"/>
      <c r="Z158" s="17"/>
      <c r="AA158" s="17"/>
      <c r="AB158" s="17"/>
      <c r="AC158" s="17"/>
      <c r="AD158" s="17"/>
      <c r="AE158" s="17"/>
      <c r="AF158" s="17"/>
      <c r="AG158" s="17"/>
      <c r="AH158" s="17"/>
      <c r="AI158" s="17"/>
      <c r="AJ158" s="17"/>
      <c r="AK158" s="17"/>
      <c r="AL158" s="17"/>
      <c r="AM158" s="17"/>
      <c r="AN158" s="27"/>
    </row>
    <row r="159" customFormat="false" ht="9.75" hidden="false" customHeight="true" outlineLevel="0" collapsed="false">
      <c r="A159" s="17"/>
      <c r="B159" s="17"/>
      <c r="C159" s="17"/>
      <c r="D159" s="17"/>
      <c r="E159" s="24" t="s">
        <v>509</v>
      </c>
      <c r="F159" s="24"/>
      <c r="G159" s="24"/>
      <c r="H159" s="17"/>
      <c r="I159" s="24" t="s">
        <v>510</v>
      </c>
      <c r="J159" s="24"/>
      <c r="K159" s="24"/>
      <c r="L159" s="24"/>
      <c r="M159" s="17"/>
      <c r="N159" s="17"/>
      <c r="O159" s="24" t="s">
        <v>511</v>
      </c>
      <c r="P159" s="24"/>
      <c r="Q159" s="24"/>
      <c r="R159" s="24"/>
      <c r="S159" s="24"/>
      <c r="T159" s="24"/>
      <c r="U159" s="24"/>
      <c r="V159" s="17"/>
      <c r="W159" s="17"/>
      <c r="X159" s="17"/>
      <c r="Y159" s="17"/>
      <c r="Z159" s="17"/>
      <c r="AA159" s="17"/>
      <c r="AB159" s="17"/>
      <c r="AC159" s="17"/>
      <c r="AD159" s="17"/>
      <c r="AE159" s="17"/>
      <c r="AF159" s="17"/>
      <c r="AG159" s="17"/>
      <c r="AH159" s="17"/>
      <c r="AI159" s="17"/>
      <c r="AJ159" s="17"/>
      <c r="AK159" s="17"/>
      <c r="AL159" s="17"/>
      <c r="AM159" s="17"/>
      <c r="AN159" s="27"/>
    </row>
    <row r="160" customFormat="false" ht="11.25" hidden="false" customHeight="true" outlineLevel="0" collapsed="false">
      <c r="A160" s="17"/>
      <c r="B160" s="17"/>
      <c r="C160" s="17"/>
      <c r="D160" s="17"/>
      <c r="E160" s="17"/>
      <c r="F160" s="17"/>
      <c r="G160" s="17"/>
      <c r="H160" s="17"/>
      <c r="I160" s="17"/>
      <c r="J160" s="17"/>
      <c r="K160" s="17"/>
      <c r="L160" s="17"/>
      <c r="M160" s="17"/>
      <c r="N160" s="17"/>
      <c r="O160" s="27" t="s">
        <v>512</v>
      </c>
      <c r="P160" s="17"/>
      <c r="Q160" s="27"/>
      <c r="R160" s="17"/>
      <c r="S160" s="27"/>
      <c r="T160" s="17"/>
      <c r="U160" s="27" t="s">
        <v>513</v>
      </c>
      <c r="V160" s="17"/>
      <c r="W160" s="17"/>
      <c r="X160" s="17"/>
      <c r="Y160" s="17"/>
      <c r="Z160" s="17"/>
      <c r="AA160" s="27" t="s">
        <v>71</v>
      </c>
      <c r="AB160" s="17"/>
      <c r="AC160" s="17"/>
      <c r="AD160" s="17"/>
      <c r="AE160" s="17"/>
      <c r="AF160" s="17"/>
      <c r="AG160" s="17"/>
      <c r="AH160" s="17"/>
      <c r="AI160" s="17"/>
      <c r="AJ160" s="17"/>
      <c r="AK160" s="17"/>
      <c r="AL160" s="17"/>
      <c r="AM160" s="17"/>
      <c r="AN160" s="27"/>
    </row>
    <row r="161" customFormat="false" ht="9.75" hidden="false" customHeight="true" outlineLevel="0" collapsed="false">
      <c r="A161" s="17"/>
      <c r="B161" s="17"/>
      <c r="C161" s="17"/>
      <c r="D161" s="17"/>
      <c r="E161" s="27" t="s">
        <v>514</v>
      </c>
      <c r="F161" s="17"/>
      <c r="G161" s="17"/>
      <c r="H161" s="17"/>
      <c r="I161" s="27" t="s">
        <v>514</v>
      </c>
      <c r="J161" s="17"/>
      <c r="K161" s="17"/>
      <c r="L161" s="17"/>
      <c r="M161" s="17"/>
      <c r="N161" s="17"/>
      <c r="O161" s="27" t="s">
        <v>515</v>
      </c>
      <c r="P161" s="17"/>
      <c r="Q161" s="27" t="s">
        <v>516</v>
      </c>
      <c r="R161" s="17"/>
      <c r="S161" s="27" t="s">
        <v>513</v>
      </c>
      <c r="T161" s="17"/>
      <c r="U161" s="27" t="s">
        <v>321</v>
      </c>
      <c r="V161" s="17"/>
      <c r="W161" s="27" t="s">
        <v>276</v>
      </c>
      <c r="X161" s="17"/>
      <c r="Y161" s="27" t="s">
        <v>517</v>
      </c>
      <c r="Z161" s="17"/>
      <c r="AA161" s="27" t="s">
        <v>518</v>
      </c>
      <c r="AB161" s="17"/>
      <c r="AC161" s="17"/>
      <c r="AD161" s="17"/>
      <c r="AE161" s="27" t="s">
        <v>519</v>
      </c>
      <c r="AF161" s="17"/>
      <c r="AG161" s="27" t="s">
        <v>338</v>
      </c>
      <c r="AH161" s="17"/>
      <c r="AI161" s="27" t="s">
        <v>75</v>
      </c>
      <c r="AJ161" s="17"/>
      <c r="AK161" s="27" t="s">
        <v>517</v>
      </c>
      <c r="AL161" s="17"/>
      <c r="AM161" s="17"/>
      <c r="AN161" s="27"/>
    </row>
    <row r="162" customFormat="false" ht="9.75" hidden="false" customHeight="true" outlineLevel="0" collapsed="false">
      <c r="A162" s="24" t="s">
        <v>81</v>
      </c>
      <c r="B162" s="17"/>
      <c r="C162" s="24" t="s">
        <v>83</v>
      </c>
      <c r="D162" s="17"/>
      <c r="E162" s="24" t="s">
        <v>520</v>
      </c>
      <c r="F162" s="17"/>
      <c r="G162" s="24" t="s">
        <v>292</v>
      </c>
      <c r="H162" s="17"/>
      <c r="I162" s="24" t="s">
        <v>520</v>
      </c>
      <c r="J162" s="17"/>
      <c r="K162" s="24" t="s">
        <v>292</v>
      </c>
      <c r="L162" s="17"/>
      <c r="M162" s="24" t="s">
        <v>521</v>
      </c>
      <c r="N162" s="17"/>
      <c r="O162" s="24" t="s">
        <v>522</v>
      </c>
      <c r="P162" s="17"/>
      <c r="Q162" s="24" t="s">
        <v>465</v>
      </c>
      <c r="R162" s="17"/>
      <c r="S162" s="24" t="s">
        <v>523</v>
      </c>
      <c r="T162" s="17"/>
      <c r="U162" s="24" t="s">
        <v>79</v>
      </c>
      <c r="V162" s="17"/>
      <c r="W162" s="24" t="s">
        <v>60</v>
      </c>
      <c r="X162" s="17"/>
      <c r="Y162" s="24" t="s">
        <v>524</v>
      </c>
      <c r="Z162" s="17"/>
      <c r="AA162" s="24" t="s">
        <v>315</v>
      </c>
      <c r="AB162" s="17"/>
      <c r="AC162" s="24" t="s">
        <v>525</v>
      </c>
      <c r="AD162" s="17"/>
      <c r="AE162" s="24" t="s">
        <v>315</v>
      </c>
      <c r="AF162" s="17"/>
      <c r="AG162" s="24" t="s">
        <v>315</v>
      </c>
      <c r="AH162" s="17"/>
      <c r="AI162" s="24" t="s">
        <v>315</v>
      </c>
      <c r="AJ162" s="17"/>
      <c r="AK162" s="24" t="s">
        <v>526</v>
      </c>
      <c r="AL162" s="17"/>
      <c r="AM162" s="17"/>
      <c r="AN162" s="24" t="s">
        <v>81</v>
      </c>
    </row>
    <row r="163" customFormat="false" ht="8.2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27"/>
    </row>
    <row r="164" customFormat="false" ht="8.25" hidden="false" customHeight="true" outlineLevel="0" collapsed="false">
      <c r="A164" s="17"/>
      <c r="B164" s="17" t="s">
        <v>137</v>
      </c>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27"/>
    </row>
    <row r="165" customFormat="false" ht="8.25" hidden="false" customHeight="true" outlineLevel="0" collapsed="false">
      <c r="A165" s="17" t="n">
        <v>51</v>
      </c>
      <c r="B165" s="27"/>
      <c r="C165" s="17" t="s">
        <v>187</v>
      </c>
      <c r="D165" s="17"/>
      <c r="E165" s="72" t="n">
        <v>0</v>
      </c>
      <c r="F165" s="17"/>
      <c r="G165" s="72" t="n">
        <v>0</v>
      </c>
      <c r="H165" s="17"/>
      <c r="I165" s="72" t="n">
        <v>0</v>
      </c>
      <c r="J165" s="17"/>
      <c r="K165" s="72" t="n">
        <v>0</v>
      </c>
      <c r="L165" s="17"/>
      <c r="M165" s="72" t="n">
        <v>0</v>
      </c>
      <c r="N165" s="17"/>
      <c r="O165" s="72" t="n">
        <v>-569698</v>
      </c>
      <c r="P165" s="17"/>
      <c r="Q165" s="72" t="n">
        <v>0</v>
      </c>
      <c r="R165" s="17"/>
      <c r="S165" s="72" t="n">
        <v>0</v>
      </c>
      <c r="T165" s="17"/>
      <c r="U165" s="72" t="n">
        <v>0</v>
      </c>
      <c r="V165" s="17"/>
      <c r="W165" s="72" t="n">
        <v>511008</v>
      </c>
      <c r="X165" s="17"/>
      <c r="Y165" s="72" t="n">
        <f aca="false">SUM(M165:W165)</f>
        <v>-58690</v>
      </c>
      <c r="Z165" s="17"/>
      <c r="AA165" s="72" t="n">
        <v>960</v>
      </c>
      <c r="AB165" s="17"/>
      <c r="AC165" s="72" t="n">
        <v>16483</v>
      </c>
      <c r="AD165" s="17"/>
      <c r="AE165" s="72" t="n">
        <v>0</v>
      </c>
      <c r="AF165" s="17"/>
      <c r="AG165" s="72" t="n">
        <v>0</v>
      </c>
      <c r="AH165" s="17"/>
      <c r="AI165" s="72" t="n">
        <f aca="false">SUM(AA165:AG165)</f>
        <v>17443</v>
      </c>
      <c r="AJ165" s="17"/>
      <c r="AK165" s="72" t="n">
        <f aca="false">(Y165-AI165)</f>
        <v>-76133</v>
      </c>
      <c r="AL165" s="17"/>
      <c r="AM165" s="17"/>
      <c r="AN165" s="27" t="n">
        <v>51</v>
      </c>
    </row>
    <row r="166" customFormat="false" ht="8.25" hidden="false" customHeight="true" outlineLevel="0" collapsed="false">
      <c r="A166" s="17" t="n">
        <v>52</v>
      </c>
      <c r="B166" s="27"/>
      <c r="C166" s="17" t="s">
        <v>188</v>
      </c>
      <c r="D166" s="17"/>
      <c r="E166" s="79" t="n">
        <v>0</v>
      </c>
      <c r="F166" s="17"/>
      <c r="G166" s="79" t="n">
        <v>0</v>
      </c>
      <c r="H166" s="17"/>
      <c r="I166" s="79" t="n">
        <v>0</v>
      </c>
      <c r="J166" s="17"/>
      <c r="K166" s="79" t="n">
        <v>0</v>
      </c>
      <c r="L166" s="17"/>
      <c r="M166" s="79" t="n">
        <v>3036539</v>
      </c>
      <c r="N166" s="17"/>
      <c r="O166" s="79" t="n">
        <v>0</v>
      </c>
      <c r="P166" s="17"/>
      <c r="Q166" s="79" t="n">
        <v>0</v>
      </c>
      <c r="R166" s="17"/>
      <c r="S166" s="79" t="n">
        <v>0</v>
      </c>
      <c r="T166" s="17"/>
      <c r="U166" s="79" t="n">
        <v>0</v>
      </c>
      <c r="V166" s="17"/>
      <c r="W166" s="79" t="n">
        <v>17539</v>
      </c>
      <c r="X166" s="17"/>
      <c r="Y166" s="79" t="n">
        <f aca="false">SUM(M166:W166)</f>
        <v>3054078</v>
      </c>
      <c r="Z166" s="17"/>
      <c r="AA166" s="79" t="n">
        <v>2420500</v>
      </c>
      <c r="AB166" s="17"/>
      <c r="AC166" s="79" t="n">
        <v>3127317</v>
      </c>
      <c r="AD166" s="17"/>
      <c r="AE166" s="79" t="n">
        <v>400020</v>
      </c>
      <c r="AF166" s="17"/>
      <c r="AG166" s="79" t="n">
        <v>0</v>
      </c>
      <c r="AH166" s="17"/>
      <c r="AI166" s="79" t="n">
        <f aca="false">SUM(AA166:AG166)</f>
        <v>5947837</v>
      </c>
      <c r="AJ166" s="17"/>
      <c r="AK166" s="79" t="n">
        <f aca="false">(Y166-AI166)</f>
        <v>-2893759</v>
      </c>
      <c r="AL166" s="17"/>
      <c r="AM166" s="17"/>
      <c r="AN166" s="27" t="n">
        <v>52</v>
      </c>
    </row>
    <row r="167" customFormat="false" ht="8.25" hidden="false" customHeight="true" outlineLevel="0" collapsed="false">
      <c r="A167" s="17" t="n">
        <v>53</v>
      </c>
      <c r="B167" s="27"/>
      <c r="C167" s="17" t="s">
        <v>189</v>
      </c>
      <c r="D167" s="17"/>
      <c r="E167" s="79" t="n">
        <v>665</v>
      </c>
      <c r="F167" s="17"/>
      <c r="G167" s="79" t="n">
        <v>0</v>
      </c>
      <c r="H167" s="17"/>
      <c r="I167" s="79" t="n">
        <v>1419566</v>
      </c>
      <c r="J167" s="17"/>
      <c r="K167" s="79" t="n">
        <v>0</v>
      </c>
      <c r="L167" s="17"/>
      <c r="M167" s="79" t="n">
        <v>11616517</v>
      </c>
      <c r="N167" s="17"/>
      <c r="O167" s="79" t="n">
        <v>3114570</v>
      </c>
      <c r="P167" s="17"/>
      <c r="Q167" s="79" t="n">
        <v>0</v>
      </c>
      <c r="R167" s="17"/>
      <c r="S167" s="79" t="n">
        <v>3789826</v>
      </c>
      <c r="T167" s="17"/>
      <c r="U167" s="79" t="n">
        <v>144202</v>
      </c>
      <c r="V167" s="17"/>
      <c r="W167" s="79" t="n">
        <v>0</v>
      </c>
      <c r="X167" s="17"/>
      <c r="Y167" s="79" t="n">
        <f aca="false">SUM(M167:W167)</f>
        <v>18665115</v>
      </c>
      <c r="Z167" s="17"/>
      <c r="AA167" s="79" t="n">
        <v>20091525</v>
      </c>
      <c r="AB167" s="17"/>
      <c r="AC167" s="79" t="n">
        <v>1983441</v>
      </c>
      <c r="AD167" s="17"/>
      <c r="AE167" s="79" t="n">
        <v>36808</v>
      </c>
      <c r="AF167" s="17"/>
      <c r="AG167" s="79" t="n">
        <v>205200</v>
      </c>
      <c r="AH167" s="17"/>
      <c r="AI167" s="79" t="n">
        <f aca="false">SUM(AA167:AG167)</f>
        <v>22316974</v>
      </c>
      <c r="AJ167" s="17"/>
      <c r="AK167" s="79" t="n">
        <f aca="false">(Y167-AI167)</f>
        <v>-3651859</v>
      </c>
      <c r="AL167" s="17"/>
      <c r="AM167" s="17"/>
      <c r="AN167" s="27" t="n">
        <v>53</v>
      </c>
    </row>
    <row r="168" customFormat="false" ht="8.25" hidden="false" customHeight="true" outlineLevel="0" collapsed="false">
      <c r="A168" s="17" t="n">
        <v>54</v>
      </c>
      <c r="B168" s="27"/>
      <c r="C168" s="17" t="s">
        <v>190</v>
      </c>
      <c r="D168" s="17"/>
      <c r="E168" s="79" t="n">
        <v>0</v>
      </c>
      <c r="F168" s="17"/>
      <c r="G168" s="79" t="n">
        <v>0</v>
      </c>
      <c r="H168" s="17"/>
      <c r="I168" s="79" t="n">
        <v>0</v>
      </c>
      <c r="J168" s="17"/>
      <c r="K168" s="79" t="n">
        <v>0</v>
      </c>
      <c r="L168" s="17"/>
      <c r="M168" s="79" t="n">
        <v>2111002</v>
      </c>
      <c r="N168" s="17"/>
      <c r="O168" s="79" t="n">
        <v>0</v>
      </c>
      <c r="P168" s="17"/>
      <c r="Q168" s="79" t="n">
        <v>0</v>
      </c>
      <c r="R168" s="17"/>
      <c r="S168" s="79" t="n">
        <v>0</v>
      </c>
      <c r="T168" s="17"/>
      <c r="U168" s="79" t="n">
        <v>0</v>
      </c>
      <c r="V168" s="17"/>
      <c r="W168" s="79" t="n">
        <v>40585</v>
      </c>
      <c r="X168" s="17"/>
      <c r="Y168" s="79" t="n">
        <f aca="false">SUM(M168:W168)</f>
        <v>2151587</v>
      </c>
      <c r="Z168" s="17"/>
      <c r="AA168" s="79" t="n">
        <v>2213259</v>
      </c>
      <c r="AB168" s="17"/>
      <c r="AC168" s="79" t="n">
        <v>569811</v>
      </c>
      <c r="AD168" s="17"/>
      <c r="AE168" s="79" t="n">
        <v>0</v>
      </c>
      <c r="AF168" s="17"/>
      <c r="AG168" s="79" t="n">
        <v>0</v>
      </c>
      <c r="AH168" s="17"/>
      <c r="AI168" s="79" t="n">
        <f aca="false">SUM(AA168:AG168)</f>
        <v>2783070</v>
      </c>
      <c r="AJ168" s="17"/>
      <c r="AK168" s="79" t="n">
        <f aca="false">(Y168-AI168)</f>
        <v>-631483</v>
      </c>
      <c r="AL168" s="17"/>
      <c r="AM168" s="17"/>
      <c r="AN168" s="27" t="n">
        <v>54</v>
      </c>
    </row>
    <row r="169" customFormat="false" ht="8.25" hidden="false" customHeight="true" outlineLevel="0" collapsed="false">
      <c r="A169" s="17" t="n">
        <v>55</v>
      </c>
      <c r="B169" s="27"/>
      <c r="C169" s="17" t="s">
        <v>191</v>
      </c>
      <c r="D169" s="17"/>
      <c r="E169" s="79" t="n">
        <v>35743</v>
      </c>
      <c r="F169" s="17"/>
      <c r="G169" s="79" t="n">
        <v>0</v>
      </c>
      <c r="H169" s="17"/>
      <c r="I169" s="79" t="n">
        <v>0</v>
      </c>
      <c r="J169" s="17"/>
      <c r="K169" s="79" t="n">
        <v>0</v>
      </c>
      <c r="L169" s="17"/>
      <c r="M169" s="79" t="n">
        <v>0</v>
      </c>
      <c r="N169" s="17"/>
      <c r="O169" s="79" t="n">
        <v>0</v>
      </c>
      <c r="P169" s="17"/>
      <c r="Q169" s="79" t="n">
        <v>0</v>
      </c>
      <c r="R169" s="17"/>
      <c r="S169" s="79" t="n">
        <v>0</v>
      </c>
      <c r="T169" s="17"/>
      <c r="U169" s="79" t="n">
        <v>0</v>
      </c>
      <c r="V169" s="17"/>
      <c r="W169" s="79" t="n">
        <v>0</v>
      </c>
      <c r="X169" s="17"/>
      <c r="Y169" s="79" t="n">
        <f aca="false">SUM(M169:W169)</f>
        <v>0</v>
      </c>
      <c r="Z169" s="17"/>
      <c r="AA169" s="79" t="n">
        <v>0</v>
      </c>
      <c r="AB169" s="17"/>
      <c r="AC169" s="79" t="n">
        <v>0</v>
      </c>
      <c r="AD169" s="17"/>
      <c r="AE169" s="79" t="n">
        <v>0</v>
      </c>
      <c r="AF169" s="17"/>
      <c r="AG169" s="79" t="n">
        <v>0</v>
      </c>
      <c r="AH169" s="17"/>
      <c r="AI169" s="79" t="n">
        <f aca="false">SUM(AA169:AG169)</f>
        <v>0</v>
      </c>
      <c r="AJ169" s="17"/>
      <c r="AK169" s="79" t="n">
        <f aca="false">(Y169-AI169)</f>
        <v>0</v>
      </c>
      <c r="AL169" s="17"/>
      <c r="AM169" s="17"/>
      <c r="AN169" s="27" t="n">
        <v>55</v>
      </c>
    </row>
    <row r="170" customFormat="false" ht="8.25" hidden="false" customHeight="true" outlineLevel="0" collapsed="false">
      <c r="A170" s="4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57"/>
    </row>
    <row r="171" customFormat="false" ht="8.25" hidden="false" customHeight="true" outlineLevel="0" collapsed="false">
      <c r="A171" s="17" t="n">
        <v>56</v>
      </c>
      <c r="B171" s="27"/>
      <c r="C171" s="17" t="s">
        <v>192</v>
      </c>
      <c r="D171" s="17"/>
      <c r="E171" s="79" t="n">
        <v>0</v>
      </c>
      <c r="F171" s="17"/>
      <c r="G171" s="79" t="n">
        <v>0</v>
      </c>
      <c r="H171" s="17"/>
      <c r="I171" s="79" t="n">
        <v>0</v>
      </c>
      <c r="J171" s="17"/>
      <c r="K171" s="79" t="n">
        <v>0</v>
      </c>
      <c r="L171" s="17"/>
      <c r="M171" s="79" t="n">
        <v>0</v>
      </c>
      <c r="N171" s="17"/>
      <c r="O171" s="79" t="n">
        <v>0</v>
      </c>
      <c r="P171" s="17"/>
      <c r="Q171" s="79" t="n">
        <v>0</v>
      </c>
      <c r="R171" s="17"/>
      <c r="S171" s="79" t="n">
        <v>0</v>
      </c>
      <c r="T171" s="17"/>
      <c r="U171" s="79" t="n">
        <v>0</v>
      </c>
      <c r="V171" s="17"/>
      <c r="W171" s="79" t="n">
        <v>0</v>
      </c>
      <c r="X171" s="17"/>
      <c r="Y171" s="79" t="n">
        <f aca="false">SUM(M171:W171)</f>
        <v>0</v>
      </c>
      <c r="Z171" s="17"/>
      <c r="AA171" s="79" t="n">
        <v>0</v>
      </c>
      <c r="AB171" s="17"/>
      <c r="AC171" s="79" t="n">
        <v>0</v>
      </c>
      <c r="AD171" s="17"/>
      <c r="AE171" s="79" t="n">
        <v>0</v>
      </c>
      <c r="AF171" s="17"/>
      <c r="AG171" s="79" t="n">
        <v>0</v>
      </c>
      <c r="AH171" s="17"/>
      <c r="AI171" s="79" t="n">
        <f aca="false">SUM(AA171:AG171)</f>
        <v>0</v>
      </c>
      <c r="AJ171" s="17"/>
      <c r="AK171" s="79" t="n">
        <f aca="false">(Y171-AI171)</f>
        <v>0</v>
      </c>
      <c r="AL171" s="17"/>
      <c r="AM171" s="17"/>
      <c r="AN171" s="27" t="n">
        <v>56</v>
      </c>
    </row>
    <row r="172" customFormat="false" ht="8.25" hidden="false" customHeight="true" outlineLevel="0" collapsed="false">
      <c r="A172" s="17" t="n">
        <v>57</v>
      </c>
      <c r="B172" s="27"/>
      <c r="C172" s="17" t="s">
        <v>193</v>
      </c>
      <c r="D172" s="17"/>
      <c r="E172" s="79" t="n">
        <v>0</v>
      </c>
      <c r="F172" s="17"/>
      <c r="G172" s="79" t="n">
        <v>0</v>
      </c>
      <c r="H172" s="17"/>
      <c r="I172" s="79" t="n">
        <v>0</v>
      </c>
      <c r="J172" s="17"/>
      <c r="K172" s="79" t="n">
        <v>0</v>
      </c>
      <c r="L172" s="17"/>
      <c r="M172" s="79" t="n">
        <v>0</v>
      </c>
      <c r="N172" s="17"/>
      <c r="O172" s="79" t="n">
        <v>0</v>
      </c>
      <c r="P172" s="17"/>
      <c r="Q172" s="79" t="n">
        <v>0</v>
      </c>
      <c r="R172" s="17"/>
      <c r="S172" s="79" t="n">
        <v>0</v>
      </c>
      <c r="T172" s="17"/>
      <c r="U172" s="79" t="n">
        <v>0</v>
      </c>
      <c r="V172" s="17"/>
      <c r="W172" s="79" t="n">
        <v>0</v>
      </c>
      <c r="X172" s="17"/>
      <c r="Y172" s="79" t="n">
        <f aca="false">SUM(M172:W172)</f>
        <v>0</v>
      </c>
      <c r="Z172" s="17"/>
      <c r="AA172" s="79" t="n">
        <v>0</v>
      </c>
      <c r="AB172" s="17"/>
      <c r="AC172" s="79" t="n">
        <v>0</v>
      </c>
      <c r="AD172" s="17"/>
      <c r="AE172" s="79" t="n">
        <v>0</v>
      </c>
      <c r="AF172" s="17"/>
      <c r="AG172" s="79" t="n">
        <v>0</v>
      </c>
      <c r="AH172" s="17"/>
      <c r="AI172" s="79" t="n">
        <f aca="false">SUM(AA172:AG172)</f>
        <v>0</v>
      </c>
      <c r="AJ172" s="17"/>
      <c r="AK172" s="79" t="n">
        <f aca="false">(Y172-AI172)</f>
        <v>0</v>
      </c>
      <c r="AL172" s="17"/>
      <c r="AM172" s="17"/>
      <c r="AN172" s="27" t="n">
        <v>57</v>
      </c>
    </row>
    <row r="173" customFormat="false" ht="8.25" hidden="false" customHeight="true" outlineLevel="0" collapsed="false">
      <c r="A173" s="17" t="n">
        <v>58</v>
      </c>
      <c r="B173" s="27"/>
      <c r="C173" s="17" t="s">
        <v>194</v>
      </c>
      <c r="D173" s="17"/>
      <c r="E173" s="79" t="n">
        <v>0</v>
      </c>
      <c r="F173" s="17"/>
      <c r="G173" s="79" t="n">
        <v>0</v>
      </c>
      <c r="H173" s="17"/>
      <c r="I173" s="79" t="n">
        <v>109900</v>
      </c>
      <c r="J173" s="17"/>
      <c r="K173" s="79" t="n">
        <v>0</v>
      </c>
      <c r="L173" s="17"/>
      <c r="M173" s="79" t="n">
        <v>0</v>
      </c>
      <c r="N173" s="17"/>
      <c r="O173" s="79" t="n">
        <v>0</v>
      </c>
      <c r="P173" s="17"/>
      <c r="Q173" s="79" t="n">
        <v>0</v>
      </c>
      <c r="R173" s="17"/>
      <c r="S173" s="79" t="n">
        <v>0</v>
      </c>
      <c r="T173" s="17"/>
      <c r="U173" s="79" t="n">
        <v>0</v>
      </c>
      <c r="V173" s="17"/>
      <c r="W173" s="79" t="n">
        <v>0</v>
      </c>
      <c r="X173" s="17"/>
      <c r="Y173" s="79" t="n">
        <f aca="false">SUM(M173:W173)</f>
        <v>0</v>
      </c>
      <c r="Z173" s="17"/>
      <c r="AA173" s="79" t="n">
        <v>0</v>
      </c>
      <c r="AB173" s="17"/>
      <c r="AC173" s="79" t="n">
        <v>0</v>
      </c>
      <c r="AD173" s="17"/>
      <c r="AE173" s="79" t="n">
        <v>0</v>
      </c>
      <c r="AF173" s="17"/>
      <c r="AG173" s="79" t="n">
        <v>0</v>
      </c>
      <c r="AH173" s="17"/>
      <c r="AI173" s="79" t="n">
        <f aca="false">SUM(AA173:AG173)</f>
        <v>0</v>
      </c>
      <c r="AJ173" s="17"/>
      <c r="AK173" s="79" t="n">
        <f aca="false">(Y173-AI173)</f>
        <v>0</v>
      </c>
      <c r="AL173" s="17"/>
      <c r="AM173" s="17"/>
      <c r="AN173" s="27" t="n">
        <v>58</v>
      </c>
    </row>
    <row r="174" customFormat="false" ht="8.25" hidden="false" customHeight="true" outlineLevel="0" collapsed="false">
      <c r="A174" s="17" t="n">
        <v>59</v>
      </c>
      <c r="B174" s="27"/>
      <c r="C174" s="17" t="s">
        <v>195</v>
      </c>
      <c r="D174" s="17"/>
      <c r="E174" s="79" t="n">
        <v>0</v>
      </c>
      <c r="F174" s="17"/>
      <c r="G174" s="79" t="n">
        <v>0</v>
      </c>
      <c r="H174" s="17"/>
      <c r="I174" s="79" t="n">
        <v>0</v>
      </c>
      <c r="J174" s="17"/>
      <c r="K174" s="79" t="n">
        <v>0</v>
      </c>
      <c r="L174" s="17"/>
      <c r="M174" s="79" t="n">
        <v>199227</v>
      </c>
      <c r="N174" s="17"/>
      <c r="O174" s="79" t="n">
        <v>0</v>
      </c>
      <c r="P174" s="17"/>
      <c r="Q174" s="79" t="n">
        <v>0</v>
      </c>
      <c r="R174" s="17"/>
      <c r="S174" s="79" t="n">
        <v>10870</v>
      </c>
      <c r="T174" s="17"/>
      <c r="U174" s="79" t="n">
        <v>0</v>
      </c>
      <c r="V174" s="17"/>
      <c r="W174" s="79" t="n">
        <v>0</v>
      </c>
      <c r="X174" s="17"/>
      <c r="Y174" s="79" t="n">
        <f aca="false">SUM(M174:W174)</f>
        <v>210097</v>
      </c>
      <c r="Z174" s="17"/>
      <c r="AA174" s="79" t="n">
        <v>229548</v>
      </c>
      <c r="AB174" s="17"/>
      <c r="AC174" s="79" t="n">
        <v>0</v>
      </c>
      <c r="AD174" s="17"/>
      <c r="AE174" s="79" t="n">
        <v>0</v>
      </c>
      <c r="AF174" s="17"/>
      <c r="AG174" s="79" t="n">
        <v>0</v>
      </c>
      <c r="AH174" s="17"/>
      <c r="AI174" s="79" t="n">
        <f aca="false">SUM(AA174:AG174)</f>
        <v>229548</v>
      </c>
      <c r="AJ174" s="17"/>
      <c r="AK174" s="79" t="n">
        <f aca="false">(Y174-AI174)</f>
        <v>-19451</v>
      </c>
      <c r="AL174" s="17"/>
      <c r="AM174" s="17"/>
      <c r="AN174" s="27" t="n">
        <v>59</v>
      </c>
    </row>
    <row r="175" customFormat="false" ht="8.25" hidden="false" customHeight="true" outlineLevel="0" collapsed="false">
      <c r="A175" s="17" t="n">
        <v>60</v>
      </c>
      <c r="B175" s="27"/>
      <c r="C175" s="17" t="s">
        <v>196</v>
      </c>
      <c r="D175" s="17"/>
      <c r="E175" s="79" t="n">
        <v>0</v>
      </c>
      <c r="F175" s="17"/>
      <c r="G175" s="79" t="n">
        <v>0</v>
      </c>
      <c r="H175" s="17"/>
      <c r="I175" s="79" t="n">
        <v>69200</v>
      </c>
      <c r="J175" s="17"/>
      <c r="K175" s="79" t="n">
        <v>0</v>
      </c>
      <c r="L175" s="17"/>
      <c r="M175" s="79" t="n">
        <v>3501472</v>
      </c>
      <c r="N175" s="17"/>
      <c r="O175" s="79" t="n">
        <v>0</v>
      </c>
      <c r="P175" s="17"/>
      <c r="Q175" s="79" t="n">
        <v>0</v>
      </c>
      <c r="R175" s="17"/>
      <c r="S175" s="79" t="n">
        <v>0</v>
      </c>
      <c r="T175" s="17"/>
      <c r="U175" s="79" t="n">
        <v>0</v>
      </c>
      <c r="V175" s="17"/>
      <c r="W175" s="79" t="n">
        <v>196761</v>
      </c>
      <c r="X175" s="17"/>
      <c r="Y175" s="79" t="n">
        <f aca="false">SUM(M175:W175)</f>
        <v>3698233</v>
      </c>
      <c r="Z175" s="17"/>
      <c r="AA175" s="79" t="n">
        <v>3114303</v>
      </c>
      <c r="AB175" s="17"/>
      <c r="AC175" s="79" t="n">
        <v>878336</v>
      </c>
      <c r="AD175" s="17"/>
      <c r="AE175" s="79" t="n">
        <v>129766</v>
      </c>
      <c r="AF175" s="17"/>
      <c r="AG175" s="79" t="n">
        <v>107880</v>
      </c>
      <c r="AH175" s="17"/>
      <c r="AI175" s="79" t="n">
        <f aca="false">SUM(AA175:AG175)</f>
        <v>4230285</v>
      </c>
      <c r="AJ175" s="17"/>
      <c r="AK175" s="79" t="n">
        <f aca="false">(Y175-AI175)</f>
        <v>-532052</v>
      </c>
      <c r="AL175" s="17"/>
      <c r="AM175" s="17"/>
      <c r="AN175" s="27" t="n">
        <v>60</v>
      </c>
    </row>
    <row r="176" customFormat="false" ht="8.25" hidden="false" customHeight="true" outlineLevel="0" collapsed="false">
      <c r="A176" s="4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57"/>
    </row>
    <row r="177" customFormat="false" ht="8.25" hidden="false" customHeight="true" outlineLevel="0" collapsed="false">
      <c r="A177" s="17" t="n">
        <v>61</v>
      </c>
      <c r="B177" s="27"/>
      <c r="C177" s="17" t="s">
        <v>197</v>
      </c>
      <c r="D177" s="17"/>
      <c r="E177" s="79" t="n">
        <v>0</v>
      </c>
      <c r="F177" s="17"/>
      <c r="G177" s="79" t="n">
        <v>0</v>
      </c>
      <c r="H177" s="17"/>
      <c r="I177" s="79" t="n">
        <v>318812</v>
      </c>
      <c r="J177" s="17"/>
      <c r="K177" s="79" t="n">
        <v>0</v>
      </c>
      <c r="L177" s="17"/>
      <c r="M177" s="79" t="n">
        <v>555359</v>
      </c>
      <c r="N177" s="17"/>
      <c r="O177" s="79" t="n">
        <v>290421</v>
      </c>
      <c r="P177" s="17"/>
      <c r="Q177" s="79" t="n">
        <v>0</v>
      </c>
      <c r="R177" s="17"/>
      <c r="S177" s="79" t="n">
        <v>0</v>
      </c>
      <c r="T177" s="17"/>
      <c r="U177" s="79" t="n">
        <v>0</v>
      </c>
      <c r="V177" s="17"/>
      <c r="W177" s="79" t="n">
        <v>0</v>
      </c>
      <c r="X177" s="17"/>
      <c r="Y177" s="79" t="n">
        <f aca="false">SUM(M177:W177)</f>
        <v>845780</v>
      </c>
      <c r="Z177" s="17"/>
      <c r="AA177" s="79" t="n">
        <v>451248</v>
      </c>
      <c r="AB177" s="17"/>
      <c r="AC177" s="79" t="n">
        <v>450454</v>
      </c>
      <c r="AD177" s="17"/>
      <c r="AE177" s="79" t="n">
        <v>46741</v>
      </c>
      <c r="AF177" s="17"/>
      <c r="AG177" s="79" t="n">
        <v>0</v>
      </c>
      <c r="AH177" s="17"/>
      <c r="AI177" s="79" t="n">
        <f aca="false">SUM(AA177:AG177)</f>
        <v>948443</v>
      </c>
      <c r="AJ177" s="17"/>
      <c r="AK177" s="79" t="n">
        <f aca="false">(Y177-AI177)</f>
        <v>-102663</v>
      </c>
      <c r="AL177" s="17"/>
      <c r="AM177" s="17"/>
      <c r="AN177" s="27" t="n">
        <v>61</v>
      </c>
    </row>
    <row r="178" customFormat="false" ht="8.25" hidden="false" customHeight="true" outlineLevel="0" collapsed="false">
      <c r="A178" s="17" t="n">
        <v>62</v>
      </c>
      <c r="B178" s="27"/>
      <c r="C178" s="17" t="s">
        <v>198</v>
      </c>
      <c r="D178" s="17"/>
      <c r="E178" s="79" t="n">
        <v>0</v>
      </c>
      <c r="F178" s="17"/>
      <c r="G178" s="79" t="n">
        <v>0</v>
      </c>
      <c r="H178" s="17"/>
      <c r="I178" s="79" t="n">
        <v>0</v>
      </c>
      <c r="J178" s="17"/>
      <c r="K178" s="79" t="n">
        <v>0</v>
      </c>
      <c r="L178" s="17"/>
      <c r="M178" s="79" t="n">
        <v>3662783</v>
      </c>
      <c r="N178" s="17"/>
      <c r="O178" s="79" t="n">
        <v>0</v>
      </c>
      <c r="P178" s="17"/>
      <c r="Q178" s="79" t="n">
        <v>0</v>
      </c>
      <c r="R178" s="17"/>
      <c r="S178" s="79" t="n">
        <v>46304</v>
      </c>
      <c r="T178" s="17"/>
      <c r="U178" s="79" t="n">
        <v>222682</v>
      </c>
      <c r="V178" s="17"/>
      <c r="W178" s="79" t="n">
        <v>2159406</v>
      </c>
      <c r="X178" s="17"/>
      <c r="Y178" s="79" t="n">
        <f aca="false">SUM(M178:W178)</f>
        <v>6091175</v>
      </c>
      <c r="Z178" s="17"/>
      <c r="AA178" s="79" t="n">
        <v>2808061</v>
      </c>
      <c r="AB178" s="17"/>
      <c r="AC178" s="79" t="n">
        <v>1545329</v>
      </c>
      <c r="AD178" s="17"/>
      <c r="AE178" s="79" t="n">
        <v>539342</v>
      </c>
      <c r="AF178" s="17"/>
      <c r="AG178" s="79" t="n">
        <v>351933</v>
      </c>
      <c r="AH178" s="17"/>
      <c r="AI178" s="79" t="n">
        <f aca="false">SUM(AA178:AG178)</f>
        <v>5244665</v>
      </c>
      <c r="AJ178" s="17"/>
      <c r="AK178" s="79" t="n">
        <f aca="false">(Y178-AI178)</f>
        <v>846510</v>
      </c>
      <c r="AL178" s="17"/>
      <c r="AM178" s="17"/>
      <c r="AN178" s="27" t="n">
        <v>62</v>
      </c>
    </row>
    <row r="179" customFormat="false" ht="8.25" hidden="false" customHeight="true" outlineLevel="0" collapsed="false">
      <c r="A179" s="17" t="n">
        <v>63</v>
      </c>
      <c r="B179" s="27"/>
      <c r="C179" s="17" t="s">
        <v>199</v>
      </c>
      <c r="D179" s="17"/>
      <c r="E179" s="79" t="n">
        <v>0</v>
      </c>
      <c r="F179" s="17"/>
      <c r="G179" s="79" t="n">
        <v>0</v>
      </c>
      <c r="H179" s="17"/>
      <c r="I179" s="79" t="n">
        <v>0</v>
      </c>
      <c r="J179" s="17"/>
      <c r="K179" s="79" t="n">
        <v>0</v>
      </c>
      <c r="L179" s="17"/>
      <c r="M179" s="79" t="n">
        <v>187630</v>
      </c>
      <c r="N179" s="17"/>
      <c r="O179" s="79" t="n">
        <v>-3863</v>
      </c>
      <c r="P179" s="17"/>
      <c r="Q179" s="79" t="n">
        <v>0</v>
      </c>
      <c r="R179" s="17"/>
      <c r="S179" s="79" t="n">
        <v>0</v>
      </c>
      <c r="T179" s="17"/>
      <c r="U179" s="79" t="n">
        <v>0</v>
      </c>
      <c r="V179" s="17"/>
      <c r="W179" s="79" t="n">
        <v>0</v>
      </c>
      <c r="X179" s="17"/>
      <c r="Y179" s="79" t="n">
        <f aca="false">SUM(M179:W179)</f>
        <v>183767</v>
      </c>
      <c r="Z179" s="17"/>
      <c r="AA179" s="79" t="n">
        <v>190741</v>
      </c>
      <c r="AB179" s="17"/>
      <c r="AC179" s="79" t="n">
        <v>1887</v>
      </c>
      <c r="AD179" s="17"/>
      <c r="AE179" s="79" t="n">
        <v>0</v>
      </c>
      <c r="AF179" s="17"/>
      <c r="AG179" s="79" t="n">
        <v>0</v>
      </c>
      <c r="AH179" s="17"/>
      <c r="AI179" s="79" t="n">
        <f aca="false">SUM(AA179:AG179)</f>
        <v>192628</v>
      </c>
      <c r="AJ179" s="17"/>
      <c r="AK179" s="79" t="n">
        <f aca="false">(Y179-AI179)</f>
        <v>-8861</v>
      </c>
      <c r="AL179" s="17"/>
      <c r="AM179" s="17"/>
      <c r="AN179" s="27" t="n">
        <v>63</v>
      </c>
    </row>
    <row r="180" customFormat="false" ht="8.25" hidden="false" customHeight="true" outlineLevel="0" collapsed="false">
      <c r="A180" s="17" t="n">
        <v>64</v>
      </c>
      <c r="B180" s="27"/>
      <c r="C180" s="17" t="s">
        <v>200</v>
      </c>
      <c r="D180" s="17"/>
      <c r="E180" s="79" t="n">
        <v>0</v>
      </c>
      <c r="F180" s="17"/>
      <c r="G180" s="79" t="n">
        <v>0</v>
      </c>
      <c r="H180" s="17"/>
      <c r="I180" s="79" t="n">
        <v>0</v>
      </c>
      <c r="J180" s="17"/>
      <c r="K180" s="79" t="n">
        <v>0</v>
      </c>
      <c r="L180" s="17"/>
      <c r="M180" s="79" t="n">
        <v>460028</v>
      </c>
      <c r="N180" s="17"/>
      <c r="O180" s="79" t="n">
        <v>434826</v>
      </c>
      <c r="P180" s="17"/>
      <c r="Q180" s="79" t="n">
        <v>0</v>
      </c>
      <c r="R180" s="17"/>
      <c r="S180" s="79" t="n">
        <v>0</v>
      </c>
      <c r="T180" s="17"/>
      <c r="U180" s="79" t="n">
        <v>0</v>
      </c>
      <c r="V180" s="17"/>
      <c r="W180" s="79" t="n">
        <v>20471</v>
      </c>
      <c r="X180" s="17"/>
      <c r="Y180" s="79" t="n">
        <f aca="false">SUM(M180:W180)</f>
        <v>915325</v>
      </c>
      <c r="Z180" s="17"/>
      <c r="AA180" s="79" t="n">
        <v>732838</v>
      </c>
      <c r="AB180" s="17"/>
      <c r="AC180" s="79" t="n">
        <v>278712</v>
      </c>
      <c r="AD180" s="17"/>
      <c r="AE180" s="79" t="n">
        <v>84527</v>
      </c>
      <c r="AF180" s="17"/>
      <c r="AG180" s="79" t="n">
        <v>0</v>
      </c>
      <c r="AH180" s="17"/>
      <c r="AI180" s="79" t="n">
        <f aca="false">SUM(AA180:AG180)</f>
        <v>1096077</v>
      </c>
      <c r="AJ180" s="17"/>
      <c r="AK180" s="79" t="n">
        <f aca="false">(Y180-AI180)</f>
        <v>-180752</v>
      </c>
      <c r="AL180" s="17"/>
      <c r="AM180" s="17"/>
      <c r="AN180" s="27" t="n">
        <v>64</v>
      </c>
    </row>
    <row r="181" customFormat="false" ht="8.25" hidden="false" customHeight="true" outlineLevel="0" collapsed="false">
      <c r="A181" s="17" t="n">
        <v>65</v>
      </c>
      <c r="B181" s="27"/>
      <c r="C181" s="17" t="s">
        <v>201</v>
      </c>
      <c r="D181" s="17"/>
      <c r="E181" s="79" t="n">
        <v>0</v>
      </c>
      <c r="F181" s="17"/>
      <c r="G181" s="79" t="n">
        <v>0</v>
      </c>
      <c r="H181" s="17"/>
      <c r="I181" s="79" t="n">
        <v>0</v>
      </c>
      <c r="J181" s="17"/>
      <c r="K181" s="79" t="n">
        <v>0</v>
      </c>
      <c r="L181" s="17"/>
      <c r="M181" s="79" t="n">
        <v>0</v>
      </c>
      <c r="N181" s="17"/>
      <c r="O181" s="79" t="n">
        <v>0</v>
      </c>
      <c r="P181" s="17"/>
      <c r="Q181" s="79" t="n">
        <v>0</v>
      </c>
      <c r="R181" s="17"/>
      <c r="S181" s="79" t="n">
        <v>0</v>
      </c>
      <c r="T181" s="17"/>
      <c r="U181" s="79" t="n">
        <v>0</v>
      </c>
      <c r="V181" s="17"/>
      <c r="W181" s="79" t="n">
        <v>0</v>
      </c>
      <c r="X181" s="17"/>
      <c r="Y181" s="79" t="n">
        <f aca="false">SUM(M181:W181)</f>
        <v>0</v>
      </c>
      <c r="Z181" s="17"/>
      <c r="AA181" s="79" t="n">
        <v>0</v>
      </c>
      <c r="AB181" s="17"/>
      <c r="AC181" s="79" t="n">
        <v>0</v>
      </c>
      <c r="AD181" s="17"/>
      <c r="AE181" s="79" t="n">
        <v>0</v>
      </c>
      <c r="AF181" s="17"/>
      <c r="AG181" s="79" t="n">
        <v>0</v>
      </c>
      <c r="AH181" s="17"/>
      <c r="AI181" s="79" t="n">
        <f aca="false">SUM(AA181:AG181)</f>
        <v>0</v>
      </c>
      <c r="AJ181" s="17"/>
      <c r="AK181" s="79" t="n">
        <f aca="false">(Y181-AI181)</f>
        <v>0</v>
      </c>
      <c r="AL181" s="17"/>
      <c r="AM181" s="17"/>
      <c r="AN181" s="27" t="n">
        <v>65</v>
      </c>
    </row>
    <row r="182" customFormat="false" ht="8.25" hidden="false" customHeight="true" outlineLevel="0" collapsed="false">
      <c r="A182" s="4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57"/>
    </row>
    <row r="183" customFormat="false" ht="8.25" hidden="false" customHeight="true" outlineLevel="0" collapsed="false">
      <c r="A183" s="17" t="n">
        <v>66</v>
      </c>
      <c r="B183" s="27"/>
      <c r="C183" s="17" t="s">
        <v>202</v>
      </c>
      <c r="D183" s="17"/>
      <c r="E183" s="79" t="n">
        <v>0</v>
      </c>
      <c r="F183" s="17"/>
      <c r="G183" s="79" t="n">
        <v>0</v>
      </c>
      <c r="H183" s="17"/>
      <c r="I183" s="79" t="n">
        <v>0</v>
      </c>
      <c r="J183" s="17"/>
      <c r="K183" s="79" t="n">
        <v>0</v>
      </c>
      <c r="L183" s="17"/>
      <c r="M183" s="79" t="n">
        <v>276484</v>
      </c>
      <c r="N183" s="17"/>
      <c r="O183" s="79" t="n">
        <v>0</v>
      </c>
      <c r="P183" s="17"/>
      <c r="Q183" s="79" t="n">
        <v>0</v>
      </c>
      <c r="R183" s="17"/>
      <c r="S183" s="79" t="n">
        <v>66462</v>
      </c>
      <c r="T183" s="17"/>
      <c r="U183" s="79" t="n">
        <v>0</v>
      </c>
      <c r="V183" s="17"/>
      <c r="W183" s="79" t="n">
        <v>19102</v>
      </c>
      <c r="X183" s="17"/>
      <c r="Y183" s="79" t="n">
        <f aca="false">SUM(M183:W183)</f>
        <v>362048</v>
      </c>
      <c r="Z183" s="17"/>
      <c r="AA183" s="79" t="n">
        <v>369618</v>
      </c>
      <c r="AB183" s="17"/>
      <c r="AC183" s="79" t="n">
        <v>394445</v>
      </c>
      <c r="AD183" s="17"/>
      <c r="AE183" s="79" t="n">
        <v>0</v>
      </c>
      <c r="AF183" s="17"/>
      <c r="AG183" s="79" t="n">
        <v>0</v>
      </c>
      <c r="AH183" s="17"/>
      <c r="AI183" s="79" t="n">
        <f aca="false">SUM(AA183:AG183)</f>
        <v>764063</v>
      </c>
      <c r="AJ183" s="17"/>
      <c r="AK183" s="79" t="n">
        <f aca="false">(Y183-AI183)</f>
        <v>-402015</v>
      </c>
      <c r="AL183" s="17"/>
      <c r="AM183" s="17"/>
      <c r="AN183" s="27" t="n">
        <v>66</v>
      </c>
    </row>
    <row r="184" customFormat="false" ht="8.25" hidden="false" customHeight="true" outlineLevel="0" collapsed="false">
      <c r="A184" s="17" t="n">
        <v>67</v>
      </c>
      <c r="B184" s="27"/>
      <c r="C184" s="17" t="s">
        <v>203</v>
      </c>
      <c r="D184" s="17"/>
      <c r="E184" s="79" t="n">
        <v>0</v>
      </c>
      <c r="F184" s="17"/>
      <c r="G184" s="79" t="n">
        <v>0</v>
      </c>
      <c r="H184" s="17"/>
      <c r="I184" s="79" t="n">
        <v>89600</v>
      </c>
      <c r="J184" s="17"/>
      <c r="K184" s="79" t="n">
        <v>0</v>
      </c>
      <c r="L184" s="17"/>
      <c r="M184" s="79" t="n">
        <v>0</v>
      </c>
      <c r="N184" s="17"/>
      <c r="O184" s="79" t="n">
        <v>0</v>
      </c>
      <c r="P184" s="17"/>
      <c r="Q184" s="79" t="n">
        <v>0</v>
      </c>
      <c r="R184" s="17"/>
      <c r="S184" s="79" t="n">
        <v>0</v>
      </c>
      <c r="T184" s="17"/>
      <c r="U184" s="79" t="n">
        <v>0</v>
      </c>
      <c r="V184" s="17"/>
      <c r="W184" s="79" t="n">
        <v>0</v>
      </c>
      <c r="X184" s="17"/>
      <c r="Y184" s="79" t="n">
        <f aca="false">SUM(M184:W184)</f>
        <v>0</v>
      </c>
      <c r="Z184" s="17"/>
      <c r="AA184" s="79" t="n">
        <v>0</v>
      </c>
      <c r="AB184" s="17"/>
      <c r="AC184" s="79" t="n">
        <v>0</v>
      </c>
      <c r="AD184" s="17"/>
      <c r="AE184" s="79" t="n">
        <v>0</v>
      </c>
      <c r="AF184" s="17"/>
      <c r="AG184" s="79" t="n">
        <v>0</v>
      </c>
      <c r="AH184" s="17"/>
      <c r="AI184" s="79" t="n">
        <f aca="false">SUM(AA184:AG184)</f>
        <v>0</v>
      </c>
      <c r="AJ184" s="17"/>
      <c r="AK184" s="79" t="n">
        <f aca="false">(Y184-AI184)</f>
        <v>0</v>
      </c>
      <c r="AL184" s="17"/>
      <c r="AM184" s="17"/>
      <c r="AN184" s="27" t="n">
        <v>67</v>
      </c>
    </row>
    <row r="185" customFormat="false" ht="8.25" hidden="false" customHeight="true" outlineLevel="0" collapsed="false">
      <c r="A185" s="17" t="n">
        <v>68</v>
      </c>
      <c r="B185" s="27"/>
      <c r="C185" s="17" t="s">
        <v>204</v>
      </c>
      <c r="D185" s="17"/>
      <c r="E185" s="79" t="n">
        <v>0</v>
      </c>
      <c r="F185" s="17"/>
      <c r="G185" s="79" t="n">
        <v>0</v>
      </c>
      <c r="H185" s="17"/>
      <c r="I185" s="79" t="n">
        <v>0</v>
      </c>
      <c r="J185" s="17"/>
      <c r="K185" s="79" t="n">
        <v>0</v>
      </c>
      <c r="L185" s="17"/>
      <c r="M185" s="79" t="n">
        <v>98902</v>
      </c>
      <c r="N185" s="17"/>
      <c r="O185" s="79" t="n">
        <v>194349</v>
      </c>
      <c r="P185" s="17"/>
      <c r="Q185" s="79" t="n">
        <v>591</v>
      </c>
      <c r="R185" s="17"/>
      <c r="S185" s="79" t="n">
        <v>0</v>
      </c>
      <c r="T185" s="17"/>
      <c r="U185" s="79" t="n">
        <v>0</v>
      </c>
      <c r="V185" s="17"/>
      <c r="W185" s="79" t="n">
        <v>0</v>
      </c>
      <c r="X185" s="17"/>
      <c r="Y185" s="79" t="n">
        <f aca="false">SUM(M185:W185)</f>
        <v>293842</v>
      </c>
      <c r="Z185" s="17"/>
      <c r="AA185" s="79" t="n">
        <v>99692</v>
      </c>
      <c r="AB185" s="17"/>
      <c r="AC185" s="79" t="n">
        <v>126338</v>
      </c>
      <c r="AD185" s="17"/>
      <c r="AE185" s="79" t="n">
        <v>134221</v>
      </c>
      <c r="AF185" s="17"/>
      <c r="AG185" s="79" t="n">
        <v>0</v>
      </c>
      <c r="AH185" s="17"/>
      <c r="AI185" s="79" t="n">
        <f aca="false">SUM(AA185:AG185)</f>
        <v>360251</v>
      </c>
      <c r="AJ185" s="17"/>
      <c r="AK185" s="79" t="n">
        <f aca="false">(Y185-AI185)</f>
        <v>-66409</v>
      </c>
      <c r="AL185" s="17"/>
      <c r="AM185" s="17"/>
      <c r="AN185" s="27" t="n">
        <v>68</v>
      </c>
    </row>
    <row r="186" customFormat="false" ht="8.25" hidden="false" customHeight="true" outlineLevel="0" collapsed="false">
      <c r="A186" s="17" t="n">
        <v>69</v>
      </c>
      <c r="B186" s="27"/>
      <c r="C186" s="17" t="s">
        <v>205</v>
      </c>
      <c r="D186" s="17"/>
      <c r="E186" s="79" t="n">
        <v>0</v>
      </c>
      <c r="F186" s="17"/>
      <c r="G186" s="79" t="n">
        <v>0</v>
      </c>
      <c r="H186" s="17"/>
      <c r="I186" s="79" t="n">
        <v>81939</v>
      </c>
      <c r="J186" s="17"/>
      <c r="K186" s="79" t="n">
        <v>0</v>
      </c>
      <c r="L186" s="17"/>
      <c r="M186" s="79" t="n">
        <v>2770360</v>
      </c>
      <c r="N186" s="17"/>
      <c r="O186" s="79" t="n">
        <v>0</v>
      </c>
      <c r="P186" s="17"/>
      <c r="Q186" s="79" t="n">
        <v>0</v>
      </c>
      <c r="R186" s="17"/>
      <c r="S186" s="79" t="n">
        <v>0</v>
      </c>
      <c r="T186" s="17"/>
      <c r="U186" s="79" t="n">
        <v>0</v>
      </c>
      <c r="V186" s="17"/>
      <c r="W186" s="79" t="n">
        <v>28940</v>
      </c>
      <c r="X186" s="17"/>
      <c r="Y186" s="79" t="n">
        <f aca="false">SUM(M186:W186)</f>
        <v>2799300</v>
      </c>
      <c r="Z186" s="17"/>
      <c r="AA186" s="79" t="n">
        <v>2289554</v>
      </c>
      <c r="AB186" s="17"/>
      <c r="AC186" s="79" t="n">
        <v>791937</v>
      </c>
      <c r="AD186" s="17"/>
      <c r="AE186" s="79" t="n">
        <v>3000</v>
      </c>
      <c r="AF186" s="17"/>
      <c r="AG186" s="79" t="n">
        <v>0</v>
      </c>
      <c r="AH186" s="17"/>
      <c r="AI186" s="79" t="n">
        <f aca="false">SUM(AA186:AG186)</f>
        <v>3084491</v>
      </c>
      <c r="AJ186" s="17"/>
      <c r="AK186" s="79" t="n">
        <f aca="false">(Y186-AI186)</f>
        <v>-285191</v>
      </c>
      <c r="AL186" s="17"/>
      <c r="AM186" s="17"/>
      <c r="AN186" s="27" t="n">
        <v>69</v>
      </c>
    </row>
    <row r="187" customFormat="false" ht="8.25" hidden="false" customHeight="true" outlineLevel="0" collapsed="false">
      <c r="A187" s="17" t="n">
        <v>70</v>
      </c>
      <c r="B187" s="27"/>
      <c r="C187" s="17" t="s">
        <v>206</v>
      </c>
      <c r="D187" s="17"/>
      <c r="E187" s="79" t="n">
        <v>0</v>
      </c>
      <c r="F187" s="17"/>
      <c r="G187" s="79" t="n">
        <v>0</v>
      </c>
      <c r="H187" s="17"/>
      <c r="I187" s="79" t="n">
        <v>0</v>
      </c>
      <c r="J187" s="17"/>
      <c r="K187" s="79" t="n">
        <v>0</v>
      </c>
      <c r="L187" s="17"/>
      <c r="M187" s="79" t="n">
        <v>326205</v>
      </c>
      <c r="N187" s="17"/>
      <c r="O187" s="79" t="n">
        <v>2445094</v>
      </c>
      <c r="P187" s="17"/>
      <c r="Q187" s="79" t="n">
        <v>0</v>
      </c>
      <c r="R187" s="17"/>
      <c r="S187" s="79" t="n">
        <v>0</v>
      </c>
      <c r="T187" s="17"/>
      <c r="U187" s="79" t="n">
        <v>0</v>
      </c>
      <c r="V187" s="17"/>
      <c r="W187" s="79" t="n">
        <v>168089</v>
      </c>
      <c r="X187" s="17"/>
      <c r="Y187" s="79" t="n">
        <f aca="false">SUM(M187:W187)</f>
        <v>2939388</v>
      </c>
      <c r="Z187" s="17"/>
      <c r="AA187" s="79" t="n">
        <v>1136763</v>
      </c>
      <c r="AB187" s="17"/>
      <c r="AC187" s="79" t="n">
        <v>491393</v>
      </c>
      <c r="AD187" s="17"/>
      <c r="AE187" s="79" t="n">
        <v>879531</v>
      </c>
      <c r="AF187" s="17"/>
      <c r="AG187" s="79" t="n">
        <v>77194</v>
      </c>
      <c r="AH187" s="17"/>
      <c r="AI187" s="79" t="n">
        <f aca="false">SUM(AA187:AG187)</f>
        <v>2584881</v>
      </c>
      <c r="AJ187" s="17"/>
      <c r="AK187" s="79" t="n">
        <f aca="false">(Y187-AI187)</f>
        <v>354507</v>
      </c>
      <c r="AL187" s="17"/>
      <c r="AM187" s="17"/>
      <c r="AN187" s="27" t="n">
        <v>70</v>
      </c>
    </row>
    <row r="188" customFormat="false" ht="8.25" hidden="false" customHeight="true" outlineLevel="0" collapsed="false">
      <c r="A188" s="4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57"/>
    </row>
    <row r="189" customFormat="false" ht="8.25" hidden="false" customHeight="true" outlineLevel="0" collapsed="false">
      <c r="A189" s="17" t="n">
        <v>71</v>
      </c>
      <c r="B189" s="27"/>
      <c r="C189" s="17" t="s">
        <v>207</v>
      </c>
      <c r="D189" s="17"/>
      <c r="E189" s="79" t="n">
        <v>0</v>
      </c>
      <c r="F189" s="17"/>
      <c r="G189" s="79" t="n">
        <v>0</v>
      </c>
      <c r="H189" s="17"/>
      <c r="I189" s="79" t="n">
        <v>0</v>
      </c>
      <c r="J189" s="17"/>
      <c r="K189" s="79" t="n">
        <v>0</v>
      </c>
      <c r="L189" s="17"/>
      <c r="M189" s="79" t="n">
        <v>2602</v>
      </c>
      <c r="N189" s="17"/>
      <c r="O189" s="79" t="n">
        <v>0</v>
      </c>
      <c r="P189" s="17"/>
      <c r="Q189" s="79" t="n">
        <v>0</v>
      </c>
      <c r="R189" s="17"/>
      <c r="S189" s="79" t="n">
        <v>0</v>
      </c>
      <c r="T189" s="17"/>
      <c r="U189" s="79" t="n">
        <v>0</v>
      </c>
      <c r="V189" s="17"/>
      <c r="W189" s="79" t="n">
        <v>0</v>
      </c>
      <c r="X189" s="17"/>
      <c r="Y189" s="79" t="n">
        <f aca="false">SUM(M189:W189)</f>
        <v>2602</v>
      </c>
      <c r="Z189" s="17"/>
      <c r="AA189" s="79" t="n">
        <v>2628</v>
      </c>
      <c r="AB189" s="17"/>
      <c r="AC189" s="79" t="n">
        <v>86965</v>
      </c>
      <c r="AD189" s="17"/>
      <c r="AE189" s="79" t="n">
        <v>141085</v>
      </c>
      <c r="AF189" s="17"/>
      <c r="AG189" s="79" t="n">
        <v>0</v>
      </c>
      <c r="AH189" s="17"/>
      <c r="AI189" s="79" t="n">
        <f aca="false">SUM(AA189:AG189)</f>
        <v>230678</v>
      </c>
      <c r="AJ189" s="17"/>
      <c r="AK189" s="79" t="n">
        <f aca="false">(Y189-AI189)</f>
        <v>-228076</v>
      </c>
      <c r="AL189" s="17"/>
      <c r="AM189" s="17"/>
      <c r="AN189" s="27" t="n">
        <v>71</v>
      </c>
    </row>
    <row r="190" customFormat="false" ht="8.25" hidden="false" customHeight="true" outlineLevel="0" collapsed="false">
      <c r="A190" s="17" t="n">
        <v>72</v>
      </c>
      <c r="B190" s="27"/>
      <c r="C190" s="17" t="s">
        <v>208</v>
      </c>
      <c r="D190" s="17"/>
      <c r="E190" s="79" t="n">
        <v>0</v>
      </c>
      <c r="F190" s="17"/>
      <c r="G190" s="79" t="n">
        <v>0</v>
      </c>
      <c r="H190" s="17"/>
      <c r="I190" s="79" t="n">
        <v>316650</v>
      </c>
      <c r="J190" s="17"/>
      <c r="K190" s="79" t="n">
        <v>0</v>
      </c>
      <c r="L190" s="17"/>
      <c r="M190" s="79" t="n">
        <v>5320514</v>
      </c>
      <c r="N190" s="17"/>
      <c r="O190" s="79" t="n">
        <v>149805</v>
      </c>
      <c r="P190" s="17"/>
      <c r="Q190" s="79" t="n">
        <v>0</v>
      </c>
      <c r="R190" s="17"/>
      <c r="S190" s="79" t="n">
        <v>0</v>
      </c>
      <c r="T190" s="17"/>
      <c r="U190" s="79" t="n">
        <v>0</v>
      </c>
      <c r="V190" s="17"/>
      <c r="W190" s="79" t="n">
        <v>559356</v>
      </c>
      <c r="X190" s="17"/>
      <c r="Y190" s="79" t="n">
        <f aca="false">SUM(M190:W190)</f>
        <v>6029675</v>
      </c>
      <c r="Z190" s="17"/>
      <c r="AA190" s="79" t="n">
        <v>3848362</v>
      </c>
      <c r="AB190" s="17"/>
      <c r="AC190" s="79" t="n">
        <v>788044</v>
      </c>
      <c r="AD190" s="17"/>
      <c r="AE190" s="79" t="n">
        <v>177709</v>
      </c>
      <c r="AF190" s="17"/>
      <c r="AG190" s="79" t="n">
        <v>0</v>
      </c>
      <c r="AH190" s="17"/>
      <c r="AI190" s="79" t="n">
        <f aca="false">SUM(AA190:AG190)</f>
        <v>4814115</v>
      </c>
      <c r="AJ190" s="17"/>
      <c r="AK190" s="79" t="n">
        <f aca="false">(Y190-AI190)</f>
        <v>1215560</v>
      </c>
      <c r="AL190" s="17"/>
      <c r="AM190" s="17"/>
      <c r="AN190" s="27" t="n">
        <v>72</v>
      </c>
    </row>
    <row r="191" customFormat="false" ht="8.25" hidden="false" customHeight="true" outlineLevel="0" collapsed="false">
      <c r="A191" s="17" t="n">
        <v>73</v>
      </c>
      <c r="B191" s="27"/>
      <c r="C191" s="17" t="s">
        <v>209</v>
      </c>
      <c r="D191" s="17"/>
      <c r="E191" s="79" t="n">
        <v>0</v>
      </c>
      <c r="F191" s="17"/>
      <c r="G191" s="79" t="n">
        <v>0</v>
      </c>
      <c r="H191" s="17"/>
      <c r="I191" s="79" t="n">
        <v>1374000</v>
      </c>
      <c r="J191" s="17"/>
      <c r="K191" s="79" t="n">
        <v>0</v>
      </c>
      <c r="L191" s="17"/>
      <c r="M191" s="79" t="n">
        <v>0</v>
      </c>
      <c r="N191" s="17"/>
      <c r="O191" s="79" t="n">
        <v>0</v>
      </c>
      <c r="P191" s="17"/>
      <c r="Q191" s="79" t="n">
        <v>0</v>
      </c>
      <c r="R191" s="17"/>
      <c r="S191" s="79" t="n">
        <v>0</v>
      </c>
      <c r="T191" s="17"/>
      <c r="U191" s="79" t="n">
        <v>0</v>
      </c>
      <c r="V191" s="17"/>
      <c r="W191" s="79" t="n">
        <v>0</v>
      </c>
      <c r="X191" s="17"/>
      <c r="Y191" s="79" t="n">
        <f aca="false">SUM(M191:W191)</f>
        <v>0</v>
      </c>
      <c r="Z191" s="17"/>
      <c r="AA191" s="79" t="n">
        <v>0</v>
      </c>
      <c r="AB191" s="17"/>
      <c r="AC191" s="79" t="n">
        <v>0</v>
      </c>
      <c r="AD191" s="17"/>
      <c r="AE191" s="79" t="n">
        <v>0</v>
      </c>
      <c r="AF191" s="17"/>
      <c r="AG191" s="79" t="n">
        <v>0</v>
      </c>
      <c r="AH191" s="17"/>
      <c r="AI191" s="79" t="n">
        <f aca="false">SUM(AA191:AG191)</f>
        <v>0</v>
      </c>
      <c r="AJ191" s="17"/>
      <c r="AK191" s="79" t="n">
        <f aca="false">(Y191-AI191)</f>
        <v>0</v>
      </c>
      <c r="AL191" s="17"/>
      <c r="AM191" s="17"/>
      <c r="AN191" s="27" t="n">
        <v>73</v>
      </c>
    </row>
    <row r="192" customFormat="false" ht="8.25" hidden="false" customHeight="true" outlineLevel="0" collapsed="false">
      <c r="A192" s="17" t="n">
        <v>74</v>
      </c>
      <c r="B192" s="27"/>
      <c r="C192" s="17" t="s">
        <v>210</v>
      </c>
      <c r="D192" s="17"/>
      <c r="E192" s="79" t="n">
        <v>0</v>
      </c>
      <c r="F192" s="17"/>
      <c r="G192" s="79" t="n">
        <v>0</v>
      </c>
      <c r="H192" s="17"/>
      <c r="I192" s="79" t="n">
        <v>107239</v>
      </c>
      <c r="J192" s="17"/>
      <c r="K192" s="79" t="n">
        <v>0</v>
      </c>
      <c r="L192" s="17"/>
      <c r="M192" s="79" t="n">
        <v>4020972</v>
      </c>
      <c r="N192" s="17"/>
      <c r="O192" s="79" t="n">
        <v>127393</v>
      </c>
      <c r="P192" s="17"/>
      <c r="Q192" s="79" t="n">
        <v>0</v>
      </c>
      <c r="R192" s="17"/>
      <c r="S192" s="79" t="n">
        <v>38000</v>
      </c>
      <c r="T192" s="17"/>
      <c r="U192" s="79" t="n">
        <v>0</v>
      </c>
      <c r="V192" s="17"/>
      <c r="W192" s="79" t="n">
        <v>63734</v>
      </c>
      <c r="X192" s="17"/>
      <c r="Y192" s="79" t="n">
        <f aca="false">SUM(M192:W192)</f>
        <v>4250099</v>
      </c>
      <c r="Z192" s="17"/>
      <c r="AA192" s="79" t="n">
        <v>3092524</v>
      </c>
      <c r="AB192" s="17"/>
      <c r="AC192" s="79" t="n">
        <v>1242577</v>
      </c>
      <c r="AD192" s="17"/>
      <c r="AE192" s="79" t="n">
        <v>304602</v>
      </c>
      <c r="AF192" s="17"/>
      <c r="AG192" s="79" t="n">
        <v>0</v>
      </c>
      <c r="AH192" s="17"/>
      <c r="AI192" s="79" t="n">
        <f aca="false">SUM(AA192:AG192)</f>
        <v>4639703</v>
      </c>
      <c r="AJ192" s="17"/>
      <c r="AK192" s="79" t="n">
        <f aca="false">(Y192-AI192)</f>
        <v>-389604</v>
      </c>
      <c r="AL192" s="17"/>
      <c r="AM192" s="17"/>
      <c r="AN192" s="27" t="n">
        <v>74</v>
      </c>
    </row>
    <row r="193" customFormat="false" ht="8.25" hidden="false" customHeight="true" outlineLevel="0" collapsed="false">
      <c r="A193" s="17" t="n">
        <v>75</v>
      </c>
      <c r="B193" s="27"/>
      <c r="C193" s="17" t="s">
        <v>211</v>
      </c>
      <c r="D193" s="17"/>
      <c r="E193" s="79" t="n">
        <v>0</v>
      </c>
      <c r="F193" s="17"/>
      <c r="G193" s="79" t="n">
        <v>0</v>
      </c>
      <c r="H193" s="17"/>
      <c r="I193" s="79" t="n">
        <v>0</v>
      </c>
      <c r="J193" s="17"/>
      <c r="K193" s="79" t="n">
        <v>0</v>
      </c>
      <c r="L193" s="17"/>
      <c r="M193" s="79" t="n">
        <v>0</v>
      </c>
      <c r="N193" s="17"/>
      <c r="O193" s="79" t="n">
        <v>0</v>
      </c>
      <c r="P193" s="17"/>
      <c r="Q193" s="79" t="n">
        <v>0</v>
      </c>
      <c r="R193" s="17"/>
      <c r="S193" s="79" t="n">
        <v>0</v>
      </c>
      <c r="T193" s="17"/>
      <c r="U193" s="79" t="n">
        <v>0</v>
      </c>
      <c r="V193" s="17"/>
      <c r="W193" s="79" t="n">
        <v>0</v>
      </c>
      <c r="X193" s="17"/>
      <c r="Y193" s="79" t="n">
        <f aca="false">SUM(M193:W193)</f>
        <v>0</v>
      </c>
      <c r="Z193" s="17"/>
      <c r="AA193" s="79" t="n">
        <v>0</v>
      </c>
      <c r="AB193" s="17"/>
      <c r="AC193" s="79" t="n">
        <v>0</v>
      </c>
      <c r="AD193" s="17"/>
      <c r="AE193" s="79" t="n">
        <v>0</v>
      </c>
      <c r="AF193" s="17"/>
      <c r="AG193" s="79" t="n">
        <v>0</v>
      </c>
      <c r="AH193" s="17"/>
      <c r="AI193" s="79" t="n">
        <f aca="false">SUM(AA193:AG193)</f>
        <v>0</v>
      </c>
      <c r="AJ193" s="17"/>
      <c r="AK193" s="79" t="n">
        <f aca="false">(Y193-AI193)</f>
        <v>0</v>
      </c>
      <c r="AL193" s="17"/>
      <c r="AM193" s="17"/>
      <c r="AN193" s="27" t="n">
        <v>75</v>
      </c>
    </row>
    <row r="194" customFormat="false" ht="8.25" hidden="false" customHeight="true" outlineLevel="0" collapsed="false">
      <c r="A194" s="4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57"/>
    </row>
    <row r="195" customFormat="false" ht="8.25" hidden="false" customHeight="true" outlineLevel="0" collapsed="false">
      <c r="A195" s="17" t="n">
        <v>76</v>
      </c>
      <c r="B195" s="27"/>
      <c r="C195" s="17" t="s">
        <v>125</v>
      </c>
      <c r="D195" s="17"/>
      <c r="E195" s="79" t="n">
        <v>0</v>
      </c>
      <c r="F195" s="17"/>
      <c r="G195" s="79" t="n">
        <v>0</v>
      </c>
      <c r="H195" s="17"/>
      <c r="I195" s="79" t="n">
        <v>0</v>
      </c>
      <c r="J195" s="17"/>
      <c r="K195" s="79" t="n">
        <v>0</v>
      </c>
      <c r="L195" s="17"/>
      <c r="M195" s="79" t="n">
        <v>0</v>
      </c>
      <c r="N195" s="17"/>
      <c r="O195" s="79" t="n">
        <v>0</v>
      </c>
      <c r="P195" s="17"/>
      <c r="Q195" s="79" t="n">
        <v>0</v>
      </c>
      <c r="R195" s="17"/>
      <c r="S195" s="79" t="n">
        <v>0</v>
      </c>
      <c r="T195" s="17"/>
      <c r="U195" s="79" t="n">
        <v>0</v>
      </c>
      <c r="V195" s="17"/>
      <c r="W195" s="79" t="n">
        <v>0</v>
      </c>
      <c r="X195" s="17"/>
      <c r="Y195" s="79" t="n">
        <f aca="false">SUM(M195:W195)</f>
        <v>0</v>
      </c>
      <c r="Z195" s="17"/>
      <c r="AA195" s="79" t="n">
        <v>0</v>
      </c>
      <c r="AB195" s="17"/>
      <c r="AC195" s="79" t="n">
        <v>0</v>
      </c>
      <c r="AD195" s="17"/>
      <c r="AE195" s="79" t="n">
        <v>0</v>
      </c>
      <c r="AF195" s="17"/>
      <c r="AG195" s="79" t="n">
        <v>0</v>
      </c>
      <c r="AH195" s="17"/>
      <c r="AI195" s="79" t="n">
        <f aca="false">SUM(AA195:AG195)</f>
        <v>0</v>
      </c>
      <c r="AJ195" s="17"/>
      <c r="AK195" s="79" t="n">
        <f aca="false">(Y195-AI195)</f>
        <v>0</v>
      </c>
      <c r="AL195" s="17"/>
      <c r="AM195" s="17"/>
      <c r="AN195" s="27" t="n">
        <v>76</v>
      </c>
    </row>
    <row r="196" customFormat="false" ht="8.25" hidden="false" customHeight="true" outlineLevel="0" collapsed="false">
      <c r="A196" s="17" t="n">
        <v>77</v>
      </c>
      <c r="B196" s="27"/>
      <c r="C196" s="17" t="s">
        <v>126</v>
      </c>
      <c r="D196" s="17"/>
      <c r="E196" s="79" t="n">
        <v>0</v>
      </c>
      <c r="F196" s="17"/>
      <c r="G196" s="79" t="n">
        <v>0</v>
      </c>
      <c r="H196" s="17"/>
      <c r="I196" s="79" t="n">
        <v>562333</v>
      </c>
      <c r="J196" s="17"/>
      <c r="K196" s="79" t="n">
        <v>0</v>
      </c>
      <c r="L196" s="17"/>
      <c r="M196" s="79" t="n">
        <v>0</v>
      </c>
      <c r="N196" s="17"/>
      <c r="O196" s="79" t="n">
        <v>0</v>
      </c>
      <c r="P196" s="17"/>
      <c r="Q196" s="79" t="n">
        <v>0</v>
      </c>
      <c r="R196" s="17"/>
      <c r="S196" s="79" t="n">
        <v>0</v>
      </c>
      <c r="T196" s="17"/>
      <c r="U196" s="79" t="n">
        <v>0</v>
      </c>
      <c r="V196" s="17"/>
      <c r="W196" s="79" t="n">
        <v>0</v>
      </c>
      <c r="X196" s="17"/>
      <c r="Y196" s="79" t="n">
        <f aca="false">SUM(M196:W196)</f>
        <v>0</v>
      </c>
      <c r="Z196" s="17"/>
      <c r="AA196" s="79" t="n">
        <v>0</v>
      </c>
      <c r="AB196" s="17"/>
      <c r="AC196" s="79" t="n">
        <v>0</v>
      </c>
      <c r="AD196" s="17"/>
      <c r="AE196" s="79" t="n">
        <v>0</v>
      </c>
      <c r="AF196" s="17"/>
      <c r="AG196" s="79" t="n">
        <v>0</v>
      </c>
      <c r="AH196" s="17"/>
      <c r="AI196" s="79" t="n">
        <f aca="false">SUM(AA196:AG196)</f>
        <v>0</v>
      </c>
      <c r="AJ196" s="17"/>
      <c r="AK196" s="79" t="n">
        <f aca="false">(Y196-AI196)</f>
        <v>0</v>
      </c>
      <c r="AL196" s="17"/>
      <c r="AM196" s="17"/>
      <c r="AN196" s="27" t="n">
        <v>77</v>
      </c>
    </row>
    <row r="197" customFormat="false" ht="8.25" hidden="false" customHeight="true" outlineLevel="0" collapsed="false">
      <c r="A197" s="17" t="n">
        <v>78</v>
      </c>
      <c r="B197" s="27"/>
      <c r="C197" s="17" t="s">
        <v>212</v>
      </c>
      <c r="D197" s="17"/>
      <c r="E197" s="79" t="n">
        <v>0</v>
      </c>
      <c r="F197" s="17"/>
      <c r="G197" s="79" t="n">
        <v>0</v>
      </c>
      <c r="H197" s="17"/>
      <c r="I197" s="79" t="n">
        <v>0</v>
      </c>
      <c r="J197" s="17"/>
      <c r="K197" s="79" t="n">
        <v>0</v>
      </c>
      <c r="L197" s="17"/>
      <c r="M197" s="79" t="n">
        <v>3050836</v>
      </c>
      <c r="N197" s="17"/>
      <c r="O197" s="79" t="n">
        <v>110292</v>
      </c>
      <c r="P197" s="17"/>
      <c r="Q197" s="79" t="n">
        <v>0</v>
      </c>
      <c r="R197" s="17"/>
      <c r="S197" s="79" t="n">
        <v>0</v>
      </c>
      <c r="T197" s="17"/>
      <c r="U197" s="79" t="n">
        <v>0</v>
      </c>
      <c r="V197" s="17"/>
      <c r="W197" s="79" t="n">
        <v>55832</v>
      </c>
      <c r="X197" s="17"/>
      <c r="Y197" s="79" t="n">
        <f aca="false">SUM(M197:W197)</f>
        <v>3216960</v>
      </c>
      <c r="Z197" s="17"/>
      <c r="AA197" s="79" t="n">
        <v>2118731</v>
      </c>
      <c r="AB197" s="17"/>
      <c r="AC197" s="79" t="n">
        <v>959701</v>
      </c>
      <c r="AD197" s="17"/>
      <c r="AE197" s="79" t="n">
        <v>75168</v>
      </c>
      <c r="AF197" s="17"/>
      <c r="AG197" s="79" t="n">
        <v>26713</v>
      </c>
      <c r="AH197" s="17"/>
      <c r="AI197" s="79" t="n">
        <f aca="false">SUM(AA197:AG197)</f>
        <v>3180313</v>
      </c>
      <c r="AJ197" s="17"/>
      <c r="AK197" s="79" t="n">
        <f aca="false">(Y197-AI197)</f>
        <v>36647</v>
      </c>
      <c r="AL197" s="17"/>
      <c r="AM197" s="17"/>
      <c r="AN197" s="27" t="n">
        <v>78</v>
      </c>
    </row>
    <row r="198" customFormat="false" ht="8.25" hidden="false" customHeight="true" outlineLevel="0" collapsed="false">
      <c r="A198" s="17" t="n">
        <v>79</v>
      </c>
      <c r="B198" s="27"/>
      <c r="C198" s="17" t="s">
        <v>213</v>
      </c>
      <c r="D198" s="17"/>
      <c r="E198" s="79" t="n">
        <v>96461</v>
      </c>
      <c r="F198" s="17"/>
      <c r="G198" s="79" t="n">
        <v>1576441</v>
      </c>
      <c r="H198" s="17"/>
      <c r="I198" s="79" t="n">
        <v>1107402</v>
      </c>
      <c r="J198" s="17"/>
      <c r="K198" s="79" t="n">
        <v>0</v>
      </c>
      <c r="L198" s="17"/>
      <c r="M198" s="79" t="n">
        <v>6846764</v>
      </c>
      <c r="N198" s="17"/>
      <c r="O198" s="79" t="n">
        <v>0</v>
      </c>
      <c r="P198" s="17"/>
      <c r="Q198" s="79" t="n">
        <v>0</v>
      </c>
      <c r="R198" s="17"/>
      <c r="S198" s="79" t="n">
        <v>0</v>
      </c>
      <c r="T198" s="17"/>
      <c r="U198" s="79" t="n">
        <v>0</v>
      </c>
      <c r="V198" s="17"/>
      <c r="W198" s="79" t="n">
        <v>2408163</v>
      </c>
      <c r="X198" s="17"/>
      <c r="Y198" s="79" t="n">
        <f aca="false">SUM(M198:W198)</f>
        <v>9254927</v>
      </c>
      <c r="Z198" s="17"/>
      <c r="AA198" s="79" t="n">
        <v>2832889</v>
      </c>
      <c r="AB198" s="17"/>
      <c r="AC198" s="79" t="n">
        <v>1183039</v>
      </c>
      <c r="AD198" s="17"/>
      <c r="AE198" s="79" t="n">
        <v>419700</v>
      </c>
      <c r="AF198" s="17"/>
      <c r="AG198" s="79" t="n">
        <v>41311</v>
      </c>
      <c r="AH198" s="17"/>
      <c r="AI198" s="79" t="n">
        <f aca="false">SUM(AA198:AG198)</f>
        <v>4476939</v>
      </c>
      <c r="AJ198" s="17"/>
      <c r="AK198" s="79" t="n">
        <f aca="false">(Y198-AI198)</f>
        <v>4777988</v>
      </c>
      <c r="AL198" s="17"/>
      <c r="AM198" s="17"/>
      <c r="AN198" s="27" t="n">
        <v>79</v>
      </c>
    </row>
    <row r="199" customFormat="false" ht="8.25" hidden="false" customHeight="true" outlineLevel="0" collapsed="false">
      <c r="A199" s="17" t="n">
        <v>80</v>
      </c>
      <c r="B199" s="27"/>
      <c r="C199" s="17" t="s">
        <v>214</v>
      </c>
      <c r="D199" s="17"/>
      <c r="E199" s="79" t="n">
        <v>0</v>
      </c>
      <c r="F199" s="17"/>
      <c r="G199" s="79" t="n">
        <v>0</v>
      </c>
      <c r="H199" s="17"/>
      <c r="I199" s="79" t="n">
        <v>0</v>
      </c>
      <c r="J199" s="17"/>
      <c r="K199" s="79" t="n">
        <v>0</v>
      </c>
      <c r="L199" s="17"/>
      <c r="M199" s="79" t="n">
        <v>97636</v>
      </c>
      <c r="N199" s="17"/>
      <c r="O199" s="79" t="n">
        <v>248772</v>
      </c>
      <c r="P199" s="17"/>
      <c r="Q199" s="79" t="n">
        <v>0</v>
      </c>
      <c r="R199" s="17"/>
      <c r="S199" s="79" t="n">
        <v>0</v>
      </c>
      <c r="T199" s="17"/>
      <c r="U199" s="79" t="n">
        <v>0</v>
      </c>
      <c r="V199" s="17"/>
      <c r="W199" s="79" t="n">
        <v>0</v>
      </c>
      <c r="X199" s="17"/>
      <c r="Y199" s="79" t="n">
        <f aca="false">SUM(M199:W199)</f>
        <v>346408</v>
      </c>
      <c r="Z199" s="17"/>
      <c r="AA199" s="79" t="n">
        <v>239075</v>
      </c>
      <c r="AB199" s="17"/>
      <c r="AC199" s="79" t="n">
        <v>131017</v>
      </c>
      <c r="AD199" s="17"/>
      <c r="AE199" s="79" t="n">
        <v>28585</v>
      </c>
      <c r="AF199" s="17"/>
      <c r="AG199" s="79" t="n">
        <v>54331</v>
      </c>
      <c r="AH199" s="17"/>
      <c r="AI199" s="79" t="n">
        <f aca="false">SUM(AA199:AG199)</f>
        <v>453008</v>
      </c>
      <c r="AJ199" s="17"/>
      <c r="AK199" s="79" t="n">
        <f aca="false">(Y199-AI199)</f>
        <v>-106600</v>
      </c>
      <c r="AL199" s="17"/>
      <c r="AM199" s="17"/>
      <c r="AN199" s="27" t="n">
        <v>80</v>
      </c>
    </row>
    <row r="200" customFormat="false" ht="8.25" hidden="false" customHeight="true" outlineLevel="0" collapsed="false">
      <c r="A200" s="4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57"/>
    </row>
    <row r="201" customFormat="false" ht="8.25" hidden="false" customHeight="true" outlineLevel="0" collapsed="false">
      <c r="A201" s="17" t="n">
        <v>81</v>
      </c>
      <c r="B201" s="27"/>
      <c r="C201" s="17" t="s">
        <v>215</v>
      </c>
      <c r="D201" s="17"/>
      <c r="E201" s="79" t="n">
        <v>0</v>
      </c>
      <c r="F201" s="17"/>
      <c r="G201" s="79" t="n">
        <v>0</v>
      </c>
      <c r="H201" s="17"/>
      <c r="I201" s="79" t="n">
        <v>0</v>
      </c>
      <c r="J201" s="17"/>
      <c r="K201" s="79" t="n">
        <v>0</v>
      </c>
      <c r="L201" s="17"/>
      <c r="M201" s="79" t="n">
        <v>3596969</v>
      </c>
      <c r="N201" s="17"/>
      <c r="O201" s="79" t="n">
        <v>0</v>
      </c>
      <c r="P201" s="17"/>
      <c r="Q201" s="79" t="n">
        <v>0</v>
      </c>
      <c r="R201" s="17"/>
      <c r="S201" s="79" t="n">
        <v>0</v>
      </c>
      <c r="T201" s="17"/>
      <c r="U201" s="79" t="n">
        <v>0</v>
      </c>
      <c r="V201" s="17"/>
      <c r="W201" s="79" t="n">
        <v>45879</v>
      </c>
      <c r="X201" s="17"/>
      <c r="Y201" s="79" t="n">
        <f aca="false">SUM(M201:W201)</f>
        <v>3642848</v>
      </c>
      <c r="Z201" s="17"/>
      <c r="AA201" s="79" t="n">
        <v>2122590</v>
      </c>
      <c r="AB201" s="17"/>
      <c r="AC201" s="79" t="n">
        <v>1751662</v>
      </c>
      <c r="AD201" s="17"/>
      <c r="AE201" s="79" t="n">
        <v>240432</v>
      </c>
      <c r="AF201" s="17"/>
      <c r="AG201" s="79" t="n">
        <v>0</v>
      </c>
      <c r="AH201" s="17"/>
      <c r="AI201" s="79" t="n">
        <f aca="false">SUM(AA201:AG201)</f>
        <v>4114684</v>
      </c>
      <c r="AJ201" s="17"/>
      <c r="AK201" s="79" t="n">
        <f aca="false">(Y201-AI201)</f>
        <v>-471836</v>
      </c>
      <c r="AL201" s="17"/>
      <c r="AM201" s="17"/>
      <c r="AN201" s="27" t="n">
        <v>81</v>
      </c>
    </row>
    <row r="202" customFormat="false" ht="8.25" hidden="false" customHeight="true" outlineLevel="0" collapsed="false">
      <c r="A202" s="17" t="n">
        <v>82</v>
      </c>
      <c r="B202" s="27"/>
      <c r="C202" s="17" t="s">
        <v>216</v>
      </c>
      <c r="D202" s="17"/>
      <c r="E202" s="79" t="n">
        <v>0</v>
      </c>
      <c r="F202" s="17"/>
      <c r="G202" s="79" t="n">
        <v>0</v>
      </c>
      <c r="H202" s="17"/>
      <c r="I202" s="79" t="n">
        <v>0</v>
      </c>
      <c r="J202" s="17"/>
      <c r="K202" s="79" t="n">
        <v>0</v>
      </c>
      <c r="L202" s="17"/>
      <c r="M202" s="79" t="n">
        <v>1783104</v>
      </c>
      <c r="N202" s="17"/>
      <c r="O202" s="79" t="n">
        <v>0</v>
      </c>
      <c r="P202" s="17"/>
      <c r="Q202" s="79" t="n">
        <v>0</v>
      </c>
      <c r="R202" s="17"/>
      <c r="S202" s="79" t="n">
        <v>0</v>
      </c>
      <c r="T202" s="17"/>
      <c r="U202" s="79" t="n">
        <v>0</v>
      </c>
      <c r="V202" s="17"/>
      <c r="W202" s="79" t="n">
        <v>580585</v>
      </c>
      <c r="X202" s="17"/>
      <c r="Y202" s="79" t="n">
        <f aca="false">SUM(M202:W202)</f>
        <v>2363689</v>
      </c>
      <c r="Z202" s="17"/>
      <c r="AA202" s="79" t="n">
        <v>1715588</v>
      </c>
      <c r="AB202" s="17"/>
      <c r="AC202" s="79" t="n">
        <v>311236</v>
      </c>
      <c r="AD202" s="17"/>
      <c r="AE202" s="79" t="n">
        <v>17308</v>
      </c>
      <c r="AF202" s="17"/>
      <c r="AG202" s="79" t="n">
        <v>0</v>
      </c>
      <c r="AH202" s="17"/>
      <c r="AI202" s="79" t="n">
        <f aca="false">SUM(AA202:AG202)</f>
        <v>2044132</v>
      </c>
      <c r="AJ202" s="17"/>
      <c r="AK202" s="79" t="n">
        <f aca="false">(Y202-AI202)</f>
        <v>319557</v>
      </c>
      <c r="AL202" s="17"/>
      <c r="AM202" s="17"/>
      <c r="AN202" s="27" t="n">
        <v>82</v>
      </c>
    </row>
    <row r="203" customFormat="false" ht="8.25" hidden="false" customHeight="true" outlineLevel="0" collapsed="false">
      <c r="A203" s="17" t="n">
        <v>83</v>
      </c>
      <c r="B203" s="27"/>
      <c r="C203" s="17" t="s">
        <v>217</v>
      </c>
      <c r="D203" s="17"/>
      <c r="E203" s="79" t="n">
        <v>0</v>
      </c>
      <c r="F203" s="17"/>
      <c r="G203" s="79" t="n">
        <v>0</v>
      </c>
      <c r="H203" s="17"/>
      <c r="I203" s="79" t="n">
        <v>26168</v>
      </c>
      <c r="J203" s="17"/>
      <c r="K203" s="79" t="n">
        <v>0</v>
      </c>
      <c r="L203" s="17"/>
      <c r="M203" s="79" t="n">
        <v>2204954</v>
      </c>
      <c r="N203" s="17"/>
      <c r="O203" s="79" t="n">
        <v>-451376</v>
      </c>
      <c r="P203" s="17"/>
      <c r="Q203" s="79" t="n">
        <v>104237</v>
      </c>
      <c r="R203" s="17"/>
      <c r="S203" s="79" t="n">
        <v>0</v>
      </c>
      <c r="T203" s="17"/>
      <c r="U203" s="79" t="n">
        <v>0</v>
      </c>
      <c r="V203" s="17"/>
      <c r="W203" s="79" t="n">
        <v>0</v>
      </c>
      <c r="X203" s="17"/>
      <c r="Y203" s="79" t="n">
        <f aca="false">SUM(M203:W203)</f>
        <v>1857815</v>
      </c>
      <c r="Z203" s="17"/>
      <c r="AA203" s="79" t="n">
        <v>1307721</v>
      </c>
      <c r="AB203" s="17"/>
      <c r="AC203" s="79" t="n">
        <v>1408264</v>
      </c>
      <c r="AD203" s="17"/>
      <c r="AE203" s="79" t="n">
        <v>211145</v>
      </c>
      <c r="AF203" s="17"/>
      <c r="AG203" s="79" t="n">
        <v>0</v>
      </c>
      <c r="AH203" s="17"/>
      <c r="AI203" s="79" t="n">
        <f aca="false">SUM(AA203:AG203)</f>
        <v>2927130</v>
      </c>
      <c r="AJ203" s="17"/>
      <c r="AK203" s="79" t="n">
        <f aca="false">(Y203-AI203)</f>
        <v>-1069315</v>
      </c>
      <c r="AL203" s="17"/>
      <c r="AM203" s="17"/>
      <c r="AN203" s="27" t="n">
        <v>83</v>
      </c>
    </row>
    <row r="204" customFormat="false" ht="8.25" hidden="false" customHeight="true" outlineLevel="0" collapsed="false">
      <c r="A204" s="17" t="n">
        <v>84</v>
      </c>
      <c r="B204" s="27"/>
      <c r="C204" s="17" t="s">
        <v>218</v>
      </c>
      <c r="D204" s="17"/>
      <c r="E204" s="79" t="n">
        <v>0</v>
      </c>
      <c r="F204" s="17"/>
      <c r="G204" s="79" t="n">
        <v>0</v>
      </c>
      <c r="H204" s="17"/>
      <c r="I204" s="79" t="n">
        <v>0</v>
      </c>
      <c r="J204" s="17"/>
      <c r="K204" s="79" t="n">
        <v>0</v>
      </c>
      <c r="L204" s="17"/>
      <c r="M204" s="79" t="n">
        <v>1182500</v>
      </c>
      <c r="N204" s="17"/>
      <c r="O204" s="79" t="n">
        <v>2955069</v>
      </c>
      <c r="P204" s="17"/>
      <c r="Q204" s="79" t="n">
        <v>0</v>
      </c>
      <c r="R204" s="17"/>
      <c r="S204" s="79" t="n">
        <v>68479</v>
      </c>
      <c r="T204" s="17"/>
      <c r="U204" s="79" t="n">
        <v>0</v>
      </c>
      <c r="V204" s="17"/>
      <c r="W204" s="79" t="n">
        <v>64534</v>
      </c>
      <c r="X204" s="17"/>
      <c r="Y204" s="79" t="n">
        <f aca="false">SUM(M204:W204)</f>
        <v>4270582</v>
      </c>
      <c r="Z204" s="17"/>
      <c r="AA204" s="79" t="n">
        <v>1625884</v>
      </c>
      <c r="AB204" s="17"/>
      <c r="AC204" s="79" t="n">
        <v>1327755</v>
      </c>
      <c r="AD204" s="17"/>
      <c r="AE204" s="79" t="n">
        <v>1671372</v>
      </c>
      <c r="AF204" s="17"/>
      <c r="AG204" s="79" t="n">
        <v>0</v>
      </c>
      <c r="AH204" s="17"/>
      <c r="AI204" s="79" t="n">
        <f aca="false">SUM(AA204:AG204)</f>
        <v>4625011</v>
      </c>
      <c r="AJ204" s="17"/>
      <c r="AK204" s="79" t="n">
        <f aca="false">(Y204-AI204)</f>
        <v>-354429</v>
      </c>
      <c r="AL204" s="17"/>
      <c r="AM204" s="17"/>
      <c r="AN204" s="27" t="n">
        <v>84</v>
      </c>
    </row>
    <row r="205" customFormat="false" ht="8.25" hidden="false" customHeight="true" outlineLevel="0" collapsed="false">
      <c r="A205" s="17" t="n">
        <v>85</v>
      </c>
      <c r="B205" s="27"/>
      <c r="C205" s="17" t="s">
        <v>219</v>
      </c>
      <c r="D205" s="17"/>
      <c r="E205" s="79" t="n">
        <v>0</v>
      </c>
      <c r="F205" s="17"/>
      <c r="G205" s="79" t="n">
        <v>0</v>
      </c>
      <c r="H205" s="17"/>
      <c r="I205" s="79" t="n">
        <v>0</v>
      </c>
      <c r="J205" s="17"/>
      <c r="K205" s="79" t="n">
        <v>0</v>
      </c>
      <c r="L205" s="17"/>
      <c r="M205" s="79" t="n">
        <v>30999078</v>
      </c>
      <c r="N205" s="17"/>
      <c r="O205" s="79" t="n">
        <v>137365</v>
      </c>
      <c r="P205" s="17"/>
      <c r="Q205" s="79" t="n">
        <v>0</v>
      </c>
      <c r="R205" s="17"/>
      <c r="S205" s="79" t="n">
        <v>0</v>
      </c>
      <c r="T205" s="17"/>
      <c r="U205" s="79" t="n">
        <v>501861</v>
      </c>
      <c r="V205" s="17"/>
      <c r="W205" s="79" t="n">
        <v>2035369</v>
      </c>
      <c r="X205" s="17"/>
      <c r="Y205" s="79" t="n">
        <f aca="false">SUM(M205:W205)</f>
        <v>33673673</v>
      </c>
      <c r="Z205" s="17"/>
      <c r="AA205" s="79" t="n">
        <v>18273560</v>
      </c>
      <c r="AB205" s="17"/>
      <c r="AC205" s="79" t="n">
        <v>11297870</v>
      </c>
      <c r="AD205" s="17"/>
      <c r="AE205" s="79" t="n">
        <v>4314853</v>
      </c>
      <c r="AF205" s="17"/>
      <c r="AG205" s="79" t="n">
        <v>0</v>
      </c>
      <c r="AH205" s="17"/>
      <c r="AI205" s="79" t="n">
        <f aca="false">SUM(AA205:AG205)</f>
        <v>33886283</v>
      </c>
      <c r="AJ205" s="17"/>
      <c r="AK205" s="79" t="n">
        <f aca="false">(Y205-AI205)</f>
        <v>-212610</v>
      </c>
      <c r="AL205" s="17"/>
      <c r="AM205" s="17"/>
      <c r="AN205" s="27" t="n">
        <v>85</v>
      </c>
    </row>
    <row r="206" customFormat="false" ht="8.25" hidden="false" customHeight="tru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27"/>
    </row>
    <row r="207" customFormat="false" ht="8.25" hidden="false" customHeight="true" outlineLevel="0" collapsed="false">
      <c r="A207" s="17" t="n">
        <v>86</v>
      </c>
      <c r="B207" s="27"/>
      <c r="C207" s="17" t="s">
        <v>220</v>
      </c>
      <c r="D207" s="17"/>
      <c r="E207" s="79" t="n">
        <v>0</v>
      </c>
      <c r="F207" s="17"/>
      <c r="G207" s="79" t="n">
        <v>0</v>
      </c>
      <c r="H207" s="17"/>
      <c r="I207" s="79" t="n">
        <v>0</v>
      </c>
      <c r="J207" s="17"/>
      <c r="K207" s="79" t="n">
        <v>3204008</v>
      </c>
      <c r="L207" s="17"/>
      <c r="M207" s="79" t="n">
        <v>36027559</v>
      </c>
      <c r="N207" s="17"/>
      <c r="O207" s="79" t="n">
        <v>0</v>
      </c>
      <c r="P207" s="17"/>
      <c r="Q207" s="79" t="n">
        <v>0</v>
      </c>
      <c r="R207" s="17"/>
      <c r="S207" s="79" t="n">
        <v>0</v>
      </c>
      <c r="T207" s="17"/>
      <c r="U207" s="79" t="n">
        <v>0</v>
      </c>
      <c r="V207" s="17"/>
      <c r="W207" s="79" t="n">
        <v>13919504</v>
      </c>
      <c r="X207" s="17"/>
      <c r="Y207" s="79" t="n">
        <f aca="false">SUM(M207:W207)</f>
        <v>49947063</v>
      </c>
      <c r="Z207" s="17"/>
      <c r="AA207" s="79" t="n">
        <v>23492419</v>
      </c>
      <c r="AB207" s="17"/>
      <c r="AC207" s="79" t="n">
        <v>11674370</v>
      </c>
      <c r="AD207" s="17"/>
      <c r="AE207" s="79" t="n">
        <v>0</v>
      </c>
      <c r="AF207" s="17"/>
      <c r="AG207" s="79" t="n">
        <v>0</v>
      </c>
      <c r="AH207" s="17"/>
      <c r="AI207" s="79" t="n">
        <f aca="false">SUM(AA207:AG207)</f>
        <v>35166789</v>
      </c>
      <c r="AJ207" s="17"/>
      <c r="AK207" s="79" t="n">
        <f aca="false">(Y207-AI207)</f>
        <v>14780274</v>
      </c>
      <c r="AL207" s="17"/>
      <c r="AM207" s="17"/>
      <c r="AN207" s="27" t="n">
        <v>86</v>
      </c>
    </row>
    <row r="208" customFormat="false" ht="8.25" hidden="false" customHeight="true" outlineLevel="0" collapsed="false">
      <c r="A208" s="17" t="n">
        <v>87</v>
      </c>
      <c r="B208" s="27"/>
      <c r="C208" s="17" t="s">
        <v>221</v>
      </c>
      <c r="D208" s="17"/>
      <c r="E208" s="79" t="n">
        <v>0</v>
      </c>
      <c r="F208" s="17"/>
      <c r="G208" s="79" t="n">
        <v>0</v>
      </c>
      <c r="H208" s="17"/>
      <c r="I208" s="79" t="n">
        <v>0</v>
      </c>
      <c r="J208" s="17"/>
      <c r="K208" s="79" t="n">
        <v>0</v>
      </c>
      <c r="L208" s="17"/>
      <c r="M208" s="79" t="n">
        <v>150495</v>
      </c>
      <c r="N208" s="17"/>
      <c r="O208" s="79" t="n">
        <v>794682</v>
      </c>
      <c r="P208" s="17"/>
      <c r="Q208" s="79" t="n">
        <v>0</v>
      </c>
      <c r="R208" s="17"/>
      <c r="S208" s="79" t="n">
        <v>0</v>
      </c>
      <c r="T208" s="17"/>
      <c r="U208" s="79" t="n">
        <v>0</v>
      </c>
      <c r="V208" s="17"/>
      <c r="W208" s="79" t="n">
        <v>0</v>
      </c>
      <c r="X208" s="17"/>
      <c r="Y208" s="79" t="n">
        <f aca="false">SUM(M208:W208)</f>
        <v>945177</v>
      </c>
      <c r="Z208" s="17"/>
      <c r="AA208" s="79" t="n">
        <v>297704</v>
      </c>
      <c r="AB208" s="17"/>
      <c r="AC208" s="79" t="n">
        <v>209175</v>
      </c>
      <c r="AD208" s="17"/>
      <c r="AE208" s="79" t="n">
        <v>15058</v>
      </c>
      <c r="AF208" s="17"/>
      <c r="AG208" s="79" t="n">
        <v>0</v>
      </c>
      <c r="AH208" s="17"/>
      <c r="AI208" s="79" t="n">
        <f aca="false">SUM(AA208:AG208)</f>
        <v>521937</v>
      </c>
      <c r="AJ208" s="17"/>
      <c r="AK208" s="79" t="n">
        <f aca="false">(Y208-AI208)</f>
        <v>423240</v>
      </c>
      <c r="AL208" s="17"/>
      <c r="AM208" s="17"/>
      <c r="AN208" s="27" t="n">
        <v>87</v>
      </c>
    </row>
    <row r="209" customFormat="false" ht="8.25" hidden="false" customHeight="true" outlineLevel="0" collapsed="false">
      <c r="A209" s="17" t="n">
        <v>88</v>
      </c>
      <c r="B209" s="27"/>
      <c r="C209" s="17" t="s">
        <v>222</v>
      </c>
      <c r="D209" s="17"/>
      <c r="E209" s="79" t="n">
        <v>0</v>
      </c>
      <c r="F209" s="17"/>
      <c r="G209" s="79" t="n">
        <v>0</v>
      </c>
      <c r="H209" s="17"/>
      <c r="I209" s="79" t="n">
        <v>0</v>
      </c>
      <c r="J209" s="17"/>
      <c r="K209" s="79" t="n">
        <v>0</v>
      </c>
      <c r="L209" s="17"/>
      <c r="M209" s="79" t="n">
        <v>0</v>
      </c>
      <c r="N209" s="17"/>
      <c r="O209" s="79" t="n">
        <v>0</v>
      </c>
      <c r="P209" s="17"/>
      <c r="Q209" s="79" t="n">
        <v>0</v>
      </c>
      <c r="R209" s="17"/>
      <c r="S209" s="79" t="n">
        <v>0</v>
      </c>
      <c r="T209" s="17"/>
      <c r="U209" s="79" t="n">
        <v>0</v>
      </c>
      <c r="V209" s="17"/>
      <c r="W209" s="79" t="n">
        <v>0</v>
      </c>
      <c r="X209" s="17"/>
      <c r="Y209" s="79" t="n">
        <f aca="false">SUM(M209:W209)</f>
        <v>0</v>
      </c>
      <c r="Z209" s="17"/>
      <c r="AA209" s="79" t="n">
        <v>0</v>
      </c>
      <c r="AB209" s="17"/>
      <c r="AC209" s="79" t="n">
        <v>0</v>
      </c>
      <c r="AD209" s="17"/>
      <c r="AE209" s="79" t="n">
        <v>0</v>
      </c>
      <c r="AF209" s="17"/>
      <c r="AG209" s="79" t="n">
        <v>0</v>
      </c>
      <c r="AH209" s="17"/>
      <c r="AI209" s="79" t="n">
        <f aca="false">SUM(AA209:AG209)</f>
        <v>0</v>
      </c>
      <c r="AJ209" s="17"/>
      <c r="AK209" s="79" t="n">
        <f aca="false">(Y209-AI209)</f>
        <v>0</v>
      </c>
      <c r="AL209" s="17"/>
      <c r="AM209" s="17"/>
      <c r="AN209" s="27" t="n">
        <v>88</v>
      </c>
    </row>
    <row r="210" customFormat="false" ht="8.25" hidden="false" customHeight="true" outlineLevel="0" collapsed="false">
      <c r="A210" s="17" t="n">
        <v>89</v>
      </c>
      <c r="B210" s="27"/>
      <c r="C210" s="17" t="s">
        <v>223</v>
      </c>
      <c r="D210" s="17"/>
      <c r="E210" s="79" t="n">
        <v>0</v>
      </c>
      <c r="F210" s="17"/>
      <c r="G210" s="79" t="n">
        <v>0</v>
      </c>
      <c r="H210" s="17"/>
      <c r="I210" s="79" t="n">
        <v>0</v>
      </c>
      <c r="J210" s="17"/>
      <c r="K210" s="79" t="n">
        <v>0</v>
      </c>
      <c r="L210" s="17"/>
      <c r="M210" s="79" t="n">
        <v>6816793</v>
      </c>
      <c r="N210" s="17"/>
      <c r="O210" s="79" t="n">
        <v>0</v>
      </c>
      <c r="P210" s="17"/>
      <c r="Q210" s="79" t="n">
        <v>984958</v>
      </c>
      <c r="R210" s="17"/>
      <c r="S210" s="79" t="n">
        <v>6024</v>
      </c>
      <c r="T210" s="17"/>
      <c r="U210" s="79" t="n">
        <v>16235</v>
      </c>
      <c r="V210" s="17"/>
      <c r="W210" s="79" t="n">
        <v>85474</v>
      </c>
      <c r="X210" s="17"/>
      <c r="Y210" s="79" t="n">
        <f aca="false">SUM(M210:W210)</f>
        <v>7909484</v>
      </c>
      <c r="Z210" s="17"/>
      <c r="AA210" s="79" t="n">
        <v>5817130</v>
      </c>
      <c r="AB210" s="17"/>
      <c r="AC210" s="79" t="n">
        <v>2772782</v>
      </c>
      <c r="AD210" s="17"/>
      <c r="AE210" s="79" t="n">
        <v>278687</v>
      </c>
      <c r="AF210" s="17"/>
      <c r="AG210" s="79" t="n">
        <v>0</v>
      </c>
      <c r="AH210" s="17"/>
      <c r="AI210" s="79" t="n">
        <f aca="false">SUM(AA210:AG210)</f>
        <v>8868599</v>
      </c>
      <c r="AJ210" s="17"/>
      <c r="AK210" s="79" t="n">
        <f aca="false">(Y210-AI210)</f>
        <v>-959115</v>
      </c>
      <c r="AL210" s="17"/>
      <c r="AM210" s="17"/>
      <c r="AN210" s="27" t="n">
        <v>89</v>
      </c>
    </row>
    <row r="211" customFormat="false" ht="8.25" hidden="false" customHeight="true" outlineLevel="0" collapsed="false">
      <c r="A211" s="17" t="n">
        <v>90</v>
      </c>
      <c r="B211" s="27"/>
      <c r="C211" s="17" t="s">
        <v>224</v>
      </c>
      <c r="D211" s="17"/>
      <c r="E211" s="79" t="n">
        <v>0</v>
      </c>
      <c r="F211" s="26"/>
      <c r="G211" s="79" t="n">
        <v>0</v>
      </c>
      <c r="H211" s="26"/>
      <c r="I211" s="79" t="n">
        <v>0</v>
      </c>
      <c r="J211" s="26"/>
      <c r="K211" s="79" t="n">
        <v>0</v>
      </c>
      <c r="L211" s="26"/>
      <c r="M211" s="79" t="n">
        <v>176531</v>
      </c>
      <c r="N211" s="26"/>
      <c r="O211" s="79" t="n">
        <v>0</v>
      </c>
      <c r="P211" s="26"/>
      <c r="Q211" s="79" t="n">
        <v>0</v>
      </c>
      <c r="R211" s="26"/>
      <c r="S211" s="79" t="n">
        <v>51921</v>
      </c>
      <c r="T211" s="26"/>
      <c r="U211" s="79" t="n">
        <v>0</v>
      </c>
      <c r="V211" s="26"/>
      <c r="W211" s="79" t="n">
        <v>0</v>
      </c>
      <c r="X211" s="26"/>
      <c r="Y211" s="79" t="n">
        <f aca="false">SUM(M211:W211)</f>
        <v>228452</v>
      </c>
      <c r="Z211" s="26"/>
      <c r="AA211" s="79" t="n">
        <v>140825</v>
      </c>
      <c r="AB211" s="26"/>
      <c r="AC211" s="79" t="n">
        <v>0</v>
      </c>
      <c r="AD211" s="26"/>
      <c r="AE211" s="79" t="n">
        <v>0</v>
      </c>
      <c r="AF211" s="26"/>
      <c r="AG211" s="79" t="n">
        <v>563259</v>
      </c>
      <c r="AH211" s="26"/>
      <c r="AI211" s="79" t="n">
        <f aca="false">SUM(AA211:AG211)</f>
        <v>704084</v>
      </c>
      <c r="AJ211" s="26"/>
      <c r="AK211" s="79" t="n">
        <f aca="false">(Y211-AI211)</f>
        <v>-475632</v>
      </c>
      <c r="AL211" s="26"/>
      <c r="AM211" s="17"/>
      <c r="AN211" s="27" t="n">
        <v>90</v>
      </c>
    </row>
    <row r="212" customFormat="false" ht="8.25" hidden="false" customHeight="tru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27"/>
    </row>
    <row r="213" customFormat="false" ht="8.25" hidden="false" customHeight="true" outlineLevel="0" collapsed="false">
      <c r="A213" s="17" t="n">
        <v>91</v>
      </c>
      <c r="B213" s="27"/>
      <c r="C213" s="17" t="s">
        <v>225</v>
      </c>
      <c r="D213" s="17"/>
      <c r="E213" s="79" t="n">
        <v>0</v>
      </c>
      <c r="F213" s="17"/>
      <c r="G213" s="79" t="n">
        <v>0</v>
      </c>
      <c r="H213" s="17"/>
      <c r="I213" s="79" t="n">
        <v>0</v>
      </c>
      <c r="J213" s="17"/>
      <c r="K213" s="79" t="n">
        <v>0</v>
      </c>
      <c r="L213" s="17"/>
      <c r="M213" s="79" t="n">
        <v>1467470</v>
      </c>
      <c r="N213" s="17"/>
      <c r="O213" s="79" t="n">
        <v>0</v>
      </c>
      <c r="P213" s="17"/>
      <c r="Q213" s="79" t="n">
        <v>0</v>
      </c>
      <c r="R213" s="17"/>
      <c r="S213" s="79" t="n">
        <v>0</v>
      </c>
      <c r="T213" s="17"/>
      <c r="U213" s="79" t="n">
        <v>0</v>
      </c>
      <c r="V213" s="17"/>
      <c r="W213" s="79" t="n">
        <v>12528</v>
      </c>
      <c r="X213" s="17"/>
      <c r="Y213" s="79" t="n">
        <f aca="false">SUM(M213:W213)</f>
        <v>1479998</v>
      </c>
      <c r="Z213" s="17"/>
      <c r="AA213" s="79" t="n">
        <v>1508308</v>
      </c>
      <c r="AB213" s="17"/>
      <c r="AC213" s="79" t="n">
        <v>387558</v>
      </c>
      <c r="AD213" s="17"/>
      <c r="AE213" s="79" t="n">
        <v>19281</v>
      </c>
      <c r="AF213" s="17"/>
      <c r="AG213" s="79" t="n">
        <v>0</v>
      </c>
      <c r="AH213" s="17"/>
      <c r="AI213" s="79" t="n">
        <f aca="false">SUM(AA213:AG213)</f>
        <v>1915147</v>
      </c>
      <c r="AJ213" s="17"/>
      <c r="AK213" s="79" t="n">
        <f aca="false">(Y213-AI213)</f>
        <v>-435149</v>
      </c>
      <c r="AL213" s="17"/>
      <c r="AM213" s="17"/>
      <c r="AN213" s="27" t="n">
        <v>91</v>
      </c>
    </row>
    <row r="214" customFormat="false" ht="8.25" hidden="false" customHeight="true" outlineLevel="0" collapsed="false">
      <c r="A214" s="17" t="n">
        <v>92</v>
      </c>
      <c r="B214" s="27"/>
      <c r="C214" s="17" t="s">
        <v>226</v>
      </c>
      <c r="D214" s="17"/>
      <c r="E214" s="79" t="n">
        <v>0</v>
      </c>
      <c r="F214" s="17"/>
      <c r="G214" s="79" t="n">
        <v>0</v>
      </c>
      <c r="H214" s="17"/>
      <c r="I214" s="79" t="n">
        <v>0</v>
      </c>
      <c r="J214" s="17"/>
      <c r="K214" s="79" t="n">
        <v>0</v>
      </c>
      <c r="L214" s="17"/>
      <c r="M214" s="79" t="n">
        <v>1459733</v>
      </c>
      <c r="N214" s="17"/>
      <c r="O214" s="79" t="n">
        <v>0</v>
      </c>
      <c r="P214" s="17"/>
      <c r="Q214" s="79" t="n">
        <v>0</v>
      </c>
      <c r="R214" s="17"/>
      <c r="S214" s="79" t="n">
        <v>0</v>
      </c>
      <c r="T214" s="17"/>
      <c r="U214" s="79" t="n">
        <v>0</v>
      </c>
      <c r="V214" s="17"/>
      <c r="W214" s="79" t="n">
        <v>576907</v>
      </c>
      <c r="X214" s="17"/>
      <c r="Y214" s="79" t="n">
        <f aca="false">SUM(M214:W214)</f>
        <v>2036640</v>
      </c>
      <c r="Z214" s="17"/>
      <c r="AA214" s="79" t="n">
        <v>765814</v>
      </c>
      <c r="AB214" s="17"/>
      <c r="AC214" s="79" t="n">
        <v>802811</v>
      </c>
      <c r="AD214" s="17"/>
      <c r="AE214" s="79" t="n">
        <v>387433</v>
      </c>
      <c r="AF214" s="17"/>
      <c r="AG214" s="79" t="n">
        <v>0</v>
      </c>
      <c r="AH214" s="17"/>
      <c r="AI214" s="79" t="n">
        <f aca="false">SUM(AA214:AG214)</f>
        <v>1956058</v>
      </c>
      <c r="AJ214" s="17"/>
      <c r="AK214" s="79" t="n">
        <f aca="false">(Y214-AI214)</f>
        <v>80582</v>
      </c>
      <c r="AL214" s="17"/>
      <c r="AM214" s="17"/>
      <c r="AN214" s="27" t="n">
        <v>92</v>
      </c>
    </row>
    <row r="215" customFormat="false" ht="8.25" hidden="false" customHeight="true" outlineLevel="0" collapsed="false">
      <c r="A215" s="17" t="n">
        <v>93</v>
      </c>
      <c r="B215" s="27"/>
      <c r="C215" s="17" t="s">
        <v>227</v>
      </c>
      <c r="D215" s="17"/>
      <c r="E215" s="79" t="n">
        <v>0</v>
      </c>
      <c r="F215" s="17"/>
      <c r="G215" s="79" t="n">
        <v>0</v>
      </c>
      <c r="H215" s="17"/>
      <c r="I215" s="79" t="n">
        <v>107500</v>
      </c>
      <c r="J215" s="17"/>
      <c r="K215" s="79" t="n">
        <v>0</v>
      </c>
      <c r="L215" s="17"/>
      <c r="M215" s="79" t="n">
        <v>2982019</v>
      </c>
      <c r="N215" s="17"/>
      <c r="O215" s="79" t="n">
        <v>575000</v>
      </c>
      <c r="P215" s="17"/>
      <c r="Q215" s="79" t="n">
        <v>0</v>
      </c>
      <c r="R215" s="17"/>
      <c r="S215" s="79" t="n">
        <v>0</v>
      </c>
      <c r="T215" s="17"/>
      <c r="U215" s="79" t="n">
        <v>0</v>
      </c>
      <c r="V215" s="17"/>
      <c r="W215" s="79" t="n">
        <v>341832</v>
      </c>
      <c r="X215" s="17"/>
      <c r="Y215" s="79" t="n">
        <f aca="false">SUM(M215:W215)</f>
        <v>3898851</v>
      </c>
      <c r="Z215" s="17"/>
      <c r="AA215" s="79" t="n">
        <v>3363864</v>
      </c>
      <c r="AB215" s="17"/>
      <c r="AC215" s="79" t="n">
        <v>1257966</v>
      </c>
      <c r="AD215" s="17"/>
      <c r="AE215" s="79" t="n">
        <v>104043</v>
      </c>
      <c r="AF215" s="17"/>
      <c r="AG215" s="79" t="n">
        <v>0</v>
      </c>
      <c r="AH215" s="17"/>
      <c r="AI215" s="79" t="n">
        <f aca="false">SUM(AA215:AG215)</f>
        <v>4725873</v>
      </c>
      <c r="AJ215" s="17"/>
      <c r="AK215" s="79" t="n">
        <f aca="false">(Y215-AI215)</f>
        <v>-827022</v>
      </c>
      <c r="AL215" s="17"/>
      <c r="AM215" s="17"/>
      <c r="AN215" s="27" t="n">
        <v>93</v>
      </c>
    </row>
    <row r="216" customFormat="false" ht="8.25" hidden="false" customHeight="true" outlineLevel="0" collapsed="false">
      <c r="A216" s="17" t="n">
        <v>94</v>
      </c>
      <c r="B216" s="27"/>
      <c r="C216" s="17" t="s">
        <v>228</v>
      </c>
      <c r="D216" s="17"/>
      <c r="E216" s="79" t="n">
        <v>0</v>
      </c>
      <c r="F216" s="17"/>
      <c r="G216" s="79" t="n">
        <v>0</v>
      </c>
      <c r="H216" s="17"/>
      <c r="I216" s="79" t="n">
        <v>0</v>
      </c>
      <c r="J216" s="17"/>
      <c r="K216" s="79" t="n">
        <v>89698</v>
      </c>
      <c r="L216" s="17"/>
      <c r="M216" s="79" t="n">
        <v>3094476</v>
      </c>
      <c r="N216" s="17"/>
      <c r="O216" s="79" t="n">
        <v>586407</v>
      </c>
      <c r="P216" s="17"/>
      <c r="Q216" s="79" t="n">
        <v>0</v>
      </c>
      <c r="R216" s="17"/>
      <c r="S216" s="79" t="n">
        <v>0</v>
      </c>
      <c r="T216" s="17"/>
      <c r="U216" s="79" t="n">
        <v>0</v>
      </c>
      <c r="V216" s="17"/>
      <c r="W216" s="79" t="n">
        <v>90611</v>
      </c>
      <c r="X216" s="17"/>
      <c r="Y216" s="79" t="n">
        <f aca="false">SUM(M216:W216)</f>
        <v>3771494</v>
      </c>
      <c r="Z216" s="17"/>
      <c r="AA216" s="79" t="n">
        <v>1586212</v>
      </c>
      <c r="AB216" s="17"/>
      <c r="AC216" s="79" t="n">
        <v>1386317</v>
      </c>
      <c r="AD216" s="17"/>
      <c r="AE216" s="79" t="n">
        <v>567592</v>
      </c>
      <c r="AF216" s="17"/>
      <c r="AG216" s="79" t="n">
        <v>0</v>
      </c>
      <c r="AH216" s="17"/>
      <c r="AI216" s="79" t="n">
        <f aca="false">SUM(AA216:AG216)</f>
        <v>3540121</v>
      </c>
      <c r="AJ216" s="17"/>
      <c r="AK216" s="79" t="n">
        <f aca="false">(Y216-AI216)</f>
        <v>231373</v>
      </c>
      <c r="AL216" s="17"/>
      <c r="AM216" s="17"/>
      <c r="AN216" s="27" t="n">
        <v>94</v>
      </c>
    </row>
    <row r="217" customFormat="false" ht="8.25" hidden="false" customHeight="true" outlineLevel="0" collapsed="false">
      <c r="A217" s="28" t="n">
        <v>95</v>
      </c>
      <c r="B217" s="27"/>
      <c r="C217" s="17" t="s">
        <v>229</v>
      </c>
      <c r="D217" s="17"/>
      <c r="E217" s="84" t="n">
        <v>0</v>
      </c>
      <c r="F217" s="17"/>
      <c r="G217" s="84" t="n">
        <v>0</v>
      </c>
      <c r="H217" s="17"/>
      <c r="I217" s="84" t="n">
        <v>295161</v>
      </c>
      <c r="J217" s="17"/>
      <c r="K217" s="84" t="n">
        <v>0</v>
      </c>
      <c r="L217" s="17"/>
      <c r="M217" s="84" t="n">
        <v>10997188</v>
      </c>
      <c r="N217" s="17"/>
      <c r="O217" s="84" t="n">
        <v>0</v>
      </c>
      <c r="P217" s="17"/>
      <c r="Q217" s="84" t="n">
        <v>0</v>
      </c>
      <c r="R217" s="17"/>
      <c r="S217" s="84" t="n">
        <v>0</v>
      </c>
      <c r="T217" s="17"/>
      <c r="U217" s="84" t="n">
        <v>0</v>
      </c>
      <c r="V217" s="17"/>
      <c r="W217" s="84" t="n">
        <v>346692</v>
      </c>
      <c r="X217" s="17"/>
      <c r="Y217" s="84" t="n">
        <f aca="false">SUM(M217:W217)</f>
        <v>11343880</v>
      </c>
      <c r="Z217" s="17"/>
      <c r="AA217" s="84" t="n">
        <v>6632163</v>
      </c>
      <c r="AB217" s="17"/>
      <c r="AC217" s="84" t="n">
        <v>3829415</v>
      </c>
      <c r="AD217" s="17"/>
      <c r="AE217" s="84" t="n">
        <v>1392638</v>
      </c>
      <c r="AF217" s="17"/>
      <c r="AG217" s="84" t="n">
        <v>43872</v>
      </c>
      <c r="AH217" s="17"/>
      <c r="AI217" s="84" t="n">
        <f aca="false">SUM(AA217:AG217)</f>
        <v>11898088</v>
      </c>
      <c r="AJ217" s="17"/>
      <c r="AK217" s="84" t="n">
        <f aca="false">(Y217-AI217)</f>
        <v>-554208</v>
      </c>
      <c r="AL217" s="17"/>
      <c r="AM217" s="17"/>
      <c r="AN217" s="24" t="n">
        <v>95</v>
      </c>
    </row>
    <row r="218" customFormat="false" ht="8.25" hidden="false" customHeight="tru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27"/>
    </row>
    <row r="219" customFormat="false" ht="8.25" hidden="false" customHeight="true" outlineLevel="0" collapsed="false">
      <c r="A219" s="28" t="n">
        <f aca="false">A217</f>
        <v>95</v>
      </c>
      <c r="B219" s="17"/>
      <c r="C219" s="27" t="s">
        <v>75</v>
      </c>
      <c r="D219" s="17"/>
      <c r="E219" s="87" t="n">
        <f aca="false">SUM(E89:E217)</f>
        <v>132869</v>
      </c>
      <c r="F219" s="17"/>
      <c r="G219" s="87" t="n">
        <f aca="false">SUM(G89:G217)</f>
        <v>1576441</v>
      </c>
      <c r="H219" s="17"/>
      <c r="I219" s="87" t="n">
        <f aca="false">SUM(I89:I217)</f>
        <v>95572868</v>
      </c>
      <c r="J219" s="17"/>
      <c r="K219" s="87" t="n">
        <f aca="false">SUM(K89:K217)</f>
        <v>8342503</v>
      </c>
      <c r="L219" s="17"/>
      <c r="M219" s="87" t="n">
        <f aca="false">SUM(M89:M217)</f>
        <v>792002290</v>
      </c>
      <c r="N219" s="17"/>
      <c r="O219" s="87" t="n">
        <f aca="false">SUM(O89:O217)</f>
        <v>87827579</v>
      </c>
      <c r="P219" s="17"/>
      <c r="Q219" s="87" t="n">
        <f aca="false">SUM(Q89:Q217)</f>
        <v>1167901</v>
      </c>
      <c r="R219" s="17"/>
      <c r="S219" s="87" t="n">
        <f aca="false">SUM(S89:S217)</f>
        <v>26411589</v>
      </c>
      <c r="T219" s="17"/>
      <c r="U219" s="87" t="n">
        <f aca="false">SUM(U89:U217)</f>
        <v>2742757</v>
      </c>
      <c r="V219" s="17"/>
      <c r="W219" s="87" t="n">
        <f aca="false">SUM(W89:W217)</f>
        <v>88895624</v>
      </c>
      <c r="X219" s="17"/>
      <c r="Y219" s="87" t="n">
        <f aca="false">SUM(Y89:Y217)</f>
        <v>999047740</v>
      </c>
      <c r="Z219" s="17"/>
      <c r="AA219" s="87" t="n">
        <f aca="false">SUM(AA89:AA217)</f>
        <v>547939881</v>
      </c>
      <c r="AB219" s="17"/>
      <c r="AC219" s="87" t="n">
        <f aca="false">SUM(AC89:AC217)</f>
        <v>251109593</v>
      </c>
      <c r="AD219" s="17"/>
      <c r="AE219" s="87" t="n">
        <f aca="false">SUM(AE89:AE217)</f>
        <v>66575638</v>
      </c>
      <c r="AF219" s="17"/>
      <c r="AG219" s="87" t="n">
        <f aca="false">SUM(AG89:AG217)</f>
        <v>11060408</v>
      </c>
      <c r="AH219" s="17"/>
      <c r="AI219" s="87" t="n">
        <f aca="false">SUM(AI89:AI217)</f>
        <v>876685520</v>
      </c>
      <c r="AJ219" s="17"/>
      <c r="AK219" s="87" t="n">
        <f aca="false">SUM(AK89:AK217)</f>
        <v>122362220</v>
      </c>
      <c r="AL219" s="17"/>
      <c r="AM219" s="17"/>
      <c r="AN219" s="24" t="n">
        <f aca="false">AN217</f>
        <v>95</v>
      </c>
    </row>
    <row r="220" customFormat="false" ht="8.25" hidden="false" customHeight="tru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27"/>
    </row>
    <row r="221" customFormat="false" ht="8.25" hidden="false" customHeight="tru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27"/>
    </row>
    <row r="222" customFormat="false" ht="8.25" hidden="false" customHeight="tru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27"/>
    </row>
    <row r="223" customFormat="false" ht="8.25" hidden="false" customHeight="tru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27"/>
    </row>
    <row r="224" customFormat="false" ht="8.25" hidden="false" customHeight="tru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27"/>
    </row>
    <row r="225" customFormat="false" ht="1.5" hidden="false" customHeight="tru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27"/>
    </row>
    <row r="226" customFormat="false" ht="1.5" hidden="false" customHeight="tru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27"/>
    </row>
    <row r="227" s="20" customFormat="true" ht="11.25" hidden="false" customHeight="true" outlineLevel="0" collapsed="false">
      <c r="A227" s="156" t="n">
        <v>152</v>
      </c>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8"/>
      <c r="AN227" s="18"/>
      <c r="AO227" s="18" t="n">
        <v>153</v>
      </c>
    </row>
    <row r="228" s="20" customFormat="true" ht="10.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8" t="s">
        <v>52</v>
      </c>
      <c r="Z228" s="15"/>
      <c r="AA228" s="23" t="s">
        <v>500</v>
      </c>
      <c r="AB228" s="15"/>
      <c r="AC228" s="15"/>
      <c r="AD228" s="15"/>
      <c r="AE228" s="15"/>
      <c r="AF228" s="15"/>
      <c r="AG228" s="15"/>
      <c r="AH228" s="15"/>
      <c r="AI228" s="15"/>
      <c r="AJ228" s="15"/>
      <c r="AK228" s="15"/>
      <c r="AL228" s="15"/>
      <c r="AM228" s="18"/>
      <c r="AN228" s="18" t="s">
        <v>501</v>
      </c>
    </row>
    <row r="229" s="20" customFormat="true" ht="10.5" hidden="false" customHeight="tru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8" t="s">
        <v>502</v>
      </c>
      <c r="Z229" s="15"/>
      <c r="AA229" s="23" t="s">
        <v>503</v>
      </c>
      <c r="AB229" s="15"/>
      <c r="AC229" s="15"/>
      <c r="AD229" s="15"/>
      <c r="AE229" s="15"/>
      <c r="AF229" s="15"/>
      <c r="AG229" s="15"/>
      <c r="AH229" s="15"/>
      <c r="AI229" s="15"/>
      <c r="AJ229" s="15"/>
      <c r="AK229" s="15"/>
      <c r="AL229" s="15"/>
      <c r="AM229" s="18"/>
      <c r="AN229" s="18" t="s">
        <v>497</v>
      </c>
    </row>
    <row r="230" s="20" customFormat="true" ht="10.5" hidden="false" customHeight="tru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8" t="s">
        <v>58</v>
      </c>
      <c r="Z230" s="15"/>
      <c r="AA230" s="155" t="s">
        <v>59</v>
      </c>
      <c r="AB230" s="15"/>
      <c r="AC230" s="15"/>
      <c r="AD230" s="15"/>
      <c r="AE230" s="15"/>
      <c r="AF230" s="15"/>
      <c r="AG230" s="15"/>
      <c r="AH230" s="15"/>
      <c r="AI230" s="15"/>
      <c r="AJ230" s="15"/>
      <c r="AK230" s="15"/>
      <c r="AL230" s="15"/>
      <c r="AM230" s="15"/>
      <c r="AN230" s="156"/>
    </row>
    <row r="231" customFormat="false" ht="9.75" hidden="false" customHeight="tru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27"/>
    </row>
    <row r="232" customFormat="false" ht="9.75" hidden="false" customHeight="true" outlineLevel="0" collapsed="false">
      <c r="A232" s="17"/>
      <c r="B232" s="17"/>
      <c r="C232" s="17"/>
      <c r="D232" s="17"/>
      <c r="E232" s="17"/>
      <c r="F232" s="17"/>
      <c r="G232" s="17"/>
      <c r="H232" s="17"/>
      <c r="I232" s="17"/>
      <c r="J232" s="17"/>
      <c r="K232" s="17"/>
      <c r="L232" s="17"/>
      <c r="M232" s="24" t="s">
        <v>504</v>
      </c>
      <c r="N232" s="24"/>
      <c r="O232" s="24"/>
      <c r="P232" s="24"/>
      <c r="Q232" s="24"/>
      <c r="R232" s="24"/>
      <c r="S232" s="24"/>
      <c r="T232" s="24"/>
      <c r="U232" s="24"/>
      <c r="V232" s="24"/>
      <c r="W232" s="24"/>
      <c r="X232" s="17"/>
      <c r="Y232" s="17"/>
      <c r="Z232" s="17"/>
      <c r="AA232" s="24" t="s">
        <v>505</v>
      </c>
      <c r="AB232" s="24"/>
      <c r="AC232" s="24"/>
      <c r="AD232" s="24"/>
      <c r="AE232" s="24"/>
      <c r="AF232" s="24"/>
      <c r="AG232" s="24"/>
      <c r="AH232" s="24"/>
      <c r="AI232" s="24"/>
      <c r="AJ232" s="17"/>
      <c r="AK232" s="17"/>
      <c r="AL232" s="17"/>
      <c r="AM232" s="17"/>
      <c r="AN232" s="27"/>
    </row>
    <row r="233" customFormat="false" ht="9.75" hidden="false" customHeight="true" outlineLevel="0" collapsed="false">
      <c r="A233" s="17"/>
      <c r="B233" s="17"/>
      <c r="C233" s="17"/>
      <c r="D233" s="17"/>
      <c r="E233" s="17"/>
      <c r="F233" s="17"/>
      <c r="G233" s="17"/>
      <c r="H233" s="17"/>
      <c r="I233" s="26"/>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27"/>
    </row>
    <row r="234" customFormat="false" ht="9.75" hidden="false" customHeight="true" outlineLevel="0" collapsed="false">
      <c r="A234" s="17"/>
      <c r="B234" s="17"/>
      <c r="C234" s="17"/>
      <c r="D234" s="17"/>
      <c r="E234" s="25" t="s">
        <v>506</v>
      </c>
      <c r="F234" s="25"/>
      <c r="G234" s="25"/>
      <c r="H234" s="17"/>
      <c r="I234" s="25" t="s">
        <v>507</v>
      </c>
      <c r="J234" s="25"/>
      <c r="K234" s="25"/>
      <c r="L234" s="25"/>
      <c r="M234" s="17"/>
      <c r="N234" s="17"/>
      <c r="O234" s="25" t="s">
        <v>508</v>
      </c>
      <c r="P234" s="25"/>
      <c r="Q234" s="25"/>
      <c r="R234" s="25"/>
      <c r="S234" s="25"/>
      <c r="T234" s="25"/>
      <c r="U234" s="25"/>
      <c r="V234" s="17"/>
      <c r="W234" s="17"/>
      <c r="X234" s="17"/>
      <c r="Y234" s="17"/>
      <c r="Z234" s="17"/>
      <c r="AA234" s="17"/>
      <c r="AB234" s="17"/>
      <c r="AC234" s="17"/>
      <c r="AD234" s="17"/>
      <c r="AE234" s="17"/>
      <c r="AF234" s="17"/>
      <c r="AG234" s="17"/>
      <c r="AH234" s="17"/>
      <c r="AI234" s="17"/>
      <c r="AJ234" s="17"/>
      <c r="AK234" s="17"/>
      <c r="AL234" s="17"/>
      <c r="AM234" s="17"/>
      <c r="AN234" s="27"/>
    </row>
    <row r="235" customFormat="false" ht="9.75" hidden="false" customHeight="true" outlineLevel="0" collapsed="false">
      <c r="A235" s="17"/>
      <c r="B235" s="17"/>
      <c r="C235" s="17"/>
      <c r="D235" s="17"/>
      <c r="E235" s="24" t="s">
        <v>509</v>
      </c>
      <c r="F235" s="24"/>
      <c r="G235" s="24"/>
      <c r="H235" s="17"/>
      <c r="I235" s="24" t="s">
        <v>510</v>
      </c>
      <c r="J235" s="24"/>
      <c r="K235" s="24"/>
      <c r="L235" s="24"/>
      <c r="M235" s="17"/>
      <c r="N235" s="17"/>
      <c r="O235" s="24" t="s">
        <v>511</v>
      </c>
      <c r="P235" s="24"/>
      <c r="Q235" s="24"/>
      <c r="R235" s="24"/>
      <c r="S235" s="24"/>
      <c r="T235" s="24"/>
      <c r="U235" s="24"/>
      <c r="V235" s="17"/>
      <c r="W235" s="17"/>
      <c r="X235" s="17"/>
      <c r="Y235" s="17"/>
      <c r="Z235" s="17"/>
      <c r="AA235" s="17"/>
      <c r="AB235" s="17"/>
      <c r="AC235" s="17"/>
      <c r="AD235" s="17"/>
      <c r="AE235" s="17"/>
      <c r="AF235" s="17"/>
      <c r="AG235" s="17"/>
      <c r="AH235" s="17"/>
      <c r="AI235" s="17"/>
      <c r="AJ235" s="17"/>
      <c r="AK235" s="17"/>
      <c r="AL235" s="17"/>
      <c r="AM235" s="17"/>
      <c r="AN235" s="27"/>
    </row>
    <row r="236" customFormat="false" ht="11.25" hidden="false" customHeight="true" outlineLevel="0" collapsed="false">
      <c r="A236" s="17"/>
      <c r="B236" s="17"/>
      <c r="C236" s="17"/>
      <c r="D236" s="17"/>
      <c r="E236" s="17"/>
      <c r="F236" s="17"/>
      <c r="G236" s="17"/>
      <c r="H236" s="17"/>
      <c r="I236" s="17"/>
      <c r="J236" s="17"/>
      <c r="K236" s="17"/>
      <c r="L236" s="17"/>
      <c r="M236" s="17"/>
      <c r="N236" s="17"/>
      <c r="O236" s="27" t="s">
        <v>512</v>
      </c>
      <c r="P236" s="17"/>
      <c r="Q236" s="27"/>
      <c r="R236" s="17"/>
      <c r="S236" s="27"/>
      <c r="T236" s="17"/>
      <c r="U236" s="27" t="s">
        <v>513</v>
      </c>
      <c r="V236" s="17"/>
      <c r="W236" s="17"/>
      <c r="X236" s="17"/>
      <c r="Y236" s="17"/>
      <c r="Z236" s="17"/>
      <c r="AA236" s="27" t="s">
        <v>71</v>
      </c>
      <c r="AB236" s="17"/>
      <c r="AC236" s="17"/>
      <c r="AD236" s="17"/>
      <c r="AE236" s="17"/>
      <c r="AF236" s="17"/>
      <c r="AG236" s="17"/>
      <c r="AH236" s="17"/>
      <c r="AI236" s="17"/>
      <c r="AJ236" s="17"/>
      <c r="AK236" s="17"/>
      <c r="AL236" s="17"/>
      <c r="AM236" s="17"/>
      <c r="AN236" s="27"/>
    </row>
    <row r="237" customFormat="false" ht="9.75" hidden="false" customHeight="true" outlineLevel="0" collapsed="false">
      <c r="A237" s="17"/>
      <c r="B237" s="17"/>
      <c r="C237" s="17"/>
      <c r="D237" s="17"/>
      <c r="E237" s="27" t="s">
        <v>514</v>
      </c>
      <c r="F237" s="17"/>
      <c r="G237" s="17"/>
      <c r="H237" s="17"/>
      <c r="I237" s="27" t="s">
        <v>514</v>
      </c>
      <c r="J237" s="17"/>
      <c r="K237" s="17"/>
      <c r="L237" s="17"/>
      <c r="M237" s="17"/>
      <c r="N237" s="17"/>
      <c r="O237" s="27" t="s">
        <v>515</v>
      </c>
      <c r="P237" s="17"/>
      <c r="Q237" s="27" t="s">
        <v>516</v>
      </c>
      <c r="R237" s="17"/>
      <c r="S237" s="27" t="s">
        <v>513</v>
      </c>
      <c r="T237" s="17"/>
      <c r="U237" s="27" t="s">
        <v>321</v>
      </c>
      <c r="V237" s="17"/>
      <c r="W237" s="27" t="s">
        <v>276</v>
      </c>
      <c r="X237" s="17"/>
      <c r="Y237" s="27" t="s">
        <v>517</v>
      </c>
      <c r="Z237" s="17"/>
      <c r="AA237" s="27" t="s">
        <v>518</v>
      </c>
      <c r="AB237" s="17"/>
      <c r="AC237" s="17"/>
      <c r="AD237" s="17"/>
      <c r="AE237" s="27" t="s">
        <v>519</v>
      </c>
      <c r="AF237" s="17"/>
      <c r="AG237" s="27" t="s">
        <v>338</v>
      </c>
      <c r="AH237" s="17"/>
      <c r="AI237" s="27" t="s">
        <v>75</v>
      </c>
      <c r="AJ237" s="17"/>
      <c r="AK237" s="27" t="s">
        <v>517</v>
      </c>
      <c r="AL237" s="17"/>
      <c r="AM237" s="17"/>
      <c r="AN237" s="27"/>
    </row>
    <row r="238" customFormat="false" ht="9.75" hidden="false" customHeight="true" outlineLevel="0" collapsed="false">
      <c r="A238" s="24" t="s">
        <v>81</v>
      </c>
      <c r="B238" s="17"/>
      <c r="C238" s="24" t="s">
        <v>83</v>
      </c>
      <c r="D238" s="17"/>
      <c r="E238" s="24" t="s">
        <v>520</v>
      </c>
      <c r="F238" s="17"/>
      <c r="G238" s="24" t="s">
        <v>292</v>
      </c>
      <c r="H238" s="17"/>
      <c r="I238" s="24" t="s">
        <v>520</v>
      </c>
      <c r="J238" s="17"/>
      <c r="K238" s="24" t="s">
        <v>292</v>
      </c>
      <c r="L238" s="17"/>
      <c r="M238" s="24" t="s">
        <v>521</v>
      </c>
      <c r="N238" s="17"/>
      <c r="O238" s="24" t="s">
        <v>522</v>
      </c>
      <c r="P238" s="17"/>
      <c r="Q238" s="24" t="s">
        <v>465</v>
      </c>
      <c r="R238" s="17"/>
      <c r="S238" s="24" t="s">
        <v>523</v>
      </c>
      <c r="T238" s="17"/>
      <c r="U238" s="24" t="s">
        <v>79</v>
      </c>
      <c r="V238" s="17"/>
      <c r="W238" s="24" t="s">
        <v>60</v>
      </c>
      <c r="X238" s="17"/>
      <c r="Y238" s="24" t="s">
        <v>524</v>
      </c>
      <c r="Z238" s="17"/>
      <c r="AA238" s="24" t="s">
        <v>315</v>
      </c>
      <c r="AB238" s="17"/>
      <c r="AC238" s="24" t="s">
        <v>525</v>
      </c>
      <c r="AD238" s="17"/>
      <c r="AE238" s="24" t="s">
        <v>315</v>
      </c>
      <c r="AF238" s="17"/>
      <c r="AG238" s="24" t="s">
        <v>315</v>
      </c>
      <c r="AH238" s="17"/>
      <c r="AI238" s="24" t="s">
        <v>315</v>
      </c>
      <c r="AJ238" s="17"/>
      <c r="AK238" s="24" t="s">
        <v>526</v>
      </c>
      <c r="AL238" s="17"/>
      <c r="AM238" s="17"/>
      <c r="AN238" s="24" t="s">
        <v>81</v>
      </c>
    </row>
    <row r="239" customFormat="false" ht="8.25" hidden="false" customHeight="tru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27"/>
    </row>
    <row r="240" customFormat="false" ht="8.25" hidden="false" customHeight="true" outlineLevel="0" collapsed="false">
      <c r="A240" s="17"/>
      <c r="B240" s="17" t="s">
        <v>231</v>
      </c>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27"/>
    </row>
    <row r="241" customFormat="false" ht="8.25" hidden="false" customHeight="true" outlineLevel="0" collapsed="false">
      <c r="A241" s="17" t="n">
        <v>1</v>
      </c>
      <c r="B241" s="27"/>
      <c r="C241" s="17" t="s">
        <v>232</v>
      </c>
      <c r="D241" s="17"/>
      <c r="E241" s="72" t="n">
        <v>0</v>
      </c>
      <c r="F241" s="17"/>
      <c r="G241" s="72" t="n">
        <v>0</v>
      </c>
      <c r="H241" s="17"/>
      <c r="I241" s="72" t="n">
        <v>0</v>
      </c>
      <c r="J241" s="17"/>
      <c r="K241" s="72" t="n">
        <v>0</v>
      </c>
      <c r="L241" s="17"/>
      <c r="M241" s="72" t="n">
        <v>3102474</v>
      </c>
      <c r="N241" s="17"/>
      <c r="O241" s="72" t="n">
        <v>0</v>
      </c>
      <c r="P241" s="17"/>
      <c r="Q241" s="72" t="n">
        <v>0</v>
      </c>
      <c r="R241" s="17"/>
      <c r="S241" s="72" t="n">
        <v>0</v>
      </c>
      <c r="T241" s="17"/>
      <c r="U241" s="72" t="n">
        <v>0</v>
      </c>
      <c r="V241" s="17"/>
      <c r="W241" s="72" t="n">
        <v>44762</v>
      </c>
      <c r="X241" s="17"/>
      <c r="Y241" s="72" t="n">
        <f aca="false">SUM(M241:W241)</f>
        <v>3147236</v>
      </c>
      <c r="Z241" s="17"/>
      <c r="AA241" s="72" t="n">
        <v>1969670</v>
      </c>
      <c r="AB241" s="17"/>
      <c r="AC241" s="72" t="n">
        <v>666140</v>
      </c>
      <c r="AD241" s="17"/>
      <c r="AE241" s="72" t="n">
        <v>25531</v>
      </c>
      <c r="AF241" s="17"/>
      <c r="AG241" s="72" t="n">
        <v>0</v>
      </c>
      <c r="AH241" s="17"/>
      <c r="AI241" s="72" t="n">
        <f aca="false">SUM(AA241:AG241)</f>
        <v>2661341</v>
      </c>
      <c r="AJ241" s="17"/>
      <c r="AK241" s="72" t="n">
        <f aca="false">(Y241-AI241)</f>
        <v>485895</v>
      </c>
      <c r="AL241" s="17"/>
      <c r="AM241" s="17"/>
      <c r="AN241" s="27" t="n">
        <v>1</v>
      </c>
    </row>
    <row r="242" customFormat="false" ht="8.25" hidden="false" customHeight="true" outlineLevel="0" collapsed="false">
      <c r="A242" s="17" t="n">
        <v>2</v>
      </c>
      <c r="B242" s="27"/>
      <c r="C242" s="17" t="s">
        <v>233</v>
      </c>
      <c r="D242" s="17"/>
      <c r="E242" s="79" t="n">
        <v>0</v>
      </c>
      <c r="F242" s="17"/>
      <c r="G242" s="79" t="n">
        <v>0</v>
      </c>
      <c r="H242" s="17"/>
      <c r="I242" s="79" t="n">
        <v>0</v>
      </c>
      <c r="J242" s="17"/>
      <c r="K242" s="79" t="n">
        <v>0</v>
      </c>
      <c r="L242" s="17"/>
      <c r="M242" s="79" t="n">
        <v>0</v>
      </c>
      <c r="N242" s="17"/>
      <c r="O242" s="79" t="n">
        <v>0</v>
      </c>
      <c r="P242" s="17"/>
      <c r="Q242" s="79" t="n">
        <v>0</v>
      </c>
      <c r="R242" s="17"/>
      <c r="S242" s="79" t="n">
        <v>0</v>
      </c>
      <c r="T242" s="17"/>
      <c r="U242" s="79" t="n">
        <v>0</v>
      </c>
      <c r="V242" s="17"/>
      <c r="W242" s="79" t="n">
        <v>0</v>
      </c>
      <c r="X242" s="17"/>
      <c r="Y242" s="79" t="n">
        <f aca="false">SUM(M242:W242)</f>
        <v>0</v>
      </c>
      <c r="Z242" s="17"/>
      <c r="AA242" s="79" t="n">
        <v>0</v>
      </c>
      <c r="AB242" s="17"/>
      <c r="AC242" s="79" t="n">
        <v>0</v>
      </c>
      <c r="AD242" s="17"/>
      <c r="AE242" s="79" t="n">
        <v>0</v>
      </c>
      <c r="AF242" s="17"/>
      <c r="AG242" s="79" t="n">
        <v>0</v>
      </c>
      <c r="AH242" s="17"/>
      <c r="AI242" s="79" t="n">
        <f aca="false">SUM(AA242:AG242)</f>
        <v>0</v>
      </c>
      <c r="AJ242" s="17"/>
      <c r="AK242" s="79" t="n">
        <f aca="false">(Y242-AI242)</f>
        <v>0</v>
      </c>
      <c r="AL242" s="17"/>
      <c r="AM242" s="17"/>
      <c r="AN242" s="27" t="n">
        <v>2</v>
      </c>
    </row>
    <row r="243" customFormat="false" ht="8.25" hidden="false" customHeight="true" outlineLevel="0" collapsed="false">
      <c r="A243" s="17" t="n">
        <v>3</v>
      </c>
      <c r="B243" s="27"/>
      <c r="C243" s="13" t="s">
        <v>147</v>
      </c>
      <c r="D243" s="17"/>
      <c r="E243" s="79" t="n">
        <v>0</v>
      </c>
      <c r="F243" s="17"/>
      <c r="G243" s="79" t="n">
        <v>0</v>
      </c>
      <c r="H243" s="17"/>
      <c r="I243" s="79" t="n">
        <v>0</v>
      </c>
      <c r="J243" s="17"/>
      <c r="K243" s="79" t="n">
        <v>0</v>
      </c>
      <c r="L243" s="17"/>
      <c r="M243" s="79" t="n">
        <v>24285460</v>
      </c>
      <c r="N243" s="17"/>
      <c r="O243" s="79" t="n">
        <v>0</v>
      </c>
      <c r="P243" s="17"/>
      <c r="Q243" s="79" t="n">
        <v>0</v>
      </c>
      <c r="R243" s="17"/>
      <c r="S243" s="79" t="n">
        <v>0</v>
      </c>
      <c r="T243" s="17"/>
      <c r="U243" s="79" t="n">
        <v>0</v>
      </c>
      <c r="V243" s="17"/>
      <c r="W243" s="79" t="n">
        <v>348194</v>
      </c>
      <c r="X243" s="17"/>
      <c r="Y243" s="79" t="n">
        <f aca="false">SUM(M243:W243)</f>
        <v>24633654</v>
      </c>
      <c r="Z243" s="17"/>
      <c r="AA243" s="79" t="n">
        <v>19019111</v>
      </c>
      <c r="AB243" s="17"/>
      <c r="AC243" s="79" t="n">
        <v>825103</v>
      </c>
      <c r="AD243" s="17"/>
      <c r="AE243" s="79" t="n">
        <v>401803</v>
      </c>
      <c r="AF243" s="17"/>
      <c r="AG243" s="79" t="n">
        <v>0</v>
      </c>
      <c r="AH243" s="17"/>
      <c r="AI243" s="79" t="n">
        <f aca="false">SUM(AA243:AG243)</f>
        <v>20246017</v>
      </c>
      <c r="AJ243" s="17"/>
      <c r="AK243" s="79" t="n">
        <f aca="false">(Y243-AI243)</f>
        <v>4387637</v>
      </c>
      <c r="AL243" s="17"/>
      <c r="AM243" s="17"/>
      <c r="AN243" s="27" t="n">
        <v>3</v>
      </c>
    </row>
    <row r="244" customFormat="false" ht="8.25" hidden="false" customHeight="true" outlineLevel="0" collapsed="false">
      <c r="A244" s="17" t="n">
        <v>4</v>
      </c>
      <c r="B244" s="27"/>
      <c r="C244" s="13" t="s">
        <v>234</v>
      </c>
      <c r="D244" s="17"/>
      <c r="E244" s="79" t="n">
        <v>0</v>
      </c>
      <c r="F244" s="17"/>
      <c r="G244" s="79" t="n">
        <v>0</v>
      </c>
      <c r="H244" s="17"/>
      <c r="I244" s="79" t="n">
        <v>0</v>
      </c>
      <c r="J244" s="17"/>
      <c r="K244" s="79" t="n">
        <v>0</v>
      </c>
      <c r="L244" s="17"/>
      <c r="M244" s="79" t="n">
        <v>3366746</v>
      </c>
      <c r="N244" s="17"/>
      <c r="O244" s="79" t="n">
        <v>0</v>
      </c>
      <c r="P244" s="17"/>
      <c r="Q244" s="79" t="n">
        <v>0</v>
      </c>
      <c r="R244" s="17"/>
      <c r="S244" s="79" t="n">
        <v>0</v>
      </c>
      <c r="T244" s="17"/>
      <c r="U244" s="79" t="n">
        <v>0</v>
      </c>
      <c r="V244" s="17"/>
      <c r="W244" s="79" t="n">
        <v>21075</v>
      </c>
      <c r="X244" s="17"/>
      <c r="Y244" s="79" t="n">
        <f aca="false">SUM(M244:W244)</f>
        <v>3387821</v>
      </c>
      <c r="Z244" s="17"/>
      <c r="AA244" s="79" t="n">
        <v>1527751</v>
      </c>
      <c r="AB244" s="17"/>
      <c r="AC244" s="79" t="n">
        <v>1062167</v>
      </c>
      <c r="AD244" s="17"/>
      <c r="AE244" s="79" t="n">
        <v>0</v>
      </c>
      <c r="AF244" s="17"/>
      <c r="AG244" s="79" t="n">
        <v>0</v>
      </c>
      <c r="AH244" s="17"/>
      <c r="AI244" s="79" t="n">
        <f aca="false">SUM(AA244:AG244)</f>
        <v>2589918</v>
      </c>
      <c r="AJ244" s="17"/>
      <c r="AK244" s="79" t="n">
        <f aca="false">(Y244-AI244)</f>
        <v>797903</v>
      </c>
      <c r="AL244" s="17"/>
      <c r="AM244" s="17"/>
      <c r="AN244" s="27" t="n">
        <v>4</v>
      </c>
    </row>
    <row r="245" customFormat="false" ht="8.25" hidden="false" customHeight="true" outlineLevel="0" collapsed="false">
      <c r="A245" s="17" t="n">
        <v>5</v>
      </c>
      <c r="B245" s="27"/>
      <c r="C245" s="17" t="s">
        <v>235</v>
      </c>
      <c r="D245" s="17"/>
      <c r="E245" s="79" t="n">
        <v>0</v>
      </c>
      <c r="F245" s="17"/>
      <c r="G245" s="79" t="n">
        <v>0</v>
      </c>
      <c r="H245" s="17"/>
      <c r="I245" s="79" t="n">
        <v>0</v>
      </c>
      <c r="J245" s="17"/>
      <c r="K245" s="79" t="n">
        <v>0</v>
      </c>
      <c r="L245" s="17"/>
      <c r="M245" s="79" t="n">
        <v>4038930</v>
      </c>
      <c r="N245" s="17"/>
      <c r="O245" s="79" t="n">
        <v>0</v>
      </c>
      <c r="P245" s="17"/>
      <c r="Q245" s="79" t="n">
        <v>20971</v>
      </c>
      <c r="R245" s="17"/>
      <c r="S245" s="79" t="n">
        <v>0</v>
      </c>
      <c r="T245" s="17"/>
      <c r="U245" s="79" t="n">
        <v>0</v>
      </c>
      <c r="V245" s="17"/>
      <c r="W245" s="79" t="n">
        <v>57980</v>
      </c>
      <c r="X245" s="17"/>
      <c r="Y245" s="79" t="n">
        <f aca="false">SUM(M245:W245)</f>
        <v>4117881</v>
      </c>
      <c r="Z245" s="17"/>
      <c r="AA245" s="79" t="n">
        <v>2484341</v>
      </c>
      <c r="AB245" s="17"/>
      <c r="AC245" s="79" t="n">
        <v>1255024</v>
      </c>
      <c r="AD245" s="17"/>
      <c r="AE245" s="79" t="n">
        <v>409245</v>
      </c>
      <c r="AF245" s="17"/>
      <c r="AG245" s="79" t="n">
        <v>0</v>
      </c>
      <c r="AH245" s="17"/>
      <c r="AI245" s="79" t="n">
        <f aca="false">SUM(AA245:AG245)</f>
        <v>4148610</v>
      </c>
      <c r="AJ245" s="17"/>
      <c r="AK245" s="79" t="n">
        <f aca="false">(Y245-AI245)</f>
        <v>-30729</v>
      </c>
      <c r="AL245" s="17"/>
      <c r="AM245" s="17"/>
      <c r="AN245" s="27" t="n">
        <v>5</v>
      </c>
    </row>
    <row r="246" customFormat="false" ht="8.25" hidden="false" customHeight="true" outlineLevel="0" collapsed="false">
      <c r="A246" s="4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57"/>
    </row>
    <row r="247" customFormat="false" ht="8.25" hidden="false" customHeight="true" outlineLevel="0" collapsed="false">
      <c r="A247" s="17" t="n">
        <v>6</v>
      </c>
      <c r="B247" s="27"/>
      <c r="C247" s="17" t="s">
        <v>236</v>
      </c>
      <c r="D247" s="17"/>
      <c r="E247" s="79" t="n">
        <v>0</v>
      </c>
      <c r="F247" s="17"/>
      <c r="G247" s="79" t="n">
        <v>0</v>
      </c>
      <c r="H247" s="17"/>
      <c r="I247" s="79" t="n">
        <v>50000</v>
      </c>
      <c r="J247" s="17"/>
      <c r="K247" s="79" t="n">
        <v>0</v>
      </c>
      <c r="L247" s="17"/>
      <c r="M247" s="79" t="n">
        <v>14130027</v>
      </c>
      <c r="N247" s="17"/>
      <c r="O247" s="79" t="n">
        <v>-89416</v>
      </c>
      <c r="P247" s="17"/>
      <c r="Q247" s="79" t="n">
        <v>0</v>
      </c>
      <c r="R247" s="17"/>
      <c r="S247" s="79" t="n">
        <v>1860774</v>
      </c>
      <c r="T247" s="17"/>
      <c r="U247" s="79" t="n">
        <v>1768514</v>
      </c>
      <c r="V247" s="17"/>
      <c r="W247" s="79" t="n">
        <v>236492</v>
      </c>
      <c r="X247" s="17"/>
      <c r="Y247" s="79" t="n">
        <f aca="false">SUM(M247:W247)</f>
        <v>17906391</v>
      </c>
      <c r="Z247" s="17"/>
      <c r="AA247" s="79" t="n">
        <v>15531373</v>
      </c>
      <c r="AB247" s="17"/>
      <c r="AC247" s="79" t="n">
        <v>3720842</v>
      </c>
      <c r="AD247" s="17"/>
      <c r="AE247" s="79" t="n">
        <v>120255</v>
      </c>
      <c r="AF247" s="17"/>
      <c r="AG247" s="79" t="n">
        <v>2408552</v>
      </c>
      <c r="AH247" s="17"/>
      <c r="AI247" s="79" t="n">
        <f aca="false">SUM(AA247:AG247)</f>
        <v>21781022</v>
      </c>
      <c r="AJ247" s="17"/>
      <c r="AK247" s="79" t="n">
        <f aca="false">(Y247-AI247)</f>
        <v>-3874631</v>
      </c>
      <c r="AL247" s="17"/>
      <c r="AM247" s="17"/>
      <c r="AN247" s="27" t="n">
        <v>6</v>
      </c>
    </row>
    <row r="248" customFormat="false" ht="8.25" hidden="false" customHeight="true" outlineLevel="0" collapsed="false">
      <c r="A248" s="17" t="n">
        <v>7</v>
      </c>
      <c r="B248" s="27"/>
      <c r="C248" s="17" t="s">
        <v>237</v>
      </c>
      <c r="D248" s="17"/>
      <c r="E248" s="79" t="n">
        <v>0</v>
      </c>
      <c r="F248" s="17"/>
      <c r="G248" s="79" t="n">
        <v>0</v>
      </c>
      <c r="H248" s="17"/>
      <c r="I248" s="79" t="n">
        <v>0</v>
      </c>
      <c r="J248" s="17"/>
      <c r="K248" s="79" t="n">
        <v>0</v>
      </c>
      <c r="L248" s="17"/>
      <c r="M248" s="79" t="n">
        <v>6892624</v>
      </c>
      <c r="N248" s="17"/>
      <c r="O248" s="79" t="n">
        <v>0</v>
      </c>
      <c r="P248" s="17"/>
      <c r="Q248" s="79" t="n">
        <v>0</v>
      </c>
      <c r="R248" s="17"/>
      <c r="S248" s="79" t="n">
        <v>0</v>
      </c>
      <c r="T248" s="17"/>
      <c r="U248" s="79" t="n">
        <v>0</v>
      </c>
      <c r="V248" s="17"/>
      <c r="W248" s="79" t="n">
        <v>9259</v>
      </c>
      <c r="X248" s="17"/>
      <c r="Y248" s="79" t="n">
        <f aca="false">SUM(M248:W248)</f>
        <v>6901883</v>
      </c>
      <c r="Z248" s="17"/>
      <c r="AA248" s="79" t="n">
        <v>4951520</v>
      </c>
      <c r="AB248" s="17"/>
      <c r="AC248" s="79" t="n">
        <v>783000</v>
      </c>
      <c r="AD248" s="17"/>
      <c r="AE248" s="79" t="n">
        <v>207654</v>
      </c>
      <c r="AF248" s="17"/>
      <c r="AG248" s="79" t="n">
        <v>0</v>
      </c>
      <c r="AH248" s="17"/>
      <c r="AI248" s="79" t="n">
        <f aca="false">SUM(AA248:AG248)</f>
        <v>5942174</v>
      </c>
      <c r="AJ248" s="17"/>
      <c r="AK248" s="79" t="n">
        <f aca="false">(Y248-AI248)</f>
        <v>959709</v>
      </c>
      <c r="AL248" s="17"/>
      <c r="AM248" s="17"/>
      <c r="AN248" s="27" t="n">
        <v>7</v>
      </c>
    </row>
    <row r="249" customFormat="false" ht="8.25" hidden="false" customHeight="true" outlineLevel="0" collapsed="false">
      <c r="A249" s="17" t="n">
        <v>8</v>
      </c>
      <c r="B249" s="27"/>
      <c r="C249" s="17" t="s">
        <v>238</v>
      </c>
      <c r="D249" s="17"/>
      <c r="E249" s="79" t="n">
        <v>0</v>
      </c>
      <c r="F249" s="17"/>
      <c r="G249" s="79" t="n">
        <v>0</v>
      </c>
      <c r="H249" s="17"/>
      <c r="I249" s="79" t="n">
        <v>0</v>
      </c>
      <c r="J249" s="17"/>
      <c r="K249" s="79" t="n">
        <v>0</v>
      </c>
      <c r="L249" s="17"/>
      <c r="M249" s="79" t="n">
        <v>1008648</v>
      </c>
      <c r="N249" s="17"/>
      <c r="O249" s="79" t="n">
        <v>0</v>
      </c>
      <c r="P249" s="17"/>
      <c r="Q249" s="79" t="n">
        <v>0</v>
      </c>
      <c r="R249" s="17"/>
      <c r="S249" s="79" t="n">
        <v>133630</v>
      </c>
      <c r="T249" s="17"/>
      <c r="U249" s="79" t="n">
        <v>156738</v>
      </c>
      <c r="V249" s="17"/>
      <c r="W249" s="79" t="n">
        <v>19304</v>
      </c>
      <c r="X249" s="17"/>
      <c r="Y249" s="79" t="n">
        <f aca="false">SUM(M249:W249)</f>
        <v>1318320</v>
      </c>
      <c r="Z249" s="17"/>
      <c r="AA249" s="79" t="n">
        <v>1128252</v>
      </c>
      <c r="AB249" s="17"/>
      <c r="AC249" s="79" t="n">
        <v>246462</v>
      </c>
      <c r="AD249" s="17"/>
      <c r="AE249" s="79" t="n">
        <v>78833</v>
      </c>
      <c r="AF249" s="17"/>
      <c r="AG249" s="79" t="n">
        <v>0</v>
      </c>
      <c r="AH249" s="17"/>
      <c r="AI249" s="79" t="n">
        <f aca="false">SUM(AA249:AG249)</f>
        <v>1453547</v>
      </c>
      <c r="AJ249" s="17"/>
      <c r="AK249" s="79" t="n">
        <f aca="false">(Y249-AI249)</f>
        <v>-135227</v>
      </c>
      <c r="AL249" s="17"/>
      <c r="AM249" s="17"/>
      <c r="AN249" s="27" t="n">
        <v>8</v>
      </c>
    </row>
    <row r="250" customFormat="false" ht="8.25" hidden="false" customHeight="true" outlineLevel="0" collapsed="false">
      <c r="A250" s="17" t="n">
        <v>9</v>
      </c>
      <c r="B250" s="27"/>
      <c r="C250" s="17" t="s">
        <v>239</v>
      </c>
      <c r="D250" s="17"/>
      <c r="E250" s="79" t="n">
        <v>0</v>
      </c>
      <c r="F250" s="17"/>
      <c r="G250" s="79" t="n">
        <v>0</v>
      </c>
      <c r="H250" s="17"/>
      <c r="I250" s="79" t="n">
        <v>305148</v>
      </c>
      <c r="J250" s="17"/>
      <c r="K250" s="79" t="n">
        <v>551972</v>
      </c>
      <c r="L250" s="17"/>
      <c r="M250" s="79" t="n">
        <v>2720504</v>
      </c>
      <c r="N250" s="17"/>
      <c r="O250" s="79" t="n">
        <v>-841971</v>
      </c>
      <c r="P250" s="17"/>
      <c r="Q250" s="79" t="n">
        <v>0</v>
      </c>
      <c r="R250" s="17"/>
      <c r="S250" s="79" t="n">
        <v>0</v>
      </c>
      <c r="T250" s="17"/>
      <c r="U250" s="79" t="n">
        <v>0</v>
      </c>
      <c r="V250" s="17"/>
      <c r="W250" s="79" t="n">
        <v>0</v>
      </c>
      <c r="X250" s="17"/>
      <c r="Y250" s="79" t="n">
        <f aca="false">SUM(M250:W250)</f>
        <v>1878533</v>
      </c>
      <c r="Z250" s="17"/>
      <c r="AA250" s="79" t="n">
        <v>1081179</v>
      </c>
      <c r="AB250" s="17"/>
      <c r="AC250" s="79" t="n">
        <v>220814</v>
      </c>
      <c r="AD250" s="17"/>
      <c r="AE250" s="79" t="n">
        <v>14872</v>
      </c>
      <c r="AF250" s="17"/>
      <c r="AG250" s="79" t="n">
        <v>0</v>
      </c>
      <c r="AH250" s="17"/>
      <c r="AI250" s="79" t="n">
        <f aca="false">SUM(AA250:AG250)</f>
        <v>1316865</v>
      </c>
      <c r="AJ250" s="17"/>
      <c r="AK250" s="79" t="n">
        <f aca="false">(Y250-AI250)</f>
        <v>561668</v>
      </c>
      <c r="AL250" s="17"/>
      <c r="AM250" s="17"/>
      <c r="AN250" s="27" t="n">
        <v>9</v>
      </c>
    </row>
    <row r="251" customFormat="false" ht="8.25" hidden="false" customHeight="true" outlineLevel="0" collapsed="false">
      <c r="A251" s="17" t="n">
        <v>10</v>
      </c>
      <c r="B251" s="27"/>
      <c r="C251" s="17" t="s">
        <v>240</v>
      </c>
      <c r="D251" s="17"/>
      <c r="E251" s="79" t="n">
        <v>0</v>
      </c>
      <c r="F251" s="17"/>
      <c r="G251" s="79" t="n">
        <v>0</v>
      </c>
      <c r="H251" s="17"/>
      <c r="I251" s="79" t="n">
        <v>0</v>
      </c>
      <c r="J251" s="17"/>
      <c r="K251" s="79" t="n">
        <v>0</v>
      </c>
      <c r="L251" s="17"/>
      <c r="M251" s="79" t="n">
        <v>3740937</v>
      </c>
      <c r="N251" s="17"/>
      <c r="O251" s="79" t="n">
        <v>-125946</v>
      </c>
      <c r="P251" s="17"/>
      <c r="Q251" s="79" t="n">
        <v>0</v>
      </c>
      <c r="R251" s="17"/>
      <c r="S251" s="79" t="n">
        <v>0</v>
      </c>
      <c r="T251" s="17"/>
      <c r="U251" s="79" t="n">
        <v>0</v>
      </c>
      <c r="V251" s="17"/>
      <c r="W251" s="79" t="n">
        <v>44243</v>
      </c>
      <c r="X251" s="17"/>
      <c r="Y251" s="79" t="n">
        <f aca="false">SUM(M251:W251)</f>
        <v>3659234</v>
      </c>
      <c r="Z251" s="17"/>
      <c r="AA251" s="79" t="n">
        <v>2391441</v>
      </c>
      <c r="AB251" s="17"/>
      <c r="AC251" s="79" t="n">
        <v>573806</v>
      </c>
      <c r="AD251" s="17"/>
      <c r="AE251" s="79" t="n">
        <v>346525</v>
      </c>
      <c r="AF251" s="17"/>
      <c r="AG251" s="79" t="n">
        <v>5376</v>
      </c>
      <c r="AH251" s="17"/>
      <c r="AI251" s="79" t="n">
        <f aca="false">SUM(AA251:AG251)</f>
        <v>3317148</v>
      </c>
      <c r="AJ251" s="17"/>
      <c r="AK251" s="79" t="n">
        <f aca="false">(Y251-AI251)</f>
        <v>342086</v>
      </c>
      <c r="AL251" s="17"/>
      <c r="AM251" s="17"/>
      <c r="AN251" s="27" t="n">
        <v>10</v>
      </c>
    </row>
    <row r="252" customFormat="false" ht="8.25" hidden="false" customHeight="true" outlineLevel="0" collapsed="false">
      <c r="A252" s="4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57"/>
    </row>
    <row r="253" customFormat="false" ht="8.25" hidden="false" customHeight="true" outlineLevel="0" collapsed="false">
      <c r="A253" s="17" t="n">
        <v>11</v>
      </c>
      <c r="B253" s="27"/>
      <c r="C253" s="17" t="s">
        <v>241</v>
      </c>
      <c r="D253" s="17"/>
      <c r="E253" s="79" t="n">
        <v>68270</v>
      </c>
      <c r="F253" s="17"/>
      <c r="G253" s="79" t="n">
        <v>0</v>
      </c>
      <c r="H253" s="17"/>
      <c r="I253" s="79" t="n">
        <v>0</v>
      </c>
      <c r="J253" s="17"/>
      <c r="K253" s="79" t="n">
        <v>0</v>
      </c>
      <c r="L253" s="17"/>
      <c r="M253" s="79" t="n">
        <v>8913642</v>
      </c>
      <c r="N253" s="17"/>
      <c r="O253" s="79" t="n">
        <v>0</v>
      </c>
      <c r="P253" s="17"/>
      <c r="Q253" s="79" t="n">
        <v>0</v>
      </c>
      <c r="R253" s="17"/>
      <c r="S253" s="79" t="n">
        <v>0</v>
      </c>
      <c r="T253" s="17"/>
      <c r="U253" s="79" t="n">
        <v>0</v>
      </c>
      <c r="V253" s="17"/>
      <c r="W253" s="79" t="n">
        <v>0</v>
      </c>
      <c r="X253" s="17"/>
      <c r="Y253" s="79" t="n">
        <f aca="false">SUM(M253:W253)</f>
        <v>8913642</v>
      </c>
      <c r="Z253" s="17"/>
      <c r="AA253" s="79" t="n">
        <v>5812062</v>
      </c>
      <c r="AB253" s="17"/>
      <c r="AC253" s="79" t="n">
        <v>1911711</v>
      </c>
      <c r="AD253" s="17"/>
      <c r="AE253" s="79" t="n">
        <v>203738</v>
      </c>
      <c r="AF253" s="17"/>
      <c r="AG253" s="79" t="n">
        <v>0</v>
      </c>
      <c r="AH253" s="17"/>
      <c r="AI253" s="79" t="n">
        <f aca="false">SUM(AA253:AG253)</f>
        <v>7927511</v>
      </c>
      <c r="AJ253" s="17"/>
      <c r="AK253" s="79" t="n">
        <f aca="false">(Y253-AI253)</f>
        <v>986131</v>
      </c>
      <c r="AL253" s="17"/>
      <c r="AM253" s="17"/>
      <c r="AN253" s="27" t="n">
        <v>11</v>
      </c>
    </row>
    <row r="254" customFormat="false" ht="8.25" hidden="false" customHeight="true" outlineLevel="0" collapsed="false">
      <c r="A254" s="17" t="n">
        <v>12</v>
      </c>
      <c r="B254" s="27"/>
      <c r="C254" s="13" t="s">
        <v>242</v>
      </c>
      <c r="D254" s="17"/>
      <c r="E254" s="79" t="n">
        <v>0</v>
      </c>
      <c r="F254" s="17"/>
      <c r="G254" s="79" t="n">
        <v>0</v>
      </c>
      <c r="H254" s="17"/>
      <c r="I254" s="79" t="n">
        <v>0</v>
      </c>
      <c r="J254" s="17"/>
      <c r="K254" s="79" t="n">
        <v>0</v>
      </c>
      <c r="L254" s="17"/>
      <c r="M254" s="79" t="n">
        <v>3072621</v>
      </c>
      <c r="N254" s="17"/>
      <c r="O254" s="79" t="n">
        <v>0</v>
      </c>
      <c r="P254" s="17"/>
      <c r="Q254" s="79" t="n">
        <v>0</v>
      </c>
      <c r="R254" s="17"/>
      <c r="S254" s="79" t="n">
        <v>0</v>
      </c>
      <c r="T254" s="17"/>
      <c r="U254" s="79" t="n">
        <v>0</v>
      </c>
      <c r="V254" s="17"/>
      <c r="W254" s="79" t="n">
        <v>24</v>
      </c>
      <c r="X254" s="17"/>
      <c r="Y254" s="79" t="n">
        <f aca="false">SUM(M254:W254)</f>
        <v>3072645</v>
      </c>
      <c r="Z254" s="17"/>
      <c r="AA254" s="79" t="n">
        <v>1829173</v>
      </c>
      <c r="AB254" s="17"/>
      <c r="AC254" s="79" t="n">
        <v>389687</v>
      </c>
      <c r="AD254" s="17"/>
      <c r="AE254" s="79" t="n">
        <v>57885</v>
      </c>
      <c r="AF254" s="17"/>
      <c r="AG254" s="79" t="n">
        <v>0</v>
      </c>
      <c r="AH254" s="17"/>
      <c r="AI254" s="79" t="n">
        <f aca="false">SUM(AA254:AG254)</f>
        <v>2276745</v>
      </c>
      <c r="AJ254" s="17"/>
      <c r="AK254" s="79" t="n">
        <f aca="false">(Y254-AI254)</f>
        <v>795900</v>
      </c>
      <c r="AL254" s="17"/>
      <c r="AM254" s="17"/>
      <c r="AN254" s="27" t="n">
        <v>12</v>
      </c>
    </row>
    <row r="255" customFormat="false" ht="8.25" hidden="false" customHeight="true" outlineLevel="0" collapsed="false">
      <c r="A255" s="17" t="n">
        <v>13</v>
      </c>
      <c r="B255" s="27"/>
      <c r="C255" s="17" t="s">
        <v>243</v>
      </c>
      <c r="D255" s="17"/>
      <c r="E255" s="79" t="n">
        <v>0</v>
      </c>
      <c r="F255" s="17"/>
      <c r="G255" s="79" t="n">
        <v>0</v>
      </c>
      <c r="H255" s="17"/>
      <c r="I255" s="79" t="n">
        <v>0</v>
      </c>
      <c r="J255" s="17"/>
      <c r="K255" s="79" t="n">
        <v>0</v>
      </c>
      <c r="L255" s="17"/>
      <c r="M255" s="79" t="n">
        <v>2623959</v>
      </c>
      <c r="N255" s="17"/>
      <c r="O255" s="79" t="n">
        <v>0</v>
      </c>
      <c r="P255" s="17"/>
      <c r="Q255" s="79" t="n">
        <v>5000</v>
      </c>
      <c r="R255" s="17"/>
      <c r="S255" s="79" t="n">
        <v>0</v>
      </c>
      <c r="T255" s="17"/>
      <c r="U255" s="79" t="n">
        <v>0</v>
      </c>
      <c r="V255" s="17"/>
      <c r="W255" s="79" t="n">
        <v>118005</v>
      </c>
      <c r="X255" s="17"/>
      <c r="Y255" s="79" t="n">
        <f aca="false">SUM(M255:W255)</f>
        <v>2746964</v>
      </c>
      <c r="Z255" s="17"/>
      <c r="AA255" s="79" t="n">
        <v>1667768</v>
      </c>
      <c r="AB255" s="17"/>
      <c r="AC255" s="79" t="n">
        <v>726263</v>
      </c>
      <c r="AD255" s="17"/>
      <c r="AE255" s="79" t="n">
        <v>162069</v>
      </c>
      <c r="AF255" s="17"/>
      <c r="AG255" s="79" t="n">
        <v>19000</v>
      </c>
      <c r="AH255" s="17"/>
      <c r="AI255" s="79" t="n">
        <f aca="false">SUM(AA255:AG255)</f>
        <v>2575100</v>
      </c>
      <c r="AJ255" s="17"/>
      <c r="AK255" s="79" t="n">
        <f aca="false">(Y255-AI255)</f>
        <v>171864</v>
      </c>
      <c r="AL255" s="17"/>
      <c r="AM255" s="17"/>
      <c r="AN255" s="27" t="n">
        <v>13</v>
      </c>
    </row>
    <row r="256" customFormat="false" ht="8.25" hidden="false" customHeight="true" outlineLevel="0" collapsed="false">
      <c r="A256" s="17" t="n">
        <v>14</v>
      </c>
      <c r="B256" s="27"/>
      <c r="C256" s="17" t="s">
        <v>161</v>
      </c>
      <c r="D256" s="17"/>
      <c r="E256" s="79" t="n">
        <v>0</v>
      </c>
      <c r="F256" s="17"/>
      <c r="G256" s="79" t="n">
        <v>0</v>
      </c>
      <c r="H256" s="17"/>
      <c r="I256" s="79" t="n">
        <v>0</v>
      </c>
      <c r="J256" s="17"/>
      <c r="K256" s="79" t="n">
        <v>0</v>
      </c>
      <c r="L256" s="17"/>
      <c r="M256" s="79" t="n">
        <v>19493958</v>
      </c>
      <c r="N256" s="17"/>
      <c r="O256" s="79" t="n">
        <v>-611435</v>
      </c>
      <c r="P256" s="17"/>
      <c r="Q256" s="79" t="n">
        <v>0</v>
      </c>
      <c r="R256" s="17"/>
      <c r="S256" s="79" t="n">
        <v>29542</v>
      </c>
      <c r="T256" s="17"/>
      <c r="U256" s="79" t="n">
        <v>0</v>
      </c>
      <c r="V256" s="17"/>
      <c r="W256" s="79" t="n">
        <v>2582491</v>
      </c>
      <c r="X256" s="17"/>
      <c r="Y256" s="79" t="n">
        <f aca="false">SUM(M256:W256)</f>
        <v>21494556</v>
      </c>
      <c r="Z256" s="17"/>
      <c r="AA256" s="79" t="n">
        <v>16697265</v>
      </c>
      <c r="AB256" s="17"/>
      <c r="AC256" s="79" t="n">
        <v>3129132</v>
      </c>
      <c r="AD256" s="17"/>
      <c r="AE256" s="79" t="n">
        <v>533646</v>
      </c>
      <c r="AF256" s="17"/>
      <c r="AG256" s="79" t="n">
        <v>0</v>
      </c>
      <c r="AH256" s="17"/>
      <c r="AI256" s="79" t="n">
        <f aca="false">SUM(AA256:AG256)</f>
        <v>20360043</v>
      </c>
      <c r="AJ256" s="17"/>
      <c r="AK256" s="79" t="n">
        <f aca="false">(Y256-AI256)</f>
        <v>1134513</v>
      </c>
      <c r="AL256" s="17"/>
      <c r="AM256" s="17"/>
      <c r="AN256" s="27" t="n">
        <v>14</v>
      </c>
    </row>
    <row r="257" customFormat="false" ht="8.25" hidden="false" customHeight="true" outlineLevel="0" collapsed="false">
      <c r="A257" s="17" t="n">
        <v>15</v>
      </c>
      <c r="B257" s="27"/>
      <c r="C257" s="17" t="s">
        <v>244</v>
      </c>
      <c r="D257" s="17"/>
      <c r="E257" s="79" t="n">
        <v>0</v>
      </c>
      <c r="F257" s="17"/>
      <c r="G257" s="79" t="n">
        <v>0</v>
      </c>
      <c r="H257" s="17"/>
      <c r="I257" s="79" t="n">
        <v>0</v>
      </c>
      <c r="J257" s="17"/>
      <c r="K257" s="79" t="n">
        <v>0</v>
      </c>
      <c r="L257" s="17"/>
      <c r="M257" s="79" t="n">
        <v>0</v>
      </c>
      <c r="N257" s="17"/>
      <c r="O257" s="79" t="n">
        <v>0</v>
      </c>
      <c r="P257" s="17"/>
      <c r="Q257" s="79" t="n">
        <v>0</v>
      </c>
      <c r="R257" s="17"/>
      <c r="S257" s="79" t="n">
        <v>0</v>
      </c>
      <c r="T257" s="17"/>
      <c r="U257" s="79" t="n">
        <v>0</v>
      </c>
      <c r="V257" s="17"/>
      <c r="W257" s="79" t="n">
        <v>0</v>
      </c>
      <c r="X257" s="17"/>
      <c r="Y257" s="79" t="n">
        <f aca="false">SUM(M257:W257)</f>
        <v>0</v>
      </c>
      <c r="Z257" s="17"/>
      <c r="AA257" s="79" t="n">
        <v>0</v>
      </c>
      <c r="AB257" s="17"/>
      <c r="AC257" s="79" t="n">
        <v>0</v>
      </c>
      <c r="AD257" s="17"/>
      <c r="AE257" s="79" t="n">
        <v>0</v>
      </c>
      <c r="AF257" s="17"/>
      <c r="AG257" s="79" t="n">
        <v>0</v>
      </c>
      <c r="AH257" s="17"/>
      <c r="AI257" s="79" t="n">
        <f aca="false">SUM(AA257:AG257)</f>
        <v>0</v>
      </c>
      <c r="AJ257" s="17"/>
      <c r="AK257" s="79" t="n">
        <f aca="false">(Y257-AI257)</f>
        <v>0</v>
      </c>
      <c r="AL257" s="17"/>
      <c r="AM257" s="17"/>
      <c r="AN257" s="27" t="n">
        <v>15</v>
      </c>
    </row>
    <row r="258" customFormat="false" ht="8.25" hidden="false" customHeight="true" outlineLevel="0" collapsed="false">
      <c r="A258" s="4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57"/>
    </row>
    <row r="259" customFormat="false" ht="8.25" hidden="false" customHeight="true" outlineLevel="0" collapsed="false">
      <c r="A259" s="17" t="n">
        <v>16</v>
      </c>
      <c r="B259" s="27"/>
      <c r="C259" s="17" t="s">
        <v>245</v>
      </c>
      <c r="D259" s="17"/>
      <c r="E259" s="79" t="n">
        <v>0</v>
      </c>
      <c r="F259" s="17"/>
      <c r="G259" s="79" t="n">
        <v>0</v>
      </c>
      <c r="H259" s="17"/>
      <c r="I259" s="79" t="n">
        <v>0</v>
      </c>
      <c r="J259" s="17"/>
      <c r="K259" s="79" t="n">
        <v>0</v>
      </c>
      <c r="L259" s="17"/>
      <c r="M259" s="79" t="n">
        <v>4482163</v>
      </c>
      <c r="N259" s="17"/>
      <c r="O259" s="79" t="n">
        <v>-1074402</v>
      </c>
      <c r="P259" s="17"/>
      <c r="Q259" s="79" t="n">
        <v>251250</v>
      </c>
      <c r="R259" s="17"/>
      <c r="S259" s="79" t="n">
        <v>241514</v>
      </c>
      <c r="T259" s="17"/>
      <c r="U259" s="79" t="n">
        <v>344656</v>
      </c>
      <c r="V259" s="17"/>
      <c r="W259" s="79" t="n">
        <v>46266</v>
      </c>
      <c r="X259" s="17"/>
      <c r="Y259" s="79" t="n">
        <f aca="false">SUM(M259:W259)</f>
        <v>4291447</v>
      </c>
      <c r="Z259" s="17"/>
      <c r="AA259" s="79" t="n">
        <v>3375534</v>
      </c>
      <c r="AB259" s="17"/>
      <c r="AC259" s="79" t="n">
        <v>630365</v>
      </c>
      <c r="AD259" s="17"/>
      <c r="AE259" s="79" t="n">
        <v>134343</v>
      </c>
      <c r="AF259" s="17"/>
      <c r="AG259" s="79" t="n">
        <v>0</v>
      </c>
      <c r="AH259" s="17"/>
      <c r="AI259" s="79" t="n">
        <f aca="false">SUM(AA259:AG259)</f>
        <v>4140242</v>
      </c>
      <c r="AJ259" s="17"/>
      <c r="AK259" s="79" t="n">
        <f aca="false">(Y259-AI259)</f>
        <v>151205</v>
      </c>
      <c r="AL259" s="17"/>
      <c r="AM259" s="17"/>
      <c r="AN259" s="27" t="n">
        <v>16</v>
      </c>
    </row>
    <row r="260" customFormat="false" ht="8.25" hidden="false" customHeight="true" outlineLevel="0" collapsed="false">
      <c r="A260" s="17" t="n">
        <v>17</v>
      </c>
      <c r="B260" s="27"/>
      <c r="C260" s="17" t="s">
        <v>246</v>
      </c>
      <c r="D260" s="17"/>
      <c r="E260" s="79" t="n">
        <v>0</v>
      </c>
      <c r="F260" s="17"/>
      <c r="G260" s="79" t="n">
        <v>0</v>
      </c>
      <c r="H260" s="17"/>
      <c r="I260" s="79" t="n">
        <v>0</v>
      </c>
      <c r="J260" s="17"/>
      <c r="K260" s="79" t="n">
        <v>0</v>
      </c>
      <c r="L260" s="17"/>
      <c r="M260" s="79" t="n">
        <v>28810622</v>
      </c>
      <c r="N260" s="17"/>
      <c r="O260" s="79" t="n">
        <v>-3527035</v>
      </c>
      <c r="P260" s="17"/>
      <c r="Q260" s="79" t="n">
        <v>0</v>
      </c>
      <c r="R260" s="17"/>
      <c r="S260" s="79" t="n">
        <v>0</v>
      </c>
      <c r="T260" s="17"/>
      <c r="U260" s="79" t="n">
        <v>0</v>
      </c>
      <c r="V260" s="17"/>
      <c r="W260" s="79" t="n">
        <v>326343</v>
      </c>
      <c r="X260" s="17"/>
      <c r="Y260" s="79" t="n">
        <f aca="false">SUM(M260:W260)</f>
        <v>25609930</v>
      </c>
      <c r="Z260" s="17"/>
      <c r="AA260" s="79" t="n">
        <v>19751387</v>
      </c>
      <c r="AB260" s="17"/>
      <c r="AC260" s="79" t="n">
        <v>2879985</v>
      </c>
      <c r="AD260" s="17"/>
      <c r="AE260" s="79" t="n">
        <v>434422</v>
      </c>
      <c r="AF260" s="17"/>
      <c r="AG260" s="79" t="n">
        <v>0</v>
      </c>
      <c r="AH260" s="17"/>
      <c r="AI260" s="79" t="n">
        <f aca="false">SUM(AA260:AG260)</f>
        <v>23065794</v>
      </c>
      <c r="AJ260" s="17"/>
      <c r="AK260" s="79" t="n">
        <f aca="false">(Y260-AI260)</f>
        <v>2544136</v>
      </c>
      <c r="AL260" s="17"/>
      <c r="AM260" s="17"/>
      <c r="AN260" s="27" t="n">
        <v>17</v>
      </c>
    </row>
    <row r="261" customFormat="false" ht="8.25" hidden="false" customHeight="true" outlineLevel="0" collapsed="false">
      <c r="A261" s="17" t="n">
        <v>18</v>
      </c>
      <c r="B261" s="27"/>
      <c r="C261" s="17" t="s">
        <v>247</v>
      </c>
      <c r="D261" s="17"/>
      <c r="E261" s="79" t="n">
        <v>0</v>
      </c>
      <c r="F261" s="17"/>
      <c r="G261" s="79" t="n">
        <v>0</v>
      </c>
      <c r="H261" s="17"/>
      <c r="I261" s="79" t="n">
        <v>0</v>
      </c>
      <c r="J261" s="17"/>
      <c r="K261" s="79" t="n">
        <v>0</v>
      </c>
      <c r="L261" s="17"/>
      <c r="M261" s="79" t="n">
        <v>6407172</v>
      </c>
      <c r="N261" s="17"/>
      <c r="O261" s="79" t="n">
        <v>200000</v>
      </c>
      <c r="P261" s="17"/>
      <c r="Q261" s="79" t="n">
        <v>0</v>
      </c>
      <c r="R261" s="17"/>
      <c r="S261" s="79" t="n">
        <v>0</v>
      </c>
      <c r="T261" s="17"/>
      <c r="U261" s="79" t="n">
        <v>0</v>
      </c>
      <c r="V261" s="17"/>
      <c r="W261" s="79" t="n">
        <v>143107</v>
      </c>
      <c r="X261" s="17"/>
      <c r="Y261" s="79" t="n">
        <f aca="false">SUM(M261:W261)</f>
        <v>6750279</v>
      </c>
      <c r="Z261" s="17"/>
      <c r="AA261" s="79" t="n">
        <v>6818341</v>
      </c>
      <c r="AB261" s="17"/>
      <c r="AC261" s="79" t="n">
        <v>900459</v>
      </c>
      <c r="AD261" s="17"/>
      <c r="AE261" s="79" t="n">
        <v>0</v>
      </c>
      <c r="AF261" s="17"/>
      <c r="AG261" s="79" t="n">
        <v>0</v>
      </c>
      <c r="AH261" s="17"/>
      <c r="AI261" s="79" t="n">
        <f aca="false">SUM(AA261:AG261)</f>
        <v>7718800</v>
      </c>
      <c r="AJ261" s="17"/>
      <c r="AK261" s="79" t="n">
        <f aca="false">(Y261-AI261)</f>
        <v>-968521</v>
      </c>
      <c r="AL261" s="17"/>
      <c r="AM261" s="17"/>
      <c r="AN261" s="27" t="n">
        <v>18</v>
      </c>
    </row>
    <row r="262" customFormat="false" ht="8.25" hidden="false" customHeight="true" outlineLevel="0" collapsed="false">
      <c r="A262" s="17" t="n">
        <v>19</v>
      </c>
      <c r="B262" s="27"/>
      <c r="C262" s="17" t="s">
        <v>248</v>
      </c>
      <c r="D262" s="17"/>
      <c r="E262" s="79" t="n">
        <v>0</v>
      </c>
      <c r="F262" s="17"/>
      <c r="G262" s="79" t="n">
        <v>0</v>
      </c>
      <c r="H262" s="17"/>
      <c r="I262" s="79" t="n">
        <v>0</v>
      </c>
      <c r="J262" s="17"/>
      <c r="K262" s="79" t="n">
        <v>0</v>
      </c>
      <c r="L262" s="17"/>
      <c r="M262" s="79" t="n">
        <v>19631920</v>
      </c>
      <c r="N262" s="17"/>
      <c r="O262" s="79" t="n">
        <v>-1422107</v>
      </c>
      <c r="P262" s="17"/>
      <c r="Q262" s="79" t="n">
        <v>0</v>
      </c>
      <c r="R262" s="17"/>
      <c r="S262" s="79" t="n">
        <v>0</v>
      </c>
      <c r="T262" s="17"/>
      <c r="U262" s="79" t="n">
        <v>0</v>
      </c>
      <c r="V262" s="17"/>
      <c r="W262" s="79" t="n">
        <v>3343737</v>
      </c>
      <c r="X262" s="17"/>
      <c r="Y262" s="79" t="n">
        <f aca="false">SUM(M262:W262)</f>
        <v>21553550</v>
      </c>
      <c r="Z262" s="17"/>
      <c r="AA262" s="79" t="n">
        <v>11076596</v>
      </c>
      <c r="AB262" s="17"/>
      <c r="AC262" s="79" t="n">
        <v>5485291</v>
      </c>
      <c r="AD262" s="17"/>
      <c r="AE262" s="79" t="n">
        <v>2526745</v>
      </c>
      <c r="AF262" s="17"/>
      <c r="AG262" s="79" t="n">
        <v>79815</v>
      </c>
      <c r="AH262" s="17"/>
      <c r="AI262" s="79" t="n">
        <f aca="false">SUM(AA262:AG262)</f>
        <v>19168447</v>
      </c>
      <c r="AJ262" s="17"/>
      <c r="AK262" s="79" t="n">
        <f aca="false">(Y262-AI262)</f>
        <v>2385103</v>
      </c>
      <c r="AL262" s="17"/>
      <c r="AM262" s="17"/>
      <c r="AN262" s="27" t="n">
        <v>19</v>
      </c>
    </row>
    <row r="263" customFormat="false" ht="8.25" hidden="false" customHeight="true" outlineLevel="0" collapsed="false">
      <c r="A263" s="17" t="n">
        <v>20</v>
      </c>
      <c r="B263" s="27"/>
      <c r="C263" s="17" t="s">
        <v>249</v>
      </c>
      <c r="D263" s="17"/>
      <c r="E263" s="79" t="n">
        <v>0</v>
      </c>
      <c r="F263" s="17"/>
      <c r="G263" s="79" t="n">
        <v>0</v>
      </c>
      <c r="H263" s="17"/>
      <c r="I263" s="79" t="n">
        <v>89600</v>
      </c>
      <c r="J263" s="17"/>
      <c r="K263" s="79" t="n">
        <v>0</v>
      </c>
      <c r="L263" s="17"/>
      <c r="M263" s="79" t="n">
        <v>2953848</v>
      </c>
      <c r="N263" s="17"/>
      <c r="O263" s="79" t="n">
        <v>0</v>
      </c>
      <c r="P263" s="17"/>
      <c r="Q263" s="79" t="n">
        <v>0</v>
      </c>
      <c r="R263" s="17"/>
      <c r="S263" s="79" t="n">
        <v>0</v>
      </c>
      <c r="T263" s="17"/>
      <c r="U263" s="79" t="n">
        <v>0</v>
      </c>
      <c r="V263" s="17"/>
      <c r="W263" s="79" t="n">
        <v>1534</v>
      </c>
      <c r="X263" s="17"/>
      <c r="Y263" s="79" t="n">
        <f aca="false">SUM(M263:W263)</f>
        <v>2955382</v>
      </c>
      <c r="Z263" s="17"/>
      <c r="AA263" s="79" t="n">
        <v>1814844</v>
      </c>
      <c r="AB263" s="17"/>
      <c r="AC263" s="79" t="n">
        <v>779894</v>
      </c>
      <c r="AD263" s="17"/>
      <c r="AE263" s="79" t="n">
        <v>338810</v>
      </c>
      <c r="AF263" s="17"/>
      <c r="AG263" s="79" t="n">
        <v>0</v>
      </c>
      <c r="AH263" s="17"/>
      <c r="AI263" s="79" t="n">
        <f aca="false">SUM(AA263:AG263)</f>
        <v>2933548</v>
      </c>
      <c r="AJ263" s="17"/>
      <c r="AK263" s="79" t="n">
        <f aca="false">(Y263-AI263)</f>
        <v>21834</v>
      </c>
      <c r="AL263" s="17"/>
      <c r="AM263" s="17"/>
      <c r="AN263" s="27" t="n">
        <v>20</v>
      </c>
    </row>
    <row r="264" customFormat="false" ht="8.25" hidden="false" customHeight="true" outlineLevel="0" collapsed="false">
      <c r="A264" s="4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57"/>
    </row>
    <row r="265" customFormat="false" ht="8.25" hidden="false" customHeight="true" outlineLevel="0" collapsed="false">
      <c r="A265" s="17" t="n">
        <v>21</v>
      </c>
      <c r="B265" s="27"/>
      <c r="C265" s="17" t="s">
        <v>250</v>
      </c>
      <c r="D265" s="17"/>
      <c r="E265" s="79" t="n">
        <v>0</v>
      </c>
      <c r="F265" s="17"/>
      <c r="G265" s="79" t="n">
        <v>0</v>
      </c>
      <c r="H265" s="17"/>
      <c r="I265" s="79" t="n">
        <v>0</v>
      </c>
      <c r="J265" s="17"/>
      <c r="K265" s="79" t="n">
        <v>0</v>
      </c>
      <c r="L265" s="17"/>
      <c r="M265" s="79" t="n">
        <v>3113505</v>
      </c>
      <c r="N265" s="17"/>
      <c r="O265" s="79" t="n">
        <v>0</v>
      </c>
      <c r="P265" s="17"/>
      <c r="Q265" s="79" t="n">
        <v>0</v>
      </c>
      <c r="R265" s="17"/>
      <c r="S265" s="79" t="n">
        <v>0</v>
      </c>
      <c r="T265" s="17"/>
      <c r="U265" s="79" t="n">
        <v>0</v>
      </c>
      <c r="V265" s="17"/>
      <c r="W265" s="79" t="n">
        <v>3747</v>
      </c>
      <c r="X265" s="17"/>
      <c r="Y265" s="79" t="n">
        <f aca="false">SUM(M265:W265)</f>
        <v>3117252</v>
      </c>
      <c r="Z265" s="17"/>
      <c r="AA265" s="79" t="n">
        <v>1465545</v>
      </c>
      <c r="AB265" s="17"/>
      <c r="AC265" s="79" t="n">
        <v>660174</v>
      </c>
      <c r="AD265" s="17"/>
      <c r="AE265" s="79" t="n">
        <v>95063</v>
      </c>
      <c r="AF265" s="17"/>
      <c r="AG265" s="79" t="n">
        <v>0</v>
      </c>
      <c r="AH265" s="17"/>
      <c r="AI265" s="79" t="n">
        <f aca="false">SUM(AA265:AG265)</f>
        <v>2220782</v>
      </c>
      <c r="AJ265" s="17"/>
      <c r="AK265" s="79" t="n">
        <f aca="false">(Y265-AI265)</f>
        <v>896470</v>
      </c>
      <c r="AL265" s="17"/>
      <c r="AM265" s="17"/>
      <c r="AN265" s="27" t="n">
        <v>21</v>
      </c>
    </row>
    <row r="266" customFormat="false" ht="8.25" hidden="false" customHeight="true" outlineLevel="0" collapsed="false">
      <c r="A266" s="17" t="n">
        <v>22</v>
      </c>
      <c r="B266" s="27"/>
      <c r="C266" s="13" t="s">
        <v>202</v>
      </c>
      <c r="D266" s="17"/>
      <c r="E266" s="79" t="n">
        <v>0</v>
      </c>
      <c r="F266" s="17"/>
      <c r="G266" s="79" t="n">
        <v>0</v>
      </c>
      <c r="H266" s="17"/>
      <c r="I266" s="79" t="n">
        <v>0</v>
      </c>
      <c r="J266" s="17"/>
      <c r="K266" s="79" t="n">
        <v>0</v>
      </c>
      <c r="L266" s="17"/>
      <c r="M266" s="79" t="n">
        <v>2876411</v>
      </c>
      <c r="N266" s="17"/>
      <c r="O266" s="79" t="n">
        <v>0</v>
      </c>
      <c r="P266" s="17"/>
      <c r="Q266" s="79" t="n">
        <v>0</v>
      </c>
      <c r="R266" s="17"/>
      <c r="S266" s="79" t="n">
        <v>0</v>
      </c>
      <c r="T266" s="17"/>
      <c r="U266" s="79" t="n">
        <v>0</v>
      </c>
      <c r="V266" s="17"/>
      <c r="W266" s="79" t="n">
        <v>1618</v>
      </c>
      <c r="X266" s="17"/>
      <c r="Y266" s="79" t="n">
        <f aca="false">SUM(M266:W266)</f>
        <v>2878029</v>
      </c>
      <c r="Z266" s="17"/>
      <c r="AA266" s="79" t="n">
        <v>2342605</v>
      </c>
      <c r="AB266" s="17"/>
      <c r="AC266" s="79" t="n">
        <v>932102</v>
      </c>
      <c r="AD266" s="17"/>
      <c r="AE266" s="79" t="n">
        <v>74638</v>
      </c>
      <c r="AF266" s="17"/>
      <c r="AG266" s="79" t="n">
        <v>0</v>
      </c>
      <c r="AH266" s="17"/>
      <c r="AI266" s="79" t="n">
        <f aca="false">SUM(AA266:AG266)</f>
        <v>3349345</v>
      </c>
      <c r="AJ266" s="17"/>
      <c r="AK266" s="79" t="n">
        <f aca="false">(Y266-AI266)</f>
        <v>-471316</v>
      </c>
      <c r="AL266" s="17"/>
      <c r="AM266" s="17"/>
      <c r="AN266" s="27" t="n">
        <v>22</v>
      </c>
    </row>
    <row r="267" customFormat="false" ht="8.25" hidden="false" customHeight="true" outlineLevel="0" collapsed="false">
      <c r="A267" s="17" t="n">
        <v>23</v>
      </c>
      <c r="B267" s="27"/>
      <c r="C267" s="17" t="s">
        <v>210</v>
      </c>
      <c r="D267" s="17"/>
      <c r="E267" s="79" t="n">
        <v>0</v>
      </c>
      <c r="F267" s="17"/>
      <c r="G267" s="79" t="n">
        <v>0</v>
      </c>
      <c r="H267" s="17"/>
      <c r="I267" s="79" t="n">
        <v>18151</v>
      </c>
      <c r="J267" s="17"/>
      <c r="K267" s="79" t="n">
        <v>0</v>
      </c>
      <c r="L267" s="17"/>
      <c r="M267" s="79" t="n">
        <v>4981057</v>
      </c>
      <c r="N267" s="17"/>
      <c r="O267" s="79" t="n">
        <v>0</v>
      </c>
      <c r="P267" s="17"/>
      <c r="Q267" s="79" t="n">
        <v>0</v>
      </c>
      <c r="R267" s="17"/>
      <c r="S267" s="79" t="n">
        <v>62393</v>
      </c>
      <c r="T267" s="17"/>
      <c r="U267" s="79" t="n">
        <v>0</v>
      </c>
      <c r="V267" s="17"/>
      <c r="W267" s="79" t="n">
        <v>336818</v>
      </c>
      <c r="X267" s="17"/>
      <c r="Y267" s="79" t="n">
        <f aca="false">SUM(M267:W267)</f>
        <v>5380268</v>
      </c>
      <c r="Z267" s="17"/>
      <c r="AA267" s="79" t="n">
        <v>4307880</v>
      </c>
      <c r="AB267" s="17"/>
      <c r="AC267" s="79" t="n">
        <v>595381</v>
      </c>
      <c r="AD267" s="17"/>
      <c r="AE267" s="79" t="n">
        <v>56555</v>
      </c>
      <c r="AF267" s="17"/>
      <c r="AG267" s="79" t="n">
        <v>0</v>
      </c>
      <c r="AH267" s="17"/>
      <c r="AI267" s="79" t="n">
        <f aca="false">SUM(AA267:AG267)</f>
        <v>4959816</v>
      </c>
      <c r="AJ267" s="17"/>
      <c r="AK267" s="79" t="n">
        <f aca="false">(Y267-AI267)</f>
        <v>420452</v>
      </c>
      <c r="AL267" s="17"/>
      <c r="AM267" s="17"/>
      <c r="AN267" s="27" t="n">
        <v>23</v>
      </c>
    </row>
    <row r="268" customFormat="false" ht="8.25" hidden="false" customHeight="true" outlineLevel="0" collapsed="false">
      <c r="A268" s="17" t="n">
        <v>24</v>
      </c>
      <c r="B268" s="27"/>
      <c r="C268" s="44" t="s">
        <v>251</v>
      </c>
      <c r="D268" s="17"/>
      <c r="E268" s="79" t="n">
        <v>0</v>
      </c>
      <c r="F268" s="17"/>
      <c r="G268" s="79" t="n">
        <v>0</v>
      </c>
      <c r="H268" s="17"/>
      <c r="I268" s="79" t="n">
        <v>0</v>
      </c>
      <c r="J268" s="17"/>
      <c r="K268" s="79" t="n">
        <v>0</v>
      </c>
      <c r="L268" s="17"/>
      <c r="M268" s="79" t="n">
        <v>5076520</v>
      </c>
      <c r="N268" s="17"/>
      <c r="O268" s="79" t="n">
        <v>-1157162</v>
      </c>
      <c r="P268" s="17"/>
      <c r="Q268" s="79" t="n">
        <v>25902</v>
      </c>
      <c r="R268" s="17"/>
      <c r="S268" s="79" t="n">
        <v>0</v>
      </c>
      <c r="T268" s="17"/>
      <c r="U268" s="79" t="n">
        <v>0</v>
      </c>
      <c r="V268" s="17"/>
      <c r="W268" s="79" t="n">
        <v>579991</v>
      </c>
      <c r="X268" s="17"/>
      <c r="Y268" s="79" t="n">
        <f aca="false">SUM(M268:W268)</f>
        <v>4525251</v>
      </c>
      <c r="Z268" s="17"/>
      <c r="AA268" s="79" t="n">
        <v>2853730</v>
      </c>
      <c r="AB268" s="17"/>
      <c r="AC268" s="79" t="n">
        <v>1054653</v>
      </c>
      <c r="AD268" s="17"/>
      <c r="AE268" s="79" t="n">
        <v>1575519</v>
      </c>
      <c r="AF268" s="17"/>
      <c r="AG268" s="79" t="n">
        <v>0</v>
      </c>
      <c r="AH268" s="17"/>
      <c r="AI268" s="79" t="n">
        <f aca="false">SUM(AA268:AG268)</f>
        <v>5483902</v>
      </c>
      <c r="AJ268" s="17"/>
      <c r="AK268" s="79" t="n">
        <f aca="false">(Y268-AI268)</f>
        <v>-958651</v>
      </c>
      <c r="AL268" s="17"/>
      <c r="AM268" s="17"/>
      <c r="AN268" s="27" t="n">
        <v>24</v>
      </c>
    </row>
    <row r="269" customFormat="false" ht="8.25" hidden="false" customHeight="true" outlineLevel="0" collapsed="false">
      <c r="A269" s="17" t="n">
        <v>25</v>
      </c>
      <c r="B269" s="27"/>
      <c r="C269" s="17" t="s">
        <v>252</v>
      </c>
      <c r="D269" s="17"/>
      <c r="E269" s="79" t="n">
        <v>0</v>
      </c>
      <c r="F269" s="17"/>
      <c r="G269" s="79" t="n">
        <v>0</v>
      </c>
      <c r="H269" s="17"/>
      <c r="I269" s="79" t="n">
        <v>0</v>
      </c>
      <c r="J269" s="17"/>
      <c r="K269" s="79" t="n">
        <v>0</v>
      </c>
      <c r="L269" s="17"/>
      <c r="M269" s="79" t="n">
        <v>8356287</v>
      </c>
      <c r="N269" s="17"/>
      <c r="O269" s="79" t="n">
        <v>0</v>
      </c>
      <c r="P269" s="17"/>
      <c r="Q269" s="79" t="n">
        <v>0</v>
      </c>
      <c r="R269" s="17"/>
      <c r="S269" s="79" t="n">
        <v>0</v>
      </c>
      <c r="T269" s="17"/>
      <c r="U269" s="79" t="n">
        <v>0</v>
      </c>
      <c r="V269" s="17"/>
      <c r="W269" s="79" t="n">
        <v>7348</v>
      </c>
      <c r="X269" s="17"/>
      <c r="Y269" s="79" t="n">
        <f aca="false">SUM(M269:W269)</f>
        <v>8363635</v>
      </c>
      <c r="Z269" s="17"/>
      <c r="AA269" s="79" t="n">
        <v>7962107</v>
      </c>
      <c r="AB269" s="17"/>
      <c r="AC269" s="79" t="n">
        <v>613750</v>
      </c>
      <c r="AD269" s="17"/>
      <c r="AE269" s="79" t="n">
        <v>5139</v>
      </c>
      <c r="AF269" s="17"/>
      <c r="AG269" s="79" t="n">
        <v>0</v>
      </c>
      <c r="AH269" s="17"/>
      <c r="AI269" s="79" t="n">
        <f aca="false">SUM(AA269:AG269)</f>
        <v>8580996</v>
      </c>
      <c r="AJ269" s="17"/>
      <c r="AK269" s="79" t="n">
        <f aca="false">(Y269-AI269)</f>
        <v>-217361</v>
      </c>
      <c r="AL269" s="17"/>
      <c r="AM269" s="17"/>
      <c r="AN269" s="27" t="n">
        <v>25</v>
      </c>
    </row>
    <row r="270" customFormat="false" ht="8.25" hidden="false" customHeight="true" outlineLevel="0" collapsed="false">
      <c r="A270" s="4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57"/>
    </row>
    <row r="271" customFormat="false" ht="8.25" hidden="false" customHeight="true" outlineLevel="0" collapsed="false">
      <c r="A271" s="17" t="n">
        <v>26</v>
      </c>
      <c r="B271" s="27"/>
      <c r="C271" s="17" t="s">
        <v>253</v>
      </c>
      <c r="D271" s="17"/>
      <c r="E271" s="79" t="n">
        <v>0</v>
      </c>
      <c r="F271" s="17"/>
      <c r="G271" s="79" t="n">
        <v>0</v>
      </c>
      <c r="H271" s="17"/>
      <c r="I271" s="79" t="n">
        <v>0</v>
      </c>
      <c r="J271" s="17"/>
      <c r="K271" s="79" t="n">
        <v>0</v>
      </c>
      <c r="L271" s="17"/>
      <c r="M271" s="79" t="n">
        <v>2534892</v>
      </c>
      <c r="N271" s="17"/>
      <c r="O271" s="79" t="n">
        <v>0</v>
      </c>
      <c r="P271" s="17"/>
      <c r="Q271" s="79" t="n">
        <v>46509</v>
      </c>
      <c r="R271" s="17"/>
      <c r="S271" s="79" t="n">
        <v>4000</v>
      </c>
      <c r="T271" s="17"/>
      <c r="U271" s="79" t="n">
        <v>0</v>
      </c>
      <c r="V271" s="17"/>
      <c r="W271" s="79" t="n">
        <v>0</v>
      </c>
      <c r="X271" s="17"/>
      <c r="Y271" s="79" t="n">
        <f aca="false">SUM(M271:W271)</f>
        <v>2585401</v>
      </c>
      <c r="Z271" s="17"/>
      <c r="AA271" s="79" t="n">
        <v>1530964</v>
      </c>
      <c r="AB271" s="17"/>
      <c r="AC271" s="79" t="n">
        <v>753291</v>
      </c>
      <c r="AD271" s="17"/>
      <c r="AE271" s="79" t="n">
        <v>141383</v>
      </c>
      <c r="AF271" s="17"/>
      <c r="AG271" s="79" t="n">
        <v>0</v>
      </c>
      <c r="AH271" s="17"/>
      <c r="AI271" s="79" t="n">
        <f aca="false">SUM(AA271:AG271)</f>
        <v>2425638</v>
      </c>
      <c r="AJ271" s="17"/>
      <c r="AK271" s="79" t="n">
        <f aca="false">(Y271-AI271)</f>
        <v>159763</v>
      </c>
      <c r="AL271" s="17"/>
      <c r="AM271" s="17"/>
      <c r="AN271" s="27" t="n">
        <v>26</v>
      </c>
    </row>
    <row r="272" customFormat="false" ht="8.25" hidden="false" customHeight="true" outlineLevel="0" collapsed="false">
      <c r="A272" s="17" t="n">
        <v>27</v>
      </c>
      <c r="B272" s="27"/>
      <c r="C272" s="17" t="s">
        <v>254</v>
      </c>
      <c r="D272" s="17"/>
      <c r="E272" s="79" t="n">
        <v>0</v>
      </c>
      <c r="F272" s="17"/>
      <c r="G272" s="79" t="n">
        <v>0</v>
      </c>
      <c r="H272" s="17"/>
      <c r="I272" s="79" t="n">
        <v>0</v>
      </c>
      <c r="J272" s="17"/>
      <c r="K272" s="79" t="n">
        <v>0</v>
      </c>
      <c r="L272" s="17"/>
      <c r="M272" s="79" t="n">
        <v>2839731</v>
      </c>
      <c r="N272" s="17"/>
      <c r="O272" s="79" t="n">
        <v>0</v>
      </c>
      <c r="P272" s="17"/>
      <c r="Q272" s="79" t="n">
        <v>0</v>
      </c>
      <c r="R272" s="17"/>
      <c r="S272" s="79" t="n">
        <v>0</v>
      </c>
      <c r="T272" s="17"/>
      <c r="U272" s="79" t="n">
        <v>0</v>
      </c>
      <c r="V272" s="17"/>
      <c r="W272" s="79" t="n">
        <v>34126</v>
      </c>
      <c r="X272" s="17"/>
      <c r="Y272" s="79" t="n">
        <f aca="false">SUM(M272:W272)</f>
        <v>2873857</v>
      </c>
      <c r="Z272" s="17"/>
      <c r="AA272" s="79" t="n">
        <v>1822918</v>
      </c>
      <c r="AB272" s="17"/>
      <c r="AC272" s="79" t="n">
        <v>680994</v>
      </c>
      <c r="AD272" s="17"/>
      <c r="AE272" s="79" t="n">
        <v>49563</v>
      </c>
      <c r="AF272" s="17"/>
      <c r="AG272" s="79" t="n">
        <v>0</v>
      </c>
      <c r="AH272" s="17"/>
      <c r="AI272" s="79" t="n">
        <f aca="false">SUM(AA272:AG272)</f>
        <v>2553475</v>
      </c>
      <c r="AJ272" s="17"/>
      <c r="AK272" s="79" t="n">
        <f aca="false">(Y272-AI272)</f>
        <v>320382</v>
      </c>
      <c r="AL272" s="17"/>
      <c r="AM272" s="17"/>
      <c r="AN272" s="27" t="n">
        <v>27</v>
      </c>
    </row>
    <row r="273" customFormat="false" ht="8.25" hidden="false" customHeight="true" outlineLevel="0" collapsed="false">
      <c r="A273" s="17" t="n">
        <v>28</v>
      </c>
      <c r="B273" s="27"/>
      <c r="C273" s="17" t="s">
        <v>255</v>
      </c>
      <c r="D273" s="17"/>
      <c r="E273" s="79" t="n">
        <v>0</v>
      </c>
      <c r="F273" s="17"/>
      <c r="G273" s="79" t="n">
        <v>0</v>
      </c>
      <c r="H273" s="17"/>
      <c r="I273" s="79" t="n">
        <v>0</v>
      </c>
      <c r="J273" s="17"/>
      <c r="K273" s="79" t="n">
        <v>0</v>
      </c>
      <c r="L273" s="17"/>
      <c r="M273" s="79" t="n">
        <v>0</v>
      </c>
      <c r="N273" s="17"/>
      <c r="O273" s="79" t="n">
        <v>0</v>
      </c>
      <c r="P273" s="17"/>
      <c r="Q273" s="79" t="n">
        <v>0</v>
      </c>
      <c r="R273" s="17"/>
      <c r="S273" s="79" t="n">
        <v>0</v>
      </c>
      <c r="T273" s="17"/>
      <c r="U273" s="79" t="n">
        <v>0</v>
      </c>
      <c r="V273" s="17"/>
      <c r="W273" s="79" t="n">
        <v>0</v>
      </c>
      <c r="X273" s="17"/>
      <c r="Y273" s="79" t="n">
        <f aca="false">SUM(M273:W273)</f>
        <v>0</v>
      </c>
      <c r="Z273" s="17"/>
      <c r="AA273" s="79" t="n">
        <v>0</v>
      </c>
      <c r="AB273" s="17"/>
      <c r="AC273" s="79" t="n">
        <v>0</v>
      </c>
      <c r="AD273" s="17"/>
      <c r="AE273" s="79" t="n">
        <v>0</v>
      </c>
      <c r="AF273" s="17"/>
      <c r="AG273" s="79" t="n">
        <v>0</v>
      </c>
      <c r="AH273" s="17"/>
      <c r="AI273" s="79" t="n">
        <f aca="false">SUM(AA273:AG273)</f>
        <v>0</v>
      </c>
      <c r="AJ273" s="17"/>
      <c r="AK273" s="79" t="n">
        <f aca="false">(Y273-AI273)</f>
        <v>0</v>
      </c>
      <c r="AL273" s="17"/>
      <c r="AM273" s="17"/>
      <c r="AN273" s="27" t="n">
        <v>28</v>
      </c>
    </row>
    <row r="274" customFormat="false" ht="8.25" hidden="false" customHeight="true" outlineLevel="0" collapsed="false">
      <c r="A274" s="17" t="n">
        <v>29</v>
      </c>
      <c r="B274" s="27"/>
      <c r="C274" s="17" t="s">
        <v>256</v>
      </c>
      <c r="D274" s="17"/>
      <c r="E274" s="79" t="n">
        <v>0</v>
      </c>
      <c r="F274" s="17"/>
      <c r="G274" s="79" t="n">
        <v>0</v>
      </c>
      <c r="H274" s="17"/>
      <c r="I274" s="79" t="n">
        <v>0</v>
      </c>
      <c r="J274" s="17"/>
      <c r="K274" s="79" t="n">
        <v>0</v>
      </c>
      <c r="L274" s="17"/>
      <c r="M274" s="79" t="n">
        <v>3959644</v>
      </c>
      <c r="N274" s="17"/>
      <c r="O274" s="79" t="n">
        <v>-362398</v>
      </c>
      <c r="P274" s="17"/>
      <c r="Q274" s="79" t="n">
        <v>0</v>
      </c>
      <c r="R274" s="17"/>
      <c r="S274" s="79" t="n">
        <v>0</v>
      </c>
      <c r="T274" s="17"/>
      <c r="U274" s="79" t="n">
        <v>0</v>
      </c>
      <c r="V274" s="17"/>
      <c r="W274" s="79" t="n">
        <v>14238</v>
      </c>
      <c r="X274" s="17"/>
      <c r="Y274" s="79" t="n">
        <f aca="false">SUM(M274:W274)</f>
        <v>3611484</v>
      </c>
      <c r="Z274" s="17"/>
      <c r="AA274" s="79" t="n">
        <v>2228192</v>
      </c>
      <c r="AB274" s="17"/>
      <c r="AC274" s="79" t="n">
        <v>586670</v>
      </c>
      <c r="AD274" s="17"/>
      <c r="AE274" s="79" t="n">
        <v>40768</v>
      </c>
      <c r="AF274" s="17"/>
      <c r="AG274" s="79" t="n">
        <v>0</v>
      </c>
      <c r="AH274" s="17"/>
      <c r="AI274" s="79" t="n">
        <f aca="false">SUM(AA274:AG274)</f>
        <v>2855630</v>
      </c>
      <c r="AJ274" s="17"/>
      <c r="AK274" s="79" t="n">
        <f aca="false">(Y274-AI274)</f>
        <v>755854</v>
      </c>
      <c r="AL274" s="17"/>
      <c r="AM274" s="17"/>
      <c r="AN274" s="27" t="n">
        <v>29</v>
      </c>
    </row>
    <row r="275" customFormat="false" ht="8.25" hidden="false" customHeight="true" outlineLevel="0" collapsed="false">
      <c r="A275" s="17" t="n">
        <v>30</v>
      </c>
      <c r="B275" s="27"/>
      <c r="C275" s="17" t="s">
        <v>257</v>
      </c>
      <c r="D275" s="17"/>
      <c r="E275" s="79" t="n">
        <v>0</v>
      </c>
      <c r="F275" s="17"/>
      <c r="G275" s="79" t="n">
        <v>0</v>
      </c>
      <c r="H275" s="17"/>
      <c r="I275" s="79" t="n">
        <v>0</v>
      </c>
      <c r="J275" s="17"/>
      <c r="K275" s="79" t="n">
        <v>0</v>
      </c>
      <c r="L275" s="17"/>
      <c r="M275" s="79" t="n">
        <v>4533710</v>
      </c>
      <c r="N275" s="17"/>
      <c r="O275" s="79" t="n">
        <v>0</v>
      </c>
      <c r="P275" s="17"/>
      <c r="Q275" s="79" t="n">
        <v>0</v>
      </c>
      <c r="R275" s="17"/>
      <c r="S275" s="79" t="n">
        <v>0</v>
      </c>
      <c r="T275" s="17"/>
      <c r="U275" s="79" t="n">
        <v>0</v>
      </c>
      <c r="V275" s="17"/>
      <c r="W275" s="79" t="n">
        <v>66944</v>
      </c>
      <c r="X275" s="17"/>
      <c r="Y275" s="79" t="n">
        <f aca="false">SUM(M275:W275)</f>
        <v>4600654</v>
      </c>
      <c r="Z275" s="17"/>
      <c r="AA275" s="79" t="n">
        <v>3350012</v>
      </c>
      <c r="AB275" s="17"/>
      <c r="AC275" s="79" t="n">
        <v>629567</v>
      </c>
      <c r="AD275" s="17"/>
      <c r="AE275" s="79" t="n">
        <v>271083</v>
      </c>
      <c r="AF275" s="17"/>
      <c r="AG275" s="79" t="n">
        <v>0</v>
      </c>
      <c r="AH275" s="17"/>
      <c r="AI275" s="79" t="n">
        <f aca="false">SUM(AA275:AG275)</f>
        <v>4250662</v>
      </c>
      <c r="AJ275" s="17"/>
      <c r="AK275" s="79" t="n">
        <f aca="false">(Y275-AI275)</f>
        <v>349992</v>
      </c>
      <c r="AL275" s="17"/>
      <c r="AM275" s="17"/>
      <c r="AN275" s="27" t="n">
        <v>30</v>
      </c>
    </row>
    <row r="276" customFormat="false" ht="8.25" hidden="false" customHeight="true" outlineLevel="0" collapsed="false">
      <c r="A276" s="4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57"/>
    </row>
    <row r="277" customFormat="false" ht="8.25" hidden="false" customHeight="true" outlineLevel="0" collapsed="false">
      <c r="A277" s="17" t="n">
        <v>31</v>
      </c>
      <c r="B277" s="27"/>
      <c r="C277" s="17" t="s">
        <v>223</v>
      </c>
      <c r="D277" s="17"/>
      <c r="E277" s="79" t="n">
        <v>0</v>
      </c>
      <c r="F277" s="17"/>
      <c r="G277" s="79" t="n">
        <v>0</v>
      </c>
      <c r="H277" s="17"/>
      <c r="I277" s="79" t="n">
        <v>0</v>
      </c>
      <c r="J277" s="17"/>
      <c r="K277" s="79" t="n">
        <v>0</v>
      </c>
      <c r="L277" s="17"/>
      <c r="M277" s="79" t="n">
        <v>2448917</v>
      </c>
      <c r="N277" s="17"/>
      <c r="O277" s="79" t="n">
        <v>0</v>
      </c>
      <c r="P277" s="17"/>
      <c r="Q277" s="79" t="n">
        <v>0</v>
      </c>
      <c r="R277" s="17"/>
      <c r="S277" s="79" t="n">
        <v>0</v>
      </c>
      <c r="T277" s="17"/>
      <c r="U277" s="79" t="n">
        <v>0</v>
      </c>
      <c r="V277" s="17"/>
      <c r="W277" s="79" t="n">
        <v>84315</v>
      </c>
      <c r="X277" s="17"/>
      <c r="Y277" s="79" t="n">
        <f aca="false">SUM(M277:W277)</f>
        <v>2533232</v>
      </c>
      <c r="Z277" s="17"/>
      <c r="AA277" s="79" t="n">
        <v>2197122</v>
      </c>
      <c r="AB277" s="17"/>
      <c r="AC277" s="79" t="n">
        <v>387070</v>
      </c>
      <c r="AD277" s="17"/>
      <c r="AE277" s="79" t="n">
        <v>83691</v>
      </c>
      <c r="AF277" s="17"/>
      <c r="AG277" s="79" t="n">
        <v>0</v>
      </c>
      <c r="AH277" s="17"/>
      <c r="AI277" s="79" t="n">
        <f aca="false">SUM(AA277:AG277)</f>
        <v>2667883</v>
      </c>
      <c r="AJ277" s="17"/>
      <c r="AK277" s="79" t="n">
        <f aca="false">(Y277-AI277)</f>
        <v>-134651</v>
      </c>
      <c r="AL277" s="17"/>
      <c r="AM277" s="17"/>
      <c r="AN277" s="27" t="n">
        <v>31</v>
      </c>
    </row>
    <row r="278" customFormat="false" ht="8.25" hidden="false" customHeight="true" outlineLevel="0" collapsed="false">
      <c r="A278" s="17" t="n">
        <v>32</v>
      </c>
      <c r="B278" s="27"/>
      <c r="C278" s="17" t="s">
        <v>258</v>
      </c>
      <c r="D278" s="17"/>
      <c r="E278" s="79" t="n">
        <v>0</v>
      </c>
      <c r="F278" s="17"/>
      <c r="G278" s="79" t="n">
        <v>0</v>
      </c>
      <c r="H278" s="17"/>
      <c r="I278" s="79" t="n">
        <v>0</v>
      </c>
      <c r="J278" s="17"/>
      <c r="K278" s="79" t="n">
        <v>0</v>
      </c>
      <c r="L278" s="17"/>
      <c r="M278" s="79" t="n">
        <v>7386960</v>
      </c>
      <c r="N278" s="17"/>
      <c r="O278" s="79" t="n">
        <v>-657548</v>
      </c>
      <c r="P278" s="17"/>
      <c r="Q278" s="79" t="n">
        <v>0</v>
      </c>
      <c r="R278" s="17"/>
      <c r="S278" s="79" t="n">
        <v>0</v>
      </c>
      <c r="T278" s="17"/>
      <c r="U278" s="79" t="n">
        <v>0</v>
      </c>
      <c r="V278" s="17"/>
      <c r="W278" s="79" t="n">
        <v>328786</v>
      </c>
      <c r="X278" s="17"/>
      <c r="Y278" s="79" t="n">
        <f aca="false">SUM(M278:W278)</f>
        <v>7058198</v>
      </c>
      <c r="Z278" s="17"/>
      <c r="AA278" s="79" t="n">
        <v>6353901</v>
      </c>
      <c r="AB278" s="17"/>
      <c r="AC278" s="79" t="n">
        <v>666181</v>
      </c>
      <c r="AD278" s="17"/>
      <c r="AE278" s="79" t="n">
        <v>2244</v>
      </c>
      <c r="AF278" s="17"/>
      <c r="AG278" s="79" t="n">
        <v>0</v>
      </c>
      <c r="AH278" s="17"/>
      <c r="AI278" s="79" t="n">
        <f aca="false">SUM(AA278:AG278)</f>
        <v>7022326</v>
      </c>
      <c r="AJ278" s="17"/>
      <c r="AK278" s="79" t="n">
        <f aca="false">(Y278-AI278)</f>
        <v>35872</v>
      </c>
      <c r="AL278" s="17"/>
      <c r="AM278" s="17"/>
      <c r="AN278" s="27" t="n">
        <v>32</v>
      </c>
    </row>
    <row r="279" customFormat="false" ht="8.25" hidden="false" customHeight="true" outlineLevel="0" collapsed="false">
      <c r="A279" s="17" t="n">
        <v>33</v>
      </c>
      <c r="B279" s="27"/>
      <c r="C279" s="17" t="s">
        <v>259</v>
      </c>
      <c r="D279" s="17"/>
      <c r="E279" s="79" t="n">
        <v>0</v>
      </c>
      <c r="F279" s="17"/>
      <c r="G279" s="79" t="n">
        <v>0</v>
      </c>
      <c r="H279" s="17"/>
      <c r="I279" s="79" t="n">
        <v>0</v>
      </c>
      <c r="J279" s="17"/>
      <c r="K279" s="79" t="n">
        <v>0</v>
      </c>
      <c r="L279" s="17"/>
      <c r="M279" s="79" t="n">
        <v>3736700</v>
      </c>
      <c r="N279" s="17"/>
      <c r="O279" s="79" t="n">
        <v>0</v>
      </c>
      <c r="P279" s="17"/>
      <c r="Q279" s="79" t="n">
        <v>0</v>
      </c>
      <c r="R279" s="17"/>
      <c r="S279" s="79" t="n">
        <v>0</v>
      </c>
      <c r="T279" s="17"/>
      <c r="U279" s="79" t="n">
        <v>0</v>
      </c>
      <c r="V279" s="17"/>
      <c r="W279" s="79" t="n">
        <v>2266</v>
      </c>
      <c r="X279" s="17"/>
      <c r="Y279" s="79" t="n">
        <f aca="false">SUM(M279:W279)</f>
        <v>3738966</v>
      </c>
      <c r="Z279" s="17"/>
      <c r="AA279" s="79" t="n">
        <v>2182323</v>
      </c>
      <c r="AB279" s="17"/>
      <c r="AC279" s="79" t="n">
        <v>721776</v>
      </c>
      <c r="AD279" s="17"/>
      <c r="AE279" s="79" t="n">
        <v>184157</v>
      </c>
      <c r="AF279" s="17"/>
      <c r="AG279" s="79" t="n">
        <v>0</v>
      </c>
      <c r="AH279" s="17"/>
      <c r="AI279" s="79" t="n">
        <f aca="false">SUM(AA279:AG279)</f>
        <v>3088256</v>
      </c>
      <c r="AJ279" s="17"/>
      <c r="AK279" s="79" t="n">
        <f aca="false">(Y279-AI279)</f>
        <v>650710</v>
      </c>
      <c r="AL279" s="17"/>
      <c r="AM279" s="17"/>
      <c r="AN279" s="27" t="n">
        <v>33</v>
      </c>
    </row>
    <row r="280" customFormat="false" ht="8.25" hidden="false" customHeight="true" outlineLevel="0" collapsed="false">
      <c r="A280" s="17" t="n">
        <v>34</v>
      </c>
      <c r="B280" s="27"/>
      <c r="C280" s="17" t="s">
        <v>260</v>
      </c>
      <c r="D280" s="17"/>
      <c r="E280" s="79" t="n">
        <v>0</v>
      </c>
      <c r="F280" s="17"/>
      <c r="G280" s="79" t="n">
        <v>0</v>
      </c>
      <c r="H280" s="17"/>
      <c r="I280" s="79" t="n">
        <v>0</v>
      </c>
      <c r="J280" s="17"/>
      <c r="K280" s="79" t="n">
        <v>0</v>
      </c>
      <c r="L280" s="17"/>
      <c r="M280" s="79" t="n">
        <v>5552493</v>
      </c>
      <c r="N280" s="17"/>
      <c r="O280" s="79" t="n">
        <v>55690</v>
      </c>
      <c r="P280" s="17"/>
      <c r="Q280" s="79" t="n">
        <v>0</v>
      </c>
      <c r="R280" s="17"/>
      <c r="S280" s="79" t="n">
        <v>8500</v>
      </c>
      <c r="T280" s="17"/>
      <c r="U280" s="79" t="n">
        <v>0</v>
      </c>
      <c r="V280" s="17"/>
      <c r="W280" s="79" t="n">
        <v>313915</v>
      </c>
      <c r="X280" s="17"/>
      <c r="Y280" s="79" t="n">
        <f aca="false">SUM(M280:W280)</f>
        <v>5930598</v>
      </c>
      <c r="Z280" s="17"/>
      <c r="AA280" s="79" t="n">
        <v>3859547</v>
      </c>
      <c r="AB280" s="17"/>
      <c r="AC280" s="79" t="n">
        <v>1227156</v>
      </c>
      <c r="AD280" s="17"/>
      <c r="AE280" s="79" t="n">
        <v>124989</v>
      </c>
      <c r="AF280" s="17"/>
      <c r="AG280" s="79" t="n">
        <v>0</v>
      </c>
      <c r="AH280" s="17"/>
      <c r="AI280" s="79" t="n">
        <f aca="false">SUM(AA280:AG280)</f>
        <v>5211692</v>
      </c>
      <c r="AJ280" s="17"/>
      <c r="AK280" s="79" t="n">
        <f aca="false">(Y280-AI280)</f>
        <v>718906</v>
      </c>
      <c r="AL280" s="17"/>
      <c r="AM280" s="17"/>
      <c r="AN280" s="27" t="n">
        <v>34</v>
      </c>
    </row>
    <row r="281" customFormat="false" ht="8.25" hidden="false" customHeight="true" outlineLevel="0" collapsed="false">
      <c r="A281" s="17" t="n">
        <v>35</v>
      </c>
      <c r="B281" s="27"/>
      <c r="C281" s="17" t="s">
        <v>261</v>
      </c>
      <c r="D281" s="17"/>
      <c r="E281" s="79" t="n">
        <v>0</v>
      </c>
      <c r="F281" s="17"/>
      <c r="G281" s="79" t="n">
        <v>0</v>
      </c>
      <c r="H281" s="17"/>
      <c r="I281" s="79" t="n">
        <v>30000</v>
      </c>
      <c r="J281" s="17"/>
      <c r="K281" s="79" t="n">
        <v>0</v>
      </c>
      <c r="L281" s="17"/>
      <c r="M281" s="79" t="n">
        <v>746129</v>
      </c>
      <c r="N281" s="17"/>
      <c r="O281" s="79" t="n">
        <v>0</v>
      </c>
      <c r="P281" s="17"/>
      <c r="Q281" s="79" t="n">
        <v>0</v>
      </c>
      <c r="R281" s="17"/>
      <c r="S281" s="79" t="n">
        <v>0</v>
      </c>
      <c r="T281" s="17"/>
      <c r="U281" s="79" t="n">
        <v>0</v>
      </c>
      <c r="V281" s="17"/>
      <c r="W281" s="79" t="n">
        <v>3001</v>
      </c>
      <c r="X281" s="17"/>
      <c r="Y281" s="79" t="n">
        <f aca="false">SUM(M281:W281)</f>
        <v>749130</v>
      </c>
      <c r="Z281" s="17"/>
      <c r="AA281" s="79" t="n">
        <v>396837</v>
      </c>
      <c r="AB281" s="17"/>
      <c r="AC281" s="79" t="n">
        <v>135357</v>
      </c>
      <c r="AD281" s="17"/>
      <c r="AE281" s="79" t="n">
        <v>19352</v>
      </c>
      <c r="AF281" s="17"/>
      <c r="AG281" s="79" t="n">
        <v>0</v>
      </c>
      <c r="AH281" s="17"/>
      <c r="AI281" s="79" t="n">
        <f aca="false">SUM(AA281:AG281)</f>
        <v>551546</v>
      </c>
      <c r="AJ281" s="17"/>
      <c r="AK281" s="79" t="n">
        <f aca="false">(Y281-AI281)</f>
        <v>197584</v>
      </c>
      <c r="AL281" s="17"/>
      <c r="AM281" s="17"/>
      <c r="AN281" s="27" t="n">
        <v>35</v>
      </c>
    </row>
    <row r="282" customFormat="false" ht="8.25" hidden="false" customHeight="true" outlineLevel="0" collapsed="false">
      <c r="A282" s="17"/>
      <c r="B282" s="27"/>
      <c r="C282" s="17"/>
      <c r="D282" s="17"/>
      <c r="E282" s="79"/>
      <c r="F282" s="17"/>
      <c r="G282" s="79"/>
      <c r="H282" s="17"/>
      <c r="I282" s="79"/>
      <c r="J282" s="17"/>
      <c r="K282" s="79"/>
      <c r="L282" s="17"/>
      <c r="M282" s="79"/>
      <c r="N282" s="17"/>
      <c r="O282" s="79"/>
      <c r="P282" s="17"/>
      <c r="Q282" s="79"/>
      <c r="R282" s="17"/>
      <c r="S282" s="79"/>
      <c r="T282" s="17"/>
      <c r="U282" s="79"/>
      <c r="V282" s="17"/>
      <c r="W282" s="79"/>
      <c r="X282" s="17"/>
      <c r="Y282" s="79"/>
      <c r="Z282" s="17"/>
      <c r="AA282" s="79"/>
      <c r="AB282" s="17"/>
      <c r="AC282" s="79"/>
      <c r="AD282" s="17"/>
      <c r="AE282" s="79"/>
      <c r="AF282" s="17"/>
      <c r="AG282" s="79"/>
      <c r="AH282" s="17"/>
      <c r="AI282" s="79"/>
      <c r="AJ282" s="17"/>
      <c r="AK282" s="79"/>
      <c r="AL282" s="17"/>
      <c r="AM282" s="17"/>
      <c r="AN282" s="27"/>
    </row>
    <row r="283" customFormat="false" ht="8.25" hidden="false" customHeight="true" outlineLevel="0" collapsed="false">
      <c r="A283" s="17" t="n">
        <v>36</v>
      </c>
      <c r="B283" s="27"/>
      <c r="C283" s="17" t="s">
        <v>227</v>
      </c>
      <c r="D283" s="17"/>
      <c r="E283" s="79" t="n">
        <v>0</v>
      </c>
      <c r="F283" s="17"/>
      <c r="G283" s="79" t="n">
        <v>0</v>
      </c>
      <c r="H283" s="17"/>
      <c r="I283" s="79" t="n">
        <v>3000</v>
      </c>
      <c r="J283" s="17"/>
      <c r="K283" s="79" t="n">
        <v>0</v>
      </c>
      <c r="L283" s="17"/>
      <c r="M283" s="79" t="n">
        <v>2938254</v>
      </c>
      <c r="N283" s="17"/>
      <c r="O283" s="79" t="n">
        <v>595608</v>
      </c>
      <c r="P283" s="17"/>
      <c r="Q283" s="79" t="n">
        <v>0</v>
      </c>
      <c r="R283" s="17"/>
      <c r="S283" s="79" t="n">
        <v>0</v>
      </c>
      <c r="T283" s="17"/>
      <c r="U283" s="79" t="n">
        <v>0</v>
      </c>
      <c r="V283" s="17"/>
      <c r="W283" s="79" t="n">
        <v>10380</v>
      </c>
      <c r="X283" s="17"/>
      <c r="Y283" s="79" t="n">
        <f aca="false">SUM(M283:W283)</f>
        <v>3544242</v>
      </c>
      <c r="Z283" s="17"/>
      <c r="AA283" s="79" t="n">
        <v>2310559</v>
      </c>
      <c r="AB283" s="17"/>
      <c r="AC283" s="79" t="n">
        <v>473107</v>
      </c>
      <c r="AD283" s="17"/>
      <c r="AE283" s="79" t="n">
        <v>56733</v>
      </c>
      <c r="AF283" s="17"/>
      <c r="AG283" s="79" t="n">
        <v>0</v>
      </c>
      <c r="AH283" s="17"/>
      <c r="AI283" s="79" t="n">
        <f aca="false">SUM(AA283:AG283)</f>
        <v>2840399</v>
      </c>
      <c r="AJ283" s="17"/>
      <c r="AK283" s="79" t="n">
        <f aca="false">(Y283-AI283)</f>
        <v>703843</v>
      </c>
      <c r="AL283" s="17"/>
      <c r="AM283" s="17"/>
      <c r="AN283" s="27" t="n">
        <v>36</v>
      </c>
    </row>
    <row r="284" customFormat="false" ht="8.25" hidden="false" customHeight="true" outlineLevel="0" collapsed="false">
      <c r="A284" s="17" t="n">
        <v>37</v>
      </c>
      <c r="B284" s="27"/>
      <c r="C284" s="17" t="s">
        <v>262</v>
      </c>
      <c r="D284" s="17"/>
      <c r="E284" s="79" t="n">
        <v>0</v>
      </c>
      <c r="F284" s="17"/>
      <c r="G284" s="79" t="n">
        <v>0</v>
      </c>
      <c r="H284" s="17"/>
      <c r="I284" s="79" t="n">
        <v>0</v>
      </c>
      <c r="J284" s="17"/>
      <c r="K284" s="79" t="n">
        <v>0</v>
      </c>
      <c r="L284" s="17"/>
      <c r="M284" s="79" t="n">
        <v>4203321</v>
      </c>
      <c r="N284" s="17"/>
      <c r="O284" s="79" t="n">
        <v>0</v>
      </c>
      <c r="P284" s="17"/>
      <c r="Q284" s="79" t="n">
        <v>0</v>
      </c>
      <c r="R284" s="17"/>
      <c r="S284" s="79" t="n">
        <v>0</v>
      </c>
      <c r="T284" s="17"/>
      <c r="U284" s="79" t="n">
        <v>0</v>
      </c>
      <c r="V284" s="17"/>
      <c r="W284" s="79" t="n">
        <v>18364</v>
      </c>
      <c r="X284" s="17"/>
      <c r="Y284" s="79" t="n">
        <f aca="false">SUM(M284:W284)</f>
        <v>4221685</v>
      </c>
      <c r="Z284" s="17"/>
      <c r="AA284" s="79" t="n">
        <v>2440205</v>
      </c>
      <c r="AB284" s="17"/>
      <c r="AC284" s="79" t="n">
        <v>937869</v>
      </c>
      <c r="AD284" s="17"/>
      <c r="AE284" s="79" t="n">
        <v>208901</v>
      </c>
      <c r="AF284" s="17"/>
      <c r="AG284" s="79" t="n">
        <v>23081</v>
      </c>
      <c r="AH284" s="17"/>
      <c r="AI284" s="79" t="n">
        <f aca="false">SUM(AA284:AG284)</f>
        <v>3610056</v>
      </c>
      <c r="AJ284" s="17"/>
      <c r="AK284" s="79" t="n">
        <f aca="false">(Y284-AI284)</f>
        <v>611629</v>
      </c>
      <c r="AL284" s="17"/>
      <c r="AM284" s="17"/>
      <c r="AN284" s="27" t="n">
        <v>37</v>
      </c>
    </row>
    <row r="285" customFormat="false" ht="8.25" hidden="false" customHeight="true" outlineLevel="0" collapsed="false">
      <c r="A285" s="28" t="n">
        <v>38</v>
      </c>
      <c r="B285" s="27"/>
      <c r="C285" s="13" t="s">
        <v>263</v>
      </c>
      <c r="D285" s="17"/>
      <c r="E285" s="84" t="n">
        <v>0</v>
      </c>
      <c r="F285" s="17"/>
      <c r="G285" s="84" t="n">
        <v>0</v>
      </c>
      <c r="H285" s="17"/>
      <c r="I285" s="84" t="n">
        <v>438153</v>
      </c>
      <c r="J285" s="17"/>
      <c r="K285" s="84" t="n">
        <v>0</v>
      </c>
      <c r="L285" s="17"/>
      <c r="M285" s="84" t="n">
        <v>6280999</v>
      </c>
      <c r="N285" s="17"/>
      <c r="O285" s="84" t="n">
        <v>0</v>
      </c>
      <c r="P285" s="17"/>
      <c r="Q285" s="84" t="n">
        <v>0</v>
      </c>
      <c r="R285" s="17"/>
      <c r="S285" s="84" t="n">
        <v>0</v>
      </c>
      <c r="T285" s="17"/>
      <c r="U285" s="84" t="n">
        <v>0</v>
      </c>
      <c r="V285" s="17"/>
      <c r="W285" s="84" t="n">
        <v>7603</v>
      </c>
      <c r="X285" s="17"/>
      <c r="Y285" s="84" t="n">
        <f aca="false">SUM(M285:W285)</f>
        <v>6288602</v>
      </c>
      <c r="Z285" s="17"/>
      <c r="AA285" s="84" t="n">
        <v>3686132</v>
      </c>
      <c r="AB285" s="17"/>
      <c r="AC285" s="84" t="n">
        <v>1461944</v>
      </c>
      <c r="AD285" s="17"/>
      <c r="AE285" s="84" t="n">
        <v>370848</v>
      </c>
      <c r="AF285" s="17"/>
      <c r="AG285" s="84" t="n">
        <v>0</v>
      </c>
      <c r="AH285" s="17"/>
      <c r="AI285" s="84" t="n">
        <f aca="false">SUM(AA285:AG285)</f>
        <v>5518924</v>
      </c>
      <c r="AJ285" s="17"/>
      <c r="AK285" s="84" t="n">
        <f aca="false">(Y285-AI285)</f>
        <v>769678</v>
      </c>
      <c r="AL285" s="17"/>
      <c r="AM285" s="17"/>
      <c r="AN285" s="24" t="n">
        <v>38</v>
      </c>
    </row>
    <row r="286" customFormat="false" ht="8.25" hidden="false" customHeight="true" outlineLevel="0" collapsed="false">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27"/>
    </row>
    <row r="287" customFormat="false" ht="8.25" hidden="false" customHeight="true" outlineLevel="0" collapsed="false">
      <c r="A287" s="28" t="n">
        <f aca="false">A285</f>
        <v>38</v>
      </c>
      <c r="B287" s="17"/>
      <c r="C287" s="27" t="s">
        <v>75</v>
      </c>
      <c r="D287" s="17"/>
      <c r="E287" s="87" t="n">
        <f aca="false">SUM(E241:E285)</f>
        <v>68270</v>
      </c>
      <c r="F287" s="17"/>
      <c r="G287" s="87" t="n">
        <f aca="false">SUM(G241:G285)</f>
        <v>0</v>
      </c>
      <c r="H287" s="17"/>
      <c r="I287" s="87" t="n">
        <f aca="false">SUM(I241:I285)</f>
        <v>934052</v>
      </c>
      <c r="J287" s="17"/>
      <c r="K287" s="87" t="n">
        <f aca="false">SUM(K241:K285)</f>
        <v>551972</v>
      </c>
      <c r="L287" s="17"/>
      <c r="M287" s="87" t="n">
        <f aca="false">SUM(M241:M285)</f>
        <v>231241785</v>
      </c>
      <c r="N287" s="17"/>
      <c r="O287" s="87" t="n">
        <f aca="false">SUM(O241:O285)</f>
        <v>-9018122</v>
      </c>
      <c r="P287" s="17"/>
      <c r="Q287" s="87" t="n">
        <f aca="false">SUM(Q241:Q285)</f>
        <v>349632</v>
      </c>
      <c r="R287" s="17"/>
      <c r="S287" s="87" t="n">
        <f aca="false">SUM(S241:S285)</f>
        <v>2340353</v>
      </c>
      <c r="T287" s="17"/>
      <c r="U287" s="87" t="n">
        <f aca="false">SUM(U241:U285)</f>
        <v>2269908</v>
      </c>
      <c r="V287" s="17"/>
      <c r="W287" s="87" t="n">
        <f aca="false">SUM(W241:W285)</f>
        <v>9156276</v>
      </c>
      <c r="X287" s="17"/>
      <c r="Y287" s="87" t="n">
        <f aca="false">SUM(Y241:Y285)</f>
        <v>236339832</v>
      </c>
      <c r="Z287" s="17"/>
      <c r="AA287" s="87" t="n">
        <f aca="false">SUM(AA241:AA285)</f>
        <v>170218187</v>
      </c>
      <c r="AB287" s="17"/>
      <c r="AC287" s="87" t="n">
        <f aca="false">SUM(AC241:AC285)</f>
        <v>38703187</v>
      </c>
      <c r="AD287" s="17"/>
      <c r="AE287" s="87" t="n">
        <f aca="false">SUM(AE241:AE285)</f>
        <v>9357002</v>
      </c>
      <c r="AF287" s="17"/>
      <c r="AG287" s="87" t="n">
        <f aca="false">SUM(AG241:AG285)</f>
        <v>2535824</v>
      </c>
      <c r="AH287" s="17"/>
      <c r="AI287" s="87" t="n">
        <f aca="false">SUM(AI241:AI285)</f>
        <v>220814200</v>
      </c>
      <c r="AJ287" s="17"/>
      <c r="AK287" s="87" t="n">
        <f aca="false">SUM(AK241:AK285)</f>
        <v>15525632</v>
      </c>
      <c r="AL287" s="17"/>
      <c r="AM287" s="17"/>
      <c r="AN287" s="24" t="n">
        <f aca="false">AN285</f>
        <v>38</v>
      </c>
    </row>
    <row r="288" customFormat="false" ht="8.25" hidden="false" customHeight="true" outlineLevel="0" collapsed="false">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27"/>
    </row>
    <row r="289" customFormat="false" ht="12" hidden="false" customHeight="false" outlineLevel="0" collapsed="false">
      <c r="A289" s="47" t="n">
        <f aca="false">(A60+A219+A287)</f>
        <v>171</v>
      </c>
      <c r="B289" s="17"/>
      <c r="C289" s="27" t="s">
        <v>264</v>
      </c>
      <c r="D289" s="17"/>
      <c r="E289" s="96" t="n">
        <f aca="false">(E60+E219+E287)</f>
        <v>11495821</v>
      </c>
      <c r="F289" s="17"/>
      <c r="G289" s="96" t="n">
        <f aca="false">(G60+G219+G287)</f>
        <v>1576441</v>
      </c>
      <c r="H289" s="17"/>
      <c r="I289" s="96" t="n">
        <f aca="false">(I60+I219+I287)</f>
        <v>184638665</v>
      </c>
      <c r="J289" s="17"/>
      <c r="K289" s="96" t="n">
        <f aca="false">(K60+K219+K287)</f>
        <v>8894475</v>
      </c>
      <c r="L289" s="17"/>
      <c r="M289" s="96" t="n">
        <f aca="false">(M60+M219+M287)</f>
        <v>2654523241</v>
      </c>
      <c r="N289" s="17"/>
      <c r="O289" s="96" t="n">
        <f aca="false">(O60+O219+O287)</f>
        <v>26635894</v>
      </c>
      <c r="P289" s="17"/>
      <c r="Q289" s="96" t="n">
        <f aca="false">(Q60+Q219+Q287)</f>
        <v>13126948</v>
      </c>
      <c r="R289" s="17"/>
      <c r="S289" s="96" t="n">
        <f aca="false">(S60+S219+S287)</f>
        <v>41489639</v>
      </c>
      <c r="T289" s="17"/>
      <c r="U289" s="96" t="n">
        <f aca="false">(U60+U219+U287)</f>
        <v>23681631</v>
      </c>
      <c r="V289" s="17"/>
      <c r="W289" s="96" t="n">
        <f aca="false">(W60+W219+W287)</f>
        <v>133833402</v>
      </c>
      <c r="X289" s="17"/>
      <c r="Y289" s="96" t="n">
        <f aca="false">(Y60+Y219+Y287)</f>
        <v>2893290755</v>
      </c>
      <c r="Z289" s="17"/>
      <c r="AA289" s="96" t="n">
        <f aca="false">(AA60+AA219+AA287)</f>
        <v>1822518456</v>
      </c>
      <c r="AB289" s="17"/>
      <c r="AC289" s="96" t="n">
        <f aca="false">(AC60+AC219+AC287)</f>
        <v>567855822</v>
      </c>
      <c r="AD289" s="17"/>
      <c r="AE289" s="96" t="n">
        <f aca="false">(AE60+AE219+AE287)</f>
        <v>181523125</v>
      </c>
      <c r="AF289" s="17"/>
      <c r="AG289" s="96" t="n">
        <f aca="false">(AG60+AG219+AG287)</f>
        <v>31029144</v>
      </c>
      <c r="AH289" s="17"/>
      <c r="AI289" s="96" t="n">
        <f aca="false">(AI60+AI219+AI287)</f>
        <v>2602926547</v>
      </c>
      <c r="AJ289" s="17"/>
      <c r="AK289" s="96" t="n">
        <f aca="false">(AK60+AK219+AK287)</f>
        <v>290364208</v>
      </c>
      <c r="AL289" s="17"/>
      <c r="AM289" s="17"/>
      <c r="AN289" s="160" t="n">
        <f aca="false">(AN60+AN219+AN287)</f>
        <v>171</v>
      </c>
    </row>
    <row r="290" customFormat="false" ht="9.75" hidden="false" customHeight="tru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27"/>
    </row>
    <row r="291" customFormat="false" ht="9.75" hidden="false" customHeight="true" outlineLevel="0" collapsed="false">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27"/>
    </row>
    <row r="292" customFormat="false" ht="10.5" hidden="false" customHeight="true" outlineLevel="0" collapsed="false">
      <c r="A292" s="17"/>
      <c r="B292" s="17"/>
      <c r="C292" s="43" t="s">
        <v>265</v>
      </c>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27"/>
    </row>
    <row r="293" customFormat="false" ht="3" hidden="false" customHeight="true" outlineLevel="0" collapsed="false">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27"/>
    </row>
    <row r="294" customFormat="false" ht="6" hidden="false" customHeight="true" outlineLevel="0" collapsed="false">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27"/>
    </row>
    <row r="295" customFormat="false" ht="6" hidden="false" customHeight="true" outlineLevel="0" collapsed="false">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27"/>
    </row>
    <row r="296" customFormat="false" ht="6" hidden="false" customHeight="true" outlineLevel="0" collapsed="false">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27"/>
    </row>
    <row r="297" customFormat="false" ht="6" hidden="false" customHeight="true" outlineLevel="0" collapsed="false">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27"/>
    </row>
    <row r="298" customFormat="false" ht="6" hidden="false" customHeight="true" outlineLevel="0" collapsed="false">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27"/>
    </row>
    <row r="299" customFormat="false" ht="9.75" hidden="false" customHeight="true" outlineLevel="0" collapsed="false">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27"/>
    </row>
    <row r="300" customFormat="false" ht="9.75" hidden="false" customHeight="true" outlineLevel="0" collapsed="false">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27"/>
    </row>
    <row r="301" customFormat="false" ht="9" hidden="true" customHeight="true" outlineLevel="0" collapsed="false">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27"/>
    </row>
    <row r="302" customFormat="false" ht="9" hidden="true" customHeight="true" outlineLevel="0" collapsed="false">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27"/>
    </row>
    <row r="303" customFormat="false" ht="9.75" hidden="false" customHeight="true" outlineLevel="0" collapsed="false">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27"/>
    </row>
    <row r="304" s="20" customFormat="true" ht="11.25" hidden="false" customHeight="true" outlineLevel="0" collapsed="false">
      <c r="A304" s="156" t="n">
        <v>154</v>
      </c>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6"/>
      <c r="AO304" s="18" t="n">
        <v>155</v>
      </c>
    </row>
  </sheetData>
  <mergeCells count="32">
    <mergeCell ref="M5:W5"/>
    <mergeCell ref="AA5:AI5"/>
    <mergeCell ref="E7:G7"/>
    <mergeCell ref="I7:L7"/>
    <mergeCell ref="O7:U7"/>
    <mergeCell ref="E8:G8"/>
    <mergeCell ref="I8:L8"/>
    <mergeCell ref="O8:U8"/>
    <mergeCell ref="M80:W80"/>
    <mergeCell ref="AA80:AI80"/>
    <mergeCell ref="E82:G82"/>
    <mergeCell ref="I82:L82"/>
    <mergeCell ref="O82:U82"/>
    <mergeCell ref="E83:G83"/>
    <mergeCell ref="I83:L83"/>
    <mergeCell ref="O83:U83"/>
    <mergeCell ref="M156:W156"/>
    <mergeCell ref="AA156:AI156"/>
    <mergeCell ref="E158:G158"/>
    <mergeCell ref="I158:L158"/>
    <mergeCell ref="O158:U158"/>
    <mergeCell ref="E159:G159"/>
    <mergeCell ref="I159:L159"/>
    <mergeCell ref="O159:U159"/>
    <mergeCell ref="M232:W232"/>
    <mergeCell ref="AA232:AI232"/>
    <mergeCell ref="E234:G234"/>
    <mergeCell ref="I234:L234"/>
    <mergeCell ref="O234:U234"/>
    <mergeCell ref="E235:G235"/>
    <mergeCell ref="I235:L235"/>
    <mergeCell ref="O235:U235"/>
  </mergeCells>
  <printOptions headings="false" gridLines="false" gridLinesSet="true" horizontalCentered="false" verticalCentered="false"/>
  <pageMargins left="3.75" right="0.25" top="0.5" bottom="0.3" header="0.511811023622047" footer="0.511811023622047"/>
  <pageSetup paperSize="3" scale="100" fitToWidth="1" fitToHeight="1" pageOrder="overThenDown"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colBreaks count="1" manualBreakCount="1">
    <brk id="25" man="true" max="65535" min="0"/>
  </colBrea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33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9.75" zeroHeight="false" outlineLevelRow="0" outlineLevelCol="0"/>
  <cols>
    <col collapsed="false" customWidth="true" hidden="false" outlineLevel="0" max="1" min="1" style="13" width="4.43"/>
    <col collapsed="false" customWidth="true" hidden="false" outlineLevel="0" max="2" min="2" style="13" width="0.86"/>
    <col collapsed="false" customWidth="true" hidden="false" outlineLevel="0" max="3" min="3" style="13" width="9.58"/>
    <col collapsed="false" customWidth="true" hidden="false" outlineLevel="0" max="4" min="4" style="13" width="0.86"/>
    <col collapsed="false" customWidth="true" hidden="false" outlineLevel="0" max="5" min="5" style="13" width="13.43"/>
    <col collapsed="false" customWidth="true" hidden="false" outlineLevel="0" max="6" min="6" style="13" width="0.86"/>
    <col collapsed="false" customWidth="true" hidden="false" outlineLevel="0" max="7" min="7" style="13" width="11.71"/>
    <col collapsed="false" customWidth="true" hidden="false" outlineLevel="0" max="8" min="8" style="13" width="0.86"/>
    <col collapsed="false" customWidth="true" hidden="false" outlineLevel="0" max="9" min="9" style="13" width="13.43"/>
    <col collapsed="false" customWidth="true" hidden="false" outlineLevel="0" max="10" min="10" style="13" width="0.57"/>
    <col collapsed="false" customWidth="true" hidden="false" outlineLevel="0" max="11" min="11" style="13" width="11.29"/>
    <col collapsed="false" customWidth="true" hidden="false" outlineLevel="0" max="12" min="12" style="13" width="0.86"/>
    <col collapsed="false" customWidth="true" hidden="false" outlineLevel="0" max="13" min="13" style="13" width="13.43"/>
    <col collapsed="false" customWidth="true" hidden="false" outlineLevel="0" max="14" min="14" style="13" width="0.71"/>
    <col collapsed="false" customWidth="true" hidden="false" outlineLevel="0" max="15" min="15" style="13" width="13.57"/>
    <col collapsed="false" customWidth="true" hidden="false" outlineLevel="0" max="16" min="16" style="13" width="0.86"/>
    <col collapsed="false" customWidth="true" hidden="false" outlineLevel="0" max="17" min="17" style="13" width="12.86"/>
    <col collapsed="false" customWidth="true" hidden="false" outlineLevel="0" max="18" min="18" style="13" width="0.86"/>
    <col collapsed="false" customWidth="true" hidden="false" outlineLevel="0" max="19" min="19" style="13" width="13.86"/>
    <col collapsed="false" customWidth="true" hidden="false" outlineLevel="0" max="20" min="20" style="13" width="0.86"/>
    <col collapsed="false" customWidth="true" hidden="false" outlineLevel="0" max="21" min="21" style="13" width="12.57"/>
    <col collapsed="false" customWidth="true" hidden="false" outlineLevel="0" max="22" min="22" style="13" width="0.86"/>
    <col collapsed="false" customWidth="true" hidden="false" outlineLevel="0" max="23" min="23" style="13" width="13.43"/>
    <col collapsed="false" customWidth="true" hidden="false" outlineLevel="0" max="24" min="24" style="13" width="0.57"/>
    <col collapsed="false" customWidth="true" hidden="false" outlineLevel="0" max="25" min="25" style="13" width="11.29"/>
    <col collapsed="false" customWidth="true" hidden="false" outlineLevel="0" max="26" min="26" style="13" width="0.57"/>
    <col collapsed="false" customWidth="true" hidden="false" outlineLevel="0" max="27" min="27" style="13" width="13.43"/>
    <col collapsed="false" customWidth="true" hidden="false" outlineLevel="0" max="28" min="28" style="13" width="0.57"/>
    <col collapsed="false" customWidth="true" hidden="false" outlineLevel="0" max="29" min="29" style="13" width="8.71"/>
    <col collapsed="false" customWidth="true" hidden="false" outlineLevel="0" max="30" min="30" style="13" width="1.58"/>
    <col collapsed="false" customWidth="false" hidden="true" outlineLevel="0" max="31" min="31" style="13" width="12.71"/>
    <col collapsed="false" customWidth="false" hidden="false" outlineLevel="0" max="256" min="32" style="13" width="12.71"/>
    <col collapsed="false" customWidth="true" hidden="false" outlineLevel="0" max="257" min="257" style="13" width="4.43"/>
    <col collapsed="false" customWidth="true" hidden="false" outlineLevel="0" max="258" min="258" style="13" width="0.86"/>
    <col collapsed="false" customWidth="true" hidden="false" outlineLevel="0" max="259" min="259" style="13" width="9.58"/>
    <col collapsed="false" customWidth="true" hidden="false" outlineLevel="0" max="260" min="260" style="13" width="0.86"/>
    <col collapsed="false" customWidth="true" hidden="false" outlineLevel="0" max="261" min="261" style="13" width="13.43"/>
    <col collapsed="false" customWidth="true" hidden="false" outlineLevel="0" max="262" min="262" style="13" width="0.86"/>
    <col collapsed="false" customWidth="true" hidden="false" outlineLevel="0" max="263" min="263" style="13" width="11.71"/>
    <col collapsed="false" customWidth="true" hidden="false" outlineLevel="0" max="264" min="264" style="13" width="0.86"/>
    <col collapsed="false" customWidth="true" hidden="false" outlineLevel="0" max="265" min="265" style="13" width="13.43"/>
    <col collapsed="false" customWidth="true" hidden="false" outlineLevel="0" max="266" min="266" style="13" width="0.57"/>
    <col collapsed="false" customWidth="true" hidden="false" outlineLevel="0" max="267" min="267" style="13" width="11.29"/>
    <col collapsed="false" customWidth="true" hidden="false" outlineLevel="0" max="268" min="268" style="13" width="0.86"/>
    <col collapsed="false" customWidth="true" hidden="false" outlineLevel="0" max="269" min="269" style="13" width="13.43"/>
    <col collapsed="false" customWidth="true" hidden="false" outlineLevel="0" max="270" min="270" style="13" width="0.71"/>
    <col collapsed="false" customWidth="true" hidden="false" outlineLevel="0" max="271" min="271" style="13" width="13.57"/>
    <col collapsed="false" customWidth="true" hidden="false" outlineLevel="0" max="272" min="272" style="13" width="0.86"/>
    <col collapsed="false" customWidth="true" hidden="false" outlineLevel="0" max="273" min="273" style="13" width="12.86"/>
    <col collapsed="false" customWidth="true" hidden="false" outlineLevel="0" max="274" min="274" style="13" width="0.86"/>
    <col collapsed="false" customWidth="true" hidden="false" outlineLevel="0" max="275" min="275" style="13" width="13.86"/>
    <col collapsed="false" customWidth="true" hidden="false" outlineLevel="0" max="276" min="276" style="13" width="0.86"/>
    <col collapsed="false" customWidth="true" hidden="false" outlineLevel="0" max="277" min="277" style="13" width="12.57"/>
    <col collapsed="false" customWidth="true" hidden="false" outlineLevel="0" max="278" min="278" style="13" width="0.86"/>
    <col collapsed="false" customWidth="true" hidden="false" outlineLevel="0" max="279" min="279" style="13" width="13.43"/>
    <col collapsed="false" customWidth="true" hidden="false" outlineLevel="0" max="280" min="280" style="13" width="0.57"/>
    <col collapsed="false" customWidth="true" hidden="false" outlineLevel="0" max="281" min="281" style="13" width="11.29"/>
    <col collapsed="false" customWidth="true" hidden="false" outlineLevel="0" max="282" min="282" style="13" width="0.57"/>
    <col collapsed="false" customWidth="true" hidden="false" outlineLevel="0" max="283" min="283" style="13" width="13.43"/>
    <col collapsed="false" customWidth="true" hidden="false" outlineLevel="0" max="284" min="284" style="13" width="0.57"/>
    <col collapsed="false" customWidth="true" hidden="false" outlineLevel="0" max="285" min="285" style="13" width="8.71"/>
    <col collapsed="false" customWidth="true" hidden="false" outlineLevel="0" max="286" min="286" style="13" width="1.58"/>
    <col collapsed="false" customWidth="false" hidden="false" outlineLevel="0" max="512" min="287" style="13" width="12.71"/>
    <col collapsed="false" customWidth="true" hidden="false" outlineLevel="0" max="513" min="513" style="13" width="4.43"/>
    <col collapsed="false" customWidth="true" hidden="false" outlineLevel="0" max="514" min="514" style="13" width="0.86"/>
    <col collapsed="false" customWidth="true" hidden="false" outlineLevel="0" max="515" min="515" style="13" width="9.58"/>
    <col collapsed="false" customWidth="true" hidden="false" outlineLevel="0" max="516" min="516" style="13" width="0.86"/>
    <col collapsed="false" customWidth="true" hidden="false" outlineLevel="0" max="517" min="517" style="13" width="13.43"/>
    <col collapsed="false" customWidth="true" hidden="false" outlineLevel="0" max="518" min="518" style="13" width="0.86"/>
    <col collapsed="false" customWidth="true" hidden="false" outlineLevel="0" max="519" min="519" style="13" width="11.71"/>
    <col collapsed="false" customWidth="true" hidden="false" outlineLevel="0" max="520" min="520" style="13" width="0.86"/>
    <col collapsed="false" customWidth="true" hidden="false" outlineLevel="0" max="521" min="521" style="13" width="13.43"/>
    <col collapsed="false" customWidth="true" hidden="false" outlineLevel="0" max="522" min="522" style="13" width="0.57"/>
    <col collapsed="false" customWidth="true" hidden="false" outlineLevel="0" max="523" min="523" style="13" width="11.29"/>
    <col collapsed="false" customWidth="true" hidden="false" outlineLevel="0" max="524" min="524" style="13" width="0.86"/>
    <col collapsed="false" customWidth="true" hidden="false" outlineLevel="0" max="525" min="525" style="13" width="13.43"/>
    <col collapsed="false" customWidth="true" hidden="false" outlineLevel="0" max="526" min="526" style="13" width="0.71"/>
    <col collapsed="false" customWidth="true" hidden="false" outlineLevel="0" max="527" min="527" style="13" width="13.57"/>
    <col collapsed="false" customWidth="true" hidden="false" outlineLevel="0" max="528" min="528" style="13" width="0.86"/>
    <col collapsed="false" customWidth="true" hidden="false" outlineLevel="0" max="529" min="529" style="13" width="12.86"/>
    <col collapsed="false" customWidth="true" hidden="false" outlineLevel="0" max="530" min="530" style="13" width="0.86"/>
    <col collapsed="false" customWidth="true" hidden="false" outlineLevel="0" max="531" min="531" style="13" width="13.86"/>
    <col collapsed="false" customWidth="true" hidden="false" outlineLevel="0" max="532" min="532" style="13" width="0.86"/>
    <col collapsed="false" customWidth="true" hidden="false" outlineLevel="0" max="533" min="533" style="13" width="12.57"/>
    <col collapsed="false" customWidth="true" hidden="false" outlineLevel="0" max="534" min="534" style="13" width="0.86"/>
    <col collapsed="false" customWidth="true" hidden="false" outlineLevel="0" max="535" min="535" style="13" width="13.43"/>
    <col collapsed="false" customWidth="true" hidden="false" outlineLevel="0" max="536" min="536" style="13" width="0.57"/>
    <col collapsed="false" customWidth="true" hidden="false" outlineLevel="0" max="537" min="537" style="13" width="11.29"/>
    <col collapsed="false" customWidth="true" hidden="false" outlineLevel="0" max="538" min="538" style="13" width="0.57"/>
    <col collapsed="false" customWidth="true" hidden="false" outlineLevel="0" max="539" min="539" style="13" width="13.43"/>
    <col collapsed="false" customWidth="true" hidden="false" outlineLevel="0" max="540" min="540" style="13" width="0.57"/>
    <col collapsed="false" customWidth="true" hidden="false" outlineLevel="0" max="541" min="541" style="13" width="8.71"/>
    <col collapsed="false" customWidth="true" hidden="false" outlineLevel="0" max="542" min="542" style="13" width="1.58"/>
    <col collapsed="false" customWidth="false" hidden="false" outlineLevel="0" max="768" min="543" style="13" width="12.71"/>
    <col collapsed="false" customWidth="true" hidden="false" outlineLevel="0" max="769" min="769" style="13" width="4.43"/>
    <col collapsed="false" customWidth="true" hidden="false" outlineLevel="0" max="770" min="770" style="13" width="0.86"/>
    <col collapsed="false" customWidth="true" hidden="false" outlineLevel="0" max="771" min="771" style="13" width="9.58"/>
    <col collapsed="false" customWidth="true" hidden="false" outlineLevel="0" max="772" min="772" style="13" width="0.86"/>
    <col collapsed="false" customWidth="true" hidden="false" outlineLevel="0" max="773" min="773" style="13" width="13.43"/>
    <col collapsed="false" customWidth="true" hidden="false" outlineLevel="0" max="774" min="774" style="13" width="0.86"/>
    <col collapsed="false" customWidth="true" hidden="false" outlineLevel="0" max="775" min="775" style="13" width="11.71"/>
    <col collapsed="false" customWidth="true" hidden="false" outlineLevel="0" max="776" min="776" style="13" width="0.86"/>
    <col collapsed="false" customWidth="true" hidden="false" outlineLevel="0" max="777" min="777" style="13" width="13.43"/>
    <col collapsed="false" customWidth="true" hidden="false" outlineLevel="0" max="778" min="778" style="13" width="0.57"/>
    <col collapsed="false" customWidth="true" hidden="false" outlineLevel="0" max="779" min="779" style="13" width="11.29"/>
    <col collapsed="false" customWidth="true" hidden="false" outlineLevel="0" max="780" min="780" style="13" width="0.86"/>
    <col collapsed="false" customWidth="true" hidden="false" outlineLevel="0" max="781" min="781" style="13" width="13.43"/>
    <col collapsed="false" customWidth="true" hidden="false" outlineLevel="0" max="782" min="782" style="13" width="0.71"/>
    <col collapsed="false" customWidth="true" hidden="false" outlineLevel="0" max="783" min="783" style="13" width="13.57"/>
    <col collapsed="false" customWidth="true" hidden="false" outlineLevel="0" max="784" min="784" style="13" width="0.86"/>
    <col collapsed="false" customWidth="true" hidden="false" outlineLevel="0" max="785" min="785" style="13" width="12.86"/>
    <col collapsed="false" customWidth="true" hidden="false" outlineLevel="0" max="786" min="786" style="13" width="0.86"/>
    <col collapsed="false" customWidth="true" hidden="false" outlineLevel="0" max="787" min="787" style="13" width="13.86"/>
    <col collapsed="false" customWidth="true" hidden="false" outlineLevel="0" max="788" min="788" style="13" width="0.86"/>
    <col collapsed="false" customWidth="true" hidden="false" outlineLevel="0" max="789" min="789" style="13" width="12.57"/>
    <col collapsed="false" customWidth="true" hidden="false" outlineLevel="0" max="790" min="790" style="13" width="0.86"/>
    <col collapsed="false" customWidth="true" hidden="false" outlineLevel="0" max="791" min="791" style="13" width="13.43"/>
    <col collapsed="false" customWidth="true" hidden="false" outlineLevel="0" max="792" min="792" style="13" width="0.57"/>
    <col collapsed="false" customWidth="true" hidden="false" outlineLevel="0" max="793" min="793" style="13" width="11.29"/>
    <col collapsed="false" customWidth="true" hidden="false" outlineLevel="0" max="794" min="794" style="13" width="0.57"/>
    <col collapsed="false" customWidth="true" hidden="false" outlineLevel="0" max="795" min="795" style="13" width="13.43"/>
    <col collapsed="false" customWidth="true" hidden="false" outlineLevel="0" max="796" min="796" style="13" width="0.57"/>
    <col collapsed="false" customWidth="true" hidden="false" outlineLevel="0" max="797" min="797" style="13" width="8.71"/>
    <col collapsed="false" customWidth="true" hidden="false" outlineLevel="0" max="798" min="798" style="13" width="1.58"/>
    <col collapsed="false" customWidth="false" hidden="false" outlineLevel="0" max="1024" min="799" style="13" width="12.71"/>
  </cols>
  <sheetData>
    <row r="1" s="20" customFormat="true" ht="10.5" hidden="false" customHeight="true" outlineLevel="0" collapsed="false">
      <c r="A1" s="15"/>
      <c r="B1" s="15"/>
      <c r="C1" s="17"/>
      <c r="D1" s="15"/>
      <c r="E1" s="15"/>
      <c r="F1" s="15"/>
      <c r="G1" s="15"/>
      <c r="H1" s="15"/>
      <c r="I1" s="15"/>
      <c r="J1" s="15"/>
      <c r="K1" s="15"/>
      <c r="L1" s="15"/>
      <c r="M1" s="15"/>
      <c r="N1" s="156" t="s">
        <v>303</v>
      </c>
      <c r="O1" s="15"/>
      <c r="P1" s="15"/>
      <c r="Q1" s="15"/>
      <c r="R1" s="15"/>
      <c r="S1" s="15"/>
      <c r="T1" s="15"/>
      <c r="U1" s="15"/>
      <c r="V1" s="15"/>
      <c r="W1" s="15"/>
      <c r="X1" s="15"/>
      <c r="Y1" s="15"/>
      <c r="Z1" s="15"/>
      <c r="AA1" s="15"/>
      <c r="AB1" s="15"/>
      <c r="AC1" s="18" t="s">
        <v>527</v>
      </c>
      <c r="AD1" s="15"/>
      <c r="AE1" s="15"/>
    </row>
    <row r="2" s="20" customFormat="true" ht="10.5" hidden="false" customHeight="true" outlineLevel="0" collapsed="false">
      <c r="A2" s="15"/>
      <c r="B2" s="15"/>
      <c r="C2" s="17"/>
      <c r="D2" s="15"/>
      <c r="E2" s="15"/>
      <c r="F2" s="15"/>
      <c r="G2" s="15"/>
      <c r="H2" s="15"/>
      <c r="I2" s="15"/>
      <c r="J2" s="15"/>
      <c r="K2" s="15"/>
      <c r="L2" s="15"/>
      <c r="M2" s="15"/>
      <c r="N2" s="156" t="s">
        <v>528</v>
      </c>
      <c r="O2" s="15"/>
      <c r="P2" s="15"/>
      <c r="Q2" s="15"/>
      <c r="R2" s="15"/>
      <c r="S2" s="15"/>
      <c r="T2" s="15"/>
      <c r="U2" s="15"/>
      <c r="V2" s="15"/>
      <c r="W2" s="15"/>
      <c r="X2" s="15"/>
      <c r="Y2" s="15"/>
      <c r="Z2" s="15"/>
      <c r="AA2" s="15"/>
      <c r="AB2" s="15"/>
      <c r="AC2" s="18" t="s">
        <v>482</v>
      </c>
      <c r="AD2" s="15"/>
      <c r="AE2" s="15"/>
    </row>
    <row r="3" s="20" customFormat="true" ht="10.5" hidden="false" customHeight="true" outlineLevel="0" collapsed="false">
      <c r="A3" s="15"/>
      <c r="B3" s="15"/>
      <c r="C3" s="17"/>
      <c r="D3" s="15"/>
      <c r="E3" s="15"/>
      <c r="F3" s="15"/>
      <c r="G3" s="15"/>
      <c r="H3" s="15"/>
      <c r="I3" s="15"/>
      <c r="J3" s="15"/>
      <c r="K3" s="15"/>
      <c r="L3" s="15"/>
      <c r="M3" s="15"/>
      <c r="N3" s="156" t="s">
        <v>529</v>
      </c>
      <c r="O3" s="15"/>
      <c r="P3" s="15"/>
      <c r="Q3" s="15"/>
      <c r="R3" s="15"/>
      <c r="S3" s="15"/>
      <c r="T3" s="15"/>
      <c r="U3" s="15"/>
      <c r="V3" s="15"/>
      <c r="W3" s="15"/>
      <c r="X3" s="15"/>
      <c r="Y3" s="15"/>
      <c r="Z3" s="15"/>
      <c r="AA3" s="15"/>
      <c r="AB3" s="15"/>
      <c r="AC3" s="15"/>
      <c r="AD3" s="15"/>
      <c r="AE3" s="15"/>
    </row>
    <row r="4" customFormat="false" ht="9" hidden="false" customHeight="true" outlineLevel="0" collapsed="false">
      <c r="A4" s="29"/>
      <c r="B4" s="29"/>
      <c r="C4" s="17"/>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150"/>
      <c r="AG4" s="150"/>
      <c r="AH4" s="150"/>
      <c r="AI4" s="150"/>
      <c r="AJ4" s="150"/>
      <c r="AK4" s="150"/>
      <c r="AL4" s="150"/>
      <c r="AM4" s="150"/>
      <c r="AN4" s="150"/>
      <c r="AO4" s="150"/>
      <c r="AP4" s="150"/>
      <c r="AQ4" s="150"/>
      <c r="AR4" s="150"/>
      <c r="AS4" s="150"/>
      <c r="AT4" s="150"/>
      <c r="AU4" s="150"/>
      <c r="AV4" s="150"/>
      <c r="AW4" s="150"/>
      <c r="AX4" s="150"/>
      <c r="AY4" s="150"/>
      <c r="AZ4" s="150"/>
      <c r="BA4" s="150"/>
      <c r="BB4" s="150"/>
      <c r="BC4" s="150"/>
      <c r="BD4" s="150"/>
      <c r="BE4" s="150"/>
      <c r="BF4" s="150"/>
      <c r="BG4" s="150"/>
      <c r="BH4" s="150"/>
      <c r="BI4" s="150"/>
      <c r="BJ4" s="150"/>
      <c r="BK4" s="150"/>
      <c r="BL4" s="150"/>
      <c r="BM4" s="150"/>
      <c r="BN4" s="150"/>
      <c r="BO4" s="150"/>
      <c r="BP4" s="150"/>
      <c r="BQ4" s="150"/>
      <c r="BR4" s="150"/>
    </row>
    <row r="5" customFormat="false" ht="9" hidden="false" customHeight="true" outlineLevel="0" collapsed="false">
      <c r="A5" s="29"/>
      <c r="B5" s="29"/>
      <c r="C5" s="17"/>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150"/>
      <c r="AG5" s="150"/>
      <c r="AH5" s="150"/>
      <c r="AI5" s="150"/>
      <c r="AJ5" s="150"/>
      <c r="AK5" s="150"/>
      <c r="AL5" s="150"/>
      <c r="AM5" s="150"/>
      <c r="AN5" s="150"/>
      <c r="AO5" s="150"/>
      <c r="AP5" s="150"/>
      <c r="AQ5" s="150"/>
      <c r="AR5" s="150"/>
      <c r="AS5" s="150"/>
      <c r="AT5" s="150"/>
      <c r="AU5" s="150"/>
      <c r="AV5" s="150"/>
      <c r="AW5" s="150"/>
      <c r="AX5" s="150"/>
      <c r="AY5" s="150"/>
      <c r="AZ5" s="150"/>
      <c r="BA5" s="150"/>
      <c r="BB5" s="150"/>
      <c r="BC5" s="150"/>
      <c r="BD5" s="150"/>
      <c r="BE5" s="150"/>
      <c r="BF5" s="150"/>
      <c r="BG5" s="150"/>
      <c r="BH5" s="150"/>
      <c r="BI5" s="150"/>
      <c r="BJ5" s="150"/>
      <c r="BK5" s="150"/>
      <c r="BL5" s="150"/>
      <c r="BM5" s="150"/>
      <c r="BN5" s="150"/>
      <c r="BO5" s="150"/>
      <c r="BP5" s="150"/>
      <c r="BQ5" s="150"/>
      <c r="BR5" s="150"/>
    </row>
    <row r="6" customFormat="false" ht="9" hidden="false" customHeight="true" outlineLevel="0" collapsed="false">
      <c r="A6" s="29"/>
      <c r="B6" s="29"/>
      <c r="C6" s="17"/>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c r="BE6" s="150"/>
      <c r="BF6" s="150"/>
      <c r="BG6" s="150"/>
      <c r="BH6" s="150"/>
      <c r="BI6" s="150"/>
      <c r="BJ6" s="150"/>
      <c r="BK6" s="150"/>
      <c r="BL6" s="150"/>
      <c r="BM6" s="150"/>
      <c r="BN6" s="150"/>
      <c r="BO6" s="150"/>
      <c r="BP6" s="150"/>
      <c r="BQ6" s="150"/>
      <c r="BR6" s="150"/>
    </row>
    <row r="7" customFormat="false" ht="9" hidden="false" customHeight="true" outlineLevel="0" collapsed="false">
      <c r="A7" s="17"/>
      <c r="B7" s="17"/>
      <c r="C7" s="17"/>
      <c r="D7" s="17"/>
      <c r="E7" s="24" t="s">
        <v>530</v>
      </c>
      <c r="F7" s="24"/>
      <c r="G7" s="24"/>
      <c r="H7" s="24"/>
      <c r="I7" s="24"/>
      <c r="J7" s="24"/>
      <c r="K7" s="24"/>
      <c r="L7" s="24"/>
      <c r="M7" s="24"/>
      <c r="N7" s="17"/>
      <c r="O7" s="24" t="s">
        <v>531</v>
      </c>
      <c r="P7" s="24"/>
      <c r="Q7" s="24"/>
      <c r="R7" s="24"/>
      <c r="S7" s="24"/>
      <c r="T7" s="24"/>
      <c r="U7" s="24"/>
      <c r="V7" s="24"/>
      <c r="W7" s="24"/>
      <c r="X7" s="17"/>
      <c r="Y7" s="17"/>
      <c r="Z7" s="17"/>
      <c r="AA7" s="24" t="s">
        <v>532</v>
      </c>
      <c r="AB7" s="24"/>
      <c r="AC7" s="24"/>
      <c r="AD7" s="17"/>
      <c r="AE7" s="17"/>
    </row>
    <row r="8" customFormat="false" ht="9" hidden="false" customHeight="true" outlineLevel="0" collapsed="false">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customFormat="false" ht="9" hidden="false" customHeight="true" outlineLevel="0" collapsed="false">
      <c r="A9" s="17"/>
      <c r="B9" s="17"/>
      <c r="C9" s="17"/>
      <c r="D9" s="17"/>
      <c r="E9" s="27" t="s">
        <v>533</v>
      </c>
      <c r="F9" s="17"/>
      <c r="G9" s="17"/>
      <c r="H9" s="17"/>
      <c r="I9" s="27" t="s">
        <v>338</v>
      </c>
      <c r="J9" s="17"/>
      <c r="K9" s="17"/>
      <c r="L9" s="17"/>
      <c r="M9" s="17"/>
      <c r="N9" s="17"/>
      <c r="O9" s="17"/>
      <c r="P9" s="17"/>
      <c r="Q9" s="27" t="s">
        <v>534</v>
      </c>
      <c r="R9" s="17"/>
      <c r="S9" s="27" t="s">
        <v>338</v>
      </c>
      <c r="T9" s="17"/>
      <c r="U9" s="17"/>
      <c r="V9" s="17"/>
      <c r="W9" s="17"/>
      <c r="X9" s="17"/>
      <c r="Y9" s="17"/>
      <c r="Z9" s="17"/>
      <c r="AA9" s="17"/>
      <c r="AB9" s="17"/>
      <c r="AC9" s="17"/>
      <c r="AD9" s="17"/>
      <c r="AE9" s="17"/>
    </row>
    <row r="10" customFormat="false" ht="9" hidden="false" customHeight="true" outlineLevel="0" collapsed="false">
      <c r="A10" s="17"/>
      <c r="B10" s="17"/>
      <c r="C10" s="17"/>
      <c r="D10" s="17"/>
      <c r="E10" s="27" t="s">
        <v>535</v>
      </c>
      <c r="F10" s="17"/>
      <c r="G10" s="27" t="s">
        <v>536</v>
      </c>
      <c r="H10" s="17"/>
      <c r="I10" s="27" t="s">
        <v>537</v>
      </c>
      <c r="J10" s="17"/>
      <c r="K10" s="27" t="s">
        <v>538</v>
      </c>
      <c r="L10" s="17"/>
      <c r="M10" s="17"/>
      <c r="N10" s="17"/>
      <c r="O10" s="17"/>
      <c r="P10" s="17"/>
      <c r="Q10" s="27" t="s">
        <v>539</v>
      </c>
      <c r="R10" s="17"/>
      <c r="S10" s="27" t="s">
        <v>71</v>
      </c>
      <c r="T10" s="17"/>
      <c r="U10" s="27" t="s">
        <v>80</v>
      </c>
      <c r="V10" s="17"/>
      <c r="W10" s="17"/>
      <c r="X10" s="17"/>
      <c r="Y10" s="27" t="s">
        <v>540</v>
      </c>
      <c r="Z10" s="17"/>
      <c r="AA10" s="17"/>
      <c r="AB10" s="17"/>
      <c r="AC10" s="17"/>
      <c r="AD10" s="17"/>
      <c r="AE10" s="17"/>
    </row>
    <row r="11" customFormat="false" ht="9" hidden="false" customHeight="true" outlineLevel="0" collapsed="false">
      <c r="A11" s="24" t="s">
        <v>81</v>
      </c>
      <c r="B11" s="17"/>
      <c r="C11" s="24" t="s">
        <v>83</v>
      </c>
      <c r="D11" s="17"/>
      <c r="E11" s="24" t="s">
        <v>541</v>
      </c>
      <c r="F11" s="17"/>
      <c r="G11" s="24" t="s">
        <v>542</v>
      </c>
      <c r="H11" s="17"/>
      <c r="I11" s="24" t="s">
        <v>543</v>
      </c>
      <c r="J11" s="17"/>
      <c r="K11" s="24" t="s">
        <v>544</v>
      </c>
      <c r="L11" s="17"/>
      <c r="M11" s="24" t="s">
        <v>75</v>
      </c>
      <c r="N11" s="17"/>
      <c r="O11" s="24" t="s">
        <v>388</v>
      </c>
      <c r="P11" s="17"/>
      <c r="Q11" s="24" t="s">
        <v>467</v>
      </c>
      <c r="R11" s="17"/>
      <c r="S11" s="24" t="s">
        <v>79</v>
      </c>
      <c r="T11" s="17"/>
      <c r="U11" s="24" t="s">
        <v>545</v>
      </c>
      <c r="V11" s="17"/>
      <c r="W11" s="24" t="s">
        <v>75</v>
      </c>
      <c r="X11" s="17"/>
      <c r="Y11" s="24" t="s">
        <v>546</v>
      </c>
      <c r="Z11" s="17"/>
      <c r="AA11" s="24" t="s">
        <v>84</v>
      </c>
      <c r="AB11" s="17"/>
      <c r="AC11" s="24" t="s">
        <v>412</v>
      </c>
      <c r="AD11" s="17"/>
      <c r="AE11" s="24" t="s">
        <v>547</v>
      </c>
    </row>
    <row r="12" customFormat="false" ht="8.25" hidden="false" customHeight="true" outlineLevel="0" collapsed="false">
      <c r="A12" s="17"/>
      <c r="B12" s="29"/>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row>
    <row r="13" customFormat="false" ht="8.25" hidden="false" customHeight="true" outlineLevel="0" collapsed="false">
      <c r="A13" s="123"/>
      <c r="B13" s="123" t="s">
        <v>94</v>
      </c>
      <c r="C13" s="123"/>
      <c r="D13" s="123"/>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customFormat="false" ht="8.25" hidden="false" customHeight="true" outlineLevel="0" collapsed="false">
      <c r="A14" s="123" t="n">
        <v>1</v>
      </c>
      <c r="B14" s="124"/>
      <c r="C14" s="17" t="s">
        <v>95</v>
      </c>
      <c r="D14" s="123"/>
      <c r="E14" s="72" t="n">
        <v>604128527</v>
      </c>
      <c r="F14" s="17"/>
      <c r="G14" s="72" t="n">
        <v>0</v>
      </c>
      <c r="H14" s="17"/>
      <c r="I14" s="72" t="n">
        <v>521591025</v>
      </c>
      <c r="J14" s="17"/>
      <c r="K14" s="72" t="n">
        <v>0</v>
      </c>
      <c r="L14" s="17"/>
      <c r="M14" s="72" t="n">
        <f aca="false">(E14+G14+I14+K14)</f>
        <v>1125719552</v>
      </c>
      <c r="N14" s="17"/>
      <c r="O14" s="72" t="n">
        <v>407570101</v>
      </c>
      <c r="P14" s="17"/>
      <c r="Q14" s="72" t="n">
        <v>12324117</v>
      </c>
      <c r="R14" s="17"/>
      <c r="S14" s="72" t="n">
        <v>705825334</v>
      </c>
      <c r="T14" s="17"/>
      <c r="U14" s="72" t="n">
        <v>0</v>
      </c>
      <c r="V14" s="17"/>
      <c r="W14" s="72" t="n">
        <f aca="false">(O14+Q14+S14+U14)</f>
        <v>1125719552</v>
      </c>
      <c r="X14" s="17"/>
      <c r="Y14" s="72" t="n">
        <v>0</v>
      </c>
      <c r="Z14" s="17"/>
      <c r="AA14" s="72" t="n">
        <f aca="false">(M14-Y14)</f>
        <v>1125719552</v>
      </c>
      <c r="AB14" s="17"/>
      <c r="AC14" s="74" t="n">
        <f aca="false">(AA14/AE14)</f>
        <v>7059.3961771936</v>
      </c>
      <c r="AD14" s="17"/>
      <c r="AE14" s="79" t="n">
        <v>159464</v>
      </c>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150"/>
      <c r="BJ14" s="150"/>
      <c r="BK14" s="150"/>
      <c r="BL14" s="150"/>
      <c r="BM14" s="150"/>
      <c r="BN14" s="150"/>
      <c r="BO14" s="150"/>
      <c r="BP14" s="150"/>
      <c r="BQ14" s="150"/>
      <c r="BR14" s="150"/>
    </row>
    <row r="15" customFormat="false" ht="8.25" hidden="false" customHeight="true" outlineLevel="0" collapsed="false">
      <c r="A15" s="123" t="n">
        <v>2</v>
      </c>
      <c r="B15" s="124"/>
      <c r="C15" s="17" t="s">
        <v>97</v>
      </c>
      <c r="D15" s="123"/>
      <c r="E15" s="79" t="n">
        <v>140572316</v>
      </c>
      <c r="F15" s="17"/>
      <c r="G15" s="79" t="n">
        <v>240000</v>
      </c>
      <c r="H15" s="17"/>
      <c r="I15" s="79" t="n">
        <v>67635600</v>
      </c>
      <c r="J15" s="17"/>
      <c r="K15" s="79" t="n">
        <v>0</v>
      </c>
      <c r="L15" s="17"/>
      <c r="M15" s="79" t="n">
        <f aca="false">(E15+G15+I15+K15)</f>
        <v>208447916</v>
      </c>
      <c r="N15" s="17"/>
      <c r="O15" s="79" t="n">
        <v>28639871</v>
      </c>
      <c r="P15" s="17"/>
      <c r="Q15" s="79" t="n">
        <v>0</v>
      </c>
      <c r="R15" s="17"/>
      <c r="S15" s="79" t="n">
        <v>179808045</v>
      </c>
      <c r="T15" s="17"/>
      <c r="U15" s="79" t="n">
        <v>0</v>
      </c>
      <c r="V15" s="17"/>
      <c r="W15" s="79" t="n">
        <f aca="false">(O15+Q15+S15+U15)</f>
        <v>208447916</v>
      </c>
      <c r="X15" s="17"/>
      <c r="Y15" s="79" t="n">
        <v>0</v>
      </c>
      <c r="Z15" s="17"/>
      <c r="AA15" s="79" t="n">
        <f aca="false">(M15-Y15)</f>
        <v>208447916</v>
      </c>
      <c r="AB15" s="17"/>
      <c r="AC15" s="161" t="n">
        <f aca="false">(AA15/AE15)</f>
        <v>11797.3804969155</v>
      </c>
      <c r="AD15" s="17"/>
      <c r="AE15" s="79" t="n">
        <v>17669</v>
      </c>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150"/>
      <c r="BJ15" s="150"/>
      <c r="BK15" s="150"/>
      <c r="BL15" s="150"/>
      <c r="BM15" s="150"/>
      <c r="BN15" s="150"/>
      <c r="BO15" s="150"/>
      <c r="BP15" s="150"/>
      <c r="BQ15" s="150"/>
      <c r="BR15" s="150"/>
    </row>
    <row r="16" customFormat="false" ht="8.25" hidden="false" customHeight="true" outlineLevel="0" collapsed="false">
      <c r="A16" s="123" t="n">
        <v>3</v>
      </c>
      <c r="B16" s="124"/>
      <c r="C16" s="17" t="s">
        <v>98</v>
      </c>
      <c r="D16" s="123"/>
      <c r="E16" s="79" t="n">
        <v>18582141</v>
      </c>
      <c r="F16" s="17"/>
      <c r="G16" s="79" t="n">
        <v>0</v>
      </c>
      <c r="H16" s="17"/>
      <c r="I16" s="79" t="n">
        <v>17390101</v>
      </c>
      <c r="J16" s="17"/>
      <c r="K16" s="79" t="n">
        <v>0</v>
      </c>
      <c r="L16" s="17"/>
      <c r="M16" s="79" t="n">
        <f aca="false">(E16+G16+I16+K16)</f>
        <v>35972242</v>
      </c>
      <c r="N16" s="17"/>
      <c r="O16" s="79" t="n">
        <v>12853456</v>
      </c>
      <c r="P16" s="17"/>
      <c r="Q16" s="79" t="n">
        <v>0</v>
      </c>
      <c r="R16" s="17"/>
      <c r="S16" s="79" t="n">
        <v>16401228</v>
      </c>
      <c r="T16" s="17"/>
      <c r="U16" s="79" t="n">
        <v>6717558</v>
      </c>
      <c r="V16" s="17"/>
      <c r="W16" s="79" t="n">
        <f aca="false">(O16+Q16+S16+U16)</f>
        <v>35972242</v>
      </c>
      <c r="X16" s="17"/>
      <c r="Y16" s="79" t="n">
        <v>0</v>
      </c>
      <c r="Z16" s="17"/>
      <c r="AA16" s="79" t="n">
        <f aca="false">(M16-Y16)</f>
        <v>35972242</v>
      </c>
      <c r="AB16" s="17"/>
      <c r="AC16" s="161" t="n">
        <f aca="false">(AA16/AE16)</f>
        <v>5532.48877268533</v>
      </c>
      <c r="AD16" s="17"/>
      <c r="AE16" s="79" t="n">
        <v>6502</v>
      </c>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row>
    <row r="17" customFormat="false" ht="8.25" hidden="false" customHeight="true" outlineLevel="0" collapsed="false">
      <c r="A17" s="123" t="n">
        <v>4</v>
      </c>
      <c r="B17" s="124"/>
      <c r="C17" s="17" t="s">
        <v>99</v>
      </c>
      <c r="D17" s="123"/>
      <c r="E17" s="79" t="n">
        <v>140542518</v>
      </c>
      <c r="F17" s="17"/>
      <c r="G17" s="79" t="n">
        <v>0</v>
      </c>
      <c r="H17" s="17"/>
      <c r="I17" s="79" t="n">
        <v>164790955</v>
      </c>
      <c r="J17" s="17"/>
      <c r="K17" s="79" t="n">
        <v>0</v>
      </c>
      <c r="L17" s="17"/>
      <c r="M17" s="79" t="n">
        <f aca="false">(E17+G17+I17+K17)</f>
        <v>305333473</v>
      </c>
      <c r="N17" s="17"/>
      <c r="O17" s="79" t="n">
        <v>86073136</v>
      </c>
      <c r="P17" s="17"/>
      <c r="Q17" s="79" t="n">
        <v>27719331</v>
      </c>
      <c r="R17" s="17"/>
      <c r="S17" s="79" t="n">
        <v>137213897</v>
      </c>
      <c r="T17" s="17"/>
      <c r="U17" s="79" t="n">
        <v>54327109</v>
      </c>
      <c r="V17" s="17"/>
      <c r="W17" s="79" t="n">
        <f aca="false">(O17+Q17+S17+U17)</f>
        <v>305333473</v>
      </c>
      <c r="X17" s="17"/>
      <c r="Y17" s="79" t="n">
        <v>11880014</v>
      </c>
      <c r="Z17" s="17"/>
      <c r="AA17" s="79" t="n">
        <f aca="false">(M17-Y17)</f>
        <v>293453459</v>
      </c>
      <c r="AB17" s="17"/>
      <c r="AC17" s="161" t="n">
        <f aca="false">(AA17/AE17)</f>
        <v>5980.18094190051</v>
      </c>
      <c r="AD17" s="17"/>
      <c r="AE17" s="79" t="n">
        <v>49071</v>
      </c>
      <c r="AG17" s="150"/>
      <c r="AH17" s="150"/>
      <c r="AI17" s="150"/>
      <c r="AJ17" s="150"/>
      <c r="AK17" s="150"/>
      <c r="AL17" s="150"/>
      <c r="AM17" s="150"/>
      <c r="AN17" s="150"/>
      <c r="AO17" s="150"/>
      <c r="AP17" s="150"/>
      <c r="AQ17" s="150"/>
      <c r="AR17" s="150"/>
      <c r="AS17" s="150"/>
      <c r="AT17" s="150"/>
      <c r="AU17" s="150"/>
      <c r="AV17" s="150"/>
      <c r="AW17" s="150"/>
      <c r="AX17" s="150"/>
      <c r="AY17" s="150"/>
      <c r="AZ17" s="150"/>
      <c r="BA17" s="150"/>
      <c r="BB17" s="150"/>
      <c r="BC17" s="150"/>
      <c r="BD17" s="150"/>
      <c r="BE17" s="150"/>
      <c r="BF17" s="150"/>
      <c r="BG17" s="150"/>
      <c r="BH17" s="150"/>
      <c r="BI17" s="150"/>
      <c r="BJ17" s="150"/>
      <c r="BK17" s="150"/>
      <c r="BL17" s="150"/>
      <c r="BM17" s="150"/>
      <c r="BN17" s="150"/>
      <c r="BO17" s="150"/>
      <c r="BP17" s="150"/>
      <c r="BQ17" s="150"/>
      <c r="BR17" s="150"/>
    </row>
    <row r="18" customFormat="false" ht="8.25" hidden="false" customHeight="true" outlineLevel="0" collapsed="false">
      <c r="A18" s="123" t="n">
        <v>5</v>
      </c>
      <c r="B18" s="124"/>
      <c r="C18" s="17" t="s">
        <v>100</v>
      </c>
      <c r="D18" s="123"/>
      <c r="E18" s="79" t="n">
        <v>729224684</v>
      </c>
      <c r="F18" s="17"/>
      <c r="G18" s="79" t="n">
        <v>598607</v>
      </c>
      <c r="H18" s="17"/>
      <c r="I18" s="79" t="n">
        <v>1082504442</v>
      </c>
      <c r="J18" s="17"/>
      <c r="K18" s="79" t="n">
        <v>0</v>
      </c>
      <c r="L18" s="17"/>
      <c r="M18" s="79" t="n">
        <f aca="false">(E18+G18+I18+K18)</f>
        <v>1812327733</v>
      </c>
      <c r="N18" s="17"/>
      <c r="O18" s="79" t="n">
        <v>914462922</v>
      </c>
      <c r="P18" s="17"/>
      <c r="Q18" s="79" t="n">
        <v>102144727</v>
      </c>
      <c r="R18" s="17"/>
      <c r="S18" s="79" t="n">
        <v>325216240</v>
      </c>
      <c r="T18" s="17"/>
      <c r="U18" s="79" t="n">
        <v>470503844</v>
      </c>
      <c r="V18" s="17"/>
      <c r="W18" s="79" t="n">
        <f aca="false">(O18+Q18+S18+U18)</f>
        <v>1812327733</v>
      </c>
      <c r="X18" s="17"/>
      <c r="Y18" s="79" t="n">
        <v>37161498</v>
      </c>
      <c r="Z18" s="17"/>
      <c r="AA18" s="79" t="n">
        <f aca="false">(M18-Y18)</f>
        <v>1775166235</v>
      </c>
      <c r="AB18" s="17"/>
      <c r="AC18" s="161" t="n">
        <f aca="false">(AA18/AE18)</f>
        <v>7381.60897769092</v>
      </c>
      <c r="AD18" s="17"/>
      <c r="AE18" s="79" t="n">
        <v>240485</v>
      </c>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0"/>
      <c r="BN18" s="150"/>
      <c r="BO18" s="150"/>
      <c r="BP18" s="150"/>
      <c r="BQ18" s="150"/>
      <c r="BR18" s="150"/>
    </row>
    <row r="19" customFormat="false" ht="8.25" hidden="false" customHeight="true" outlineLevel="0" collapsed="false">
      <c r="A19" s="144"/>
      <c r="B19" s="124"/>
      <c r="C19" s="17"/>
      <c r="D19" s="123"/>
      <c r="E19" s="17"/>
      <c r="F19" s="17"/>
      <c r="G19" s="17"/>
      <c r="H19" s="17"/>
      <c r="I19" s="17"/>
      <c r="J19" s="17"/>
      <c r="K19" s="17"/>
      <c r="L19" s="17"/>
      <c r="M19" s="17"/>
      <c r="N19" s="17"/>
      <c r="O19" s="17"/>
      <c r="P19" s="17"/>
      <c r="Q19" s="17"/>
      <c r="R19" s="17"/>
      <c r="S19" s="17"/>
      <c r="T19" s="17"/>
      <c r="U19" s="17"/>
      <c r="V19" s="17"/>
      <c r="W19" s="17"/>
      <c r="X19" s="17"/>
      <c r="Y19" s="17"/>
      <c r="Z19" s="17"/>
      <c r="AA19" s="17"/>
      <c r="AB19" s="17"/>
      <c r="AC19" s="162"/>
      <c r="AD19" s="17"/>
      <c r="AE19" s="17"/>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row>
    <row r="20" customFormat="false" ht="8.25" hidden="false" customHeight="true" outlineLevel="0" collapsed="false">
      <c r="A20" s="123" t="n">
        <v>6</v>
      </c>
      <c r="B20" s="124"/>
      <c r="C20" s="17" t="s">
        <v>101</v>
      </c>
      <c r="D20" s="123"/>
      <c r="E20" s="79" t="n">
        <v>42789372</v>
      </c>
      <c r="F20" s="17"/>
      <c r="G20" s="79" t="n">
        <v>0</v>
      </c>
      <c r="H20" s="17"/>
      <c r="I20" s="79" t="n">
        <v>58236553</v>
      </c>
      <c r="J20" s="17"/>
      <c r="K20" s="79" t="n">
        <v>0</v>
      </c>
      <c r="L20" s="17"/>
      <c r="M20" s="79" t="n">
        <f aca="false">(E20+G20+I20+K20)</f>
        <v>101025925</v>
      </c>
      <c r="N20" s="17"/>
      <c r="O20" s="79" t="n">
        <v>48476855</v>
      </c>
      <c r="P20" s="17"/>
      <c r="Q20" s="79" t="n">
        <v>0</v>
      </c>
      <c r="R20" s="17"/>
      <c r="S20" s="79" t="n">
        <v>47055374</v>
      </c>
      <c r="T20" s="17"/>
      <c r="U20" s="79" t="n">
        <v>5493696</v>
      </c>
      <c r="V20" s="17"/>
      <c r="W20" s="79" t="n">
        <f aca="false">(O20+Q20+S20+U20)</f>
        <v>101025925</v>
      </c>
      <c r="X20" s="17"/>
      <c r="Y20" s="79" t="n">
        <v>0</v>
      </c>
      <c r="Z20" s="17"/>
      <c r="AA20" s="79" t="n">
        <f aca="false">(M20-Y20)</f>
        <v>101025925</v>
      </c>
      <c r="AB20" s="17"/>
      <c r="AC20" s="161" t="n">
        <f aca="false">(AA20/AE20)</f>
        <v>5835.60102818854</v>
      </c>
      <c r="AD20" s="17"/>
      <c r="AE20" s="79" t="n">
        <v>17312</v>
      </c>
      <c r="AG20" s="150"/>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150"/>
      <c r="BJ20" s="150"/>
      <c r="BK20" s="150"/>
      <c r="BL20" s="150"/>
      <c r="BM20" s="150"/>
      <c r="BN20" s="150"/>
      <c r="BO20" s="150"/>
      <c r="BP20" s="150"/>
      <c r="BQ20" s="150"/>
      <c r="BR20" s="150"/>
    </row>
    <row r="21" customFormat="false" ht="8.25" hidden="false" customHeight="true" outlineLevel="0" collapsed="false">
      <c r="A21" s="123" t="n">
        <v>7</v>
      </c>
      <c r="B21" s="124"/>
      <c r="C21" s="17" t="s">
        <v>102</v>
      </c>
      <c r="D21" s="123"/>
      <c r="E21" s="79" t="n">
        <v>29234491</v>
      </c>
      <c r="F21" s="17"/>
      <c r="G21" s="79" t="n">
        <v>11220000</v>
      </c>
      <c r="H21" s="17"/>
      <c r="I21" s="79" t="n">
        <v>24122446</v>
      </c>
      <c r="J21" s="17"/>
      <c r="K21" s="79" t="n">
        <v>0</v>
      </c>
      <c r="L21" s="17"/>
      <c r="M21" s="79" t="n">
        <f aca="false">(E21+G21+I21+K21)</f>
        <v>64576937</v>
      </c>
      <c r="N21" s="17"/>
      <c r="O21" s="79" t="n">
        <v>34338295</v>
      </c>
      <c r="P21" s="17"/>
      <c r="Q21" s="79" t="n">
        <v>0</v>
      </c>
      <c r="R21" s="17"/>
      <c r="S21" s="79" t="n">
        <v>14082440</v>
      </c>
      <c r="T21" s="17"/>
      <c r="U21" s="79" t="n">
        <v>16156202</v>
      </c>
      <c r="V21" s="17"/>
      <c r="W21" s="79" t="n">
        <f aca="false">(O21+Q21+S21+U21)</f>
        <v>64576937</v>
      </c>
      <c r="X21" s="17"/>
      <c r="Y21" s="79" t="n">
        <v>0</v>
      </c>
      <c r="Z21" s="17"/>
      <c r="AA21" s="79" t="n">
        <f aca="false">(M21-Y21)</f>
        <v>64576937</v>
      </c>
      <c r="AB21" s="17"/>
      <c r="AC21" s="161" t="n">
        <f aca="false">(AA21/AE21)</f>
        <v>10825.9743503772</v>
      </c>
      <c r="AD21" s="17"/>
      <c r="AE21" s="79" t="n">
        <v>5965</v>
      </c>
      <c r="AG21" s="150"/>
      <c r="AH21" s="150"/>
      <c r="AI21" s="150"/>
      <c r="AJ21" s="150"/>
      <c r="AK21" s="150"/>
      <c r="AL21" s="150"/>
      <c r="AM21" s="150"/>
      <c r="AN21" s="150"/>
      <c r="AO21" s="150"/>
      <c r="AP21" s="150"/>
      <c r="AQ21" s="150"/>
      <c r="AR21" s="150"/>
      <c r="AS21" s="150"/>
      <c r="AT21" s="150"/>
      <c r="AU21" s="150"/>
      <c r="AV21" s="150"/>
      <c r="AW21" s="150"/>
      <c r="AX21" s="150"/>
      <c r="AY21" s="150"/>
      <c r="AZ21" s="150"/>
      <c r="BA21" s="150"/>
      <c r="BB21" s="150"/>
      <c r="BC21" s="150"/>
      <c r="BD21" s="150"/>
      <c r="BE21" s="150"/>
      <c r="BF21" s="150"/>
      <c r="BG21" s="150"/>
      <c r="BH21" s="150"/>
      <c r="BI21" s="150"/>
      <c r="BJ21" s="150"/>
      <c r="BK21" s="150"/>
      <c r="BL21" s="150"/>
      <c r="BM21" s="150"/>
      <c r="BN21" s="150"/>
      <c r="BO21" s="150"/>
      <c r="BP21" s="150"/>
      <c r="BQ21" s="150"/>
      <c r="BR21" s="150"/>
    </row>
    <row r="22" customFormat="false" ht="8.25" hidden="false" customHeight="true" outlineLevel="0" collapsed="false">
      <c r="A22" s="123" t="n">
        <v>8</v>
      </c>
      <c r="B22" s="124"/>
      <c r="C22" s="17" t="s">
        <v>103</v>
      </c>
      <c r="D22" s="123"/>
      <c r="E22" s="79" t="n">
        <v>99968439</v>
      </c>
      <c r="F22" s="17"/>
      <c r="G22" s="79" t="n">
        <v>0</v>
      </c>
      <c r="H22" s="17"/>
      <c r="I22" s="79" t="n">
        <v>69599376</v>
      </c>
      <c r="J22" s="17"/>
      <c r="K22" s="79" t="n">
        <v>0</v>
      </c>
      <c r="L22" s="17"/>
      <c r="M22" s="79" t="n">
        <f aca="false">(E22+G22+I22+K22)</f>
        <v>169567815</v>
      </c>
      <c r="N22" s="17"/>
      <c r="O22" s="79" t="n">
        <v>61844491</v>
      </c>
      <c r="P22" s="17"/>
      <c r="Q22" s="79" t="n">
        <v>0</v>
      </c>
      <c r="R22" s="17"/>
      <c r="S22" s="79" t="n">
        <v>62987677</v>
      </c>
      <c r="T22" s="17"/>
      <c r="U22" s="79" t="n">
        <v>44735647</v>
      </c>
      <c r="V22" s="17"/>
      <c r="W22" s="79" t="n">
        <f aca="false">(O22+Q22+S22+U22)</f>
        <v>169567815</v>
      </c>
      <c r="X22" s="17"/>
      <c r="Y22" s="79" t="n">
        <v>0</v>
      </c>
      <c r="Z22" s="17"/>
      <c r="AA22" s="79" t="n">
        <f aca="false">(M22-Y22)</f>
        <v>169567815</v>
      </c>
      <c r="AB22" s="17"/>
      <c r="AC22" s="161" t="n">
        <f aca="false">(AA22/AE22)</f>
        <v>4040.50360997927</v>
      </c>
      <c r="AD22" s="17"/>
      <c r="AE22" s="79" t="n">
        <v>41967</v>
      </c>
      <c r="AG22" s="150"/>
      <c r="AH22" s="150"/>
      <c r="AI22" s="150"/>
      <c r="AJ22" s="150"/>
      <c r="AK22" s="150"/>
      <c r="AL22" s="150"/>
      <c r="AM22" s="150"/>
      <c r="AN22" s="150"/>
      <c r="AO22" s="150"/>
      <c r="AP22" s="150"/>
      <c r="AQ22" s="150"/>
      <c r="AR22" s="150"/>
      <c r="AS22" s="150"/>
      <c r="AT22" s="150"/>
      <c r="AU22" s="150"/>
      <c r="AV22" s="150"/>
      <c r="AW22" s="150"/>
      <c r="AX22" s="150"/>
      <c r="AY22" s="150"/>
      <c r="AZ22" s="150"/>
      <c r="BA22" s="150"/>
      <c r="BB22" s="150"/>
      <c r="BC22" s="150"/>
      <c r="BD22" s="150"/>
      <c r="BE22" s="150"/>
      <c r="BF22" s="150"/>
      <c r="BG22" s="150"/>
      <c r="BH22" s="150"/>
      <c r="BI22" s="150"/>
      <c r="BJ22" s="150"/>
      <c r="BK22" s="150"/>
      <c r="BL22" s="150"/>
      <c r="BM22" s="150"/>
      <c r="BN22" s="150"/>
      <c r="BO22" s="150"/>
      <c r="BP22" s="150"/>
      <c r="BQ22" s="150"/>
      <c r="BR22" s="150"/>
    </row>
    <row r="23" customFormat="false" ht="8.25" hidden="false" customHeight="true" outlineLevel="0" collapsed="false">
      <c r="A23" s="123" t="n">
        <v>9</v>
      </c>
      <c r="B23" s="124"/>
      <c r="C23" s="17" t="s">
        <v>104</v>
      </c>
      <c r="D23" s="123"/>
      <c r="E23" s="79" t="n">
        <v>25287010</v>
      </c>
      <c r="F23" s="17"/>
      <c r="G23" s="79" t="n">
        <v>0</v>
      </c>
      <c r="H23" s="17"/>
      <c r="I23" s="79" t="n">
        <v>1774746</v>
      </c>
      <c r="J23" s="17"/>
      <c r="K23" s="79" t="n">
        <v>0</v>
      </c>
      <c r="L23" s="17"/>
      <c r="M23" s="79" t="n">
        <f aca="false">(E23+G23+I23+K23)</f>
        <v>27061756</v>
      </c>
      <c r="N23" s="17"/>
      <c r="O23" s="79" t="n">
        <v>0</v>
      </c>
      <c r="P23" s="17"/>
      <c r="Q23" s="79" t="n">
        <v>0</v>
      </c>
      <c r="R23" s="17"/>
      <c r="S23" s="79" t="n">
        <v>6626239</v>
      </c>
      <c r="T23" s="17"/>
      <c r="U23" s="79" t="n">
        <v>20435517</v>
      </c>
      <c r="V23" s="17"/>
      <c r="W23" s="79" t="n">
        <f aca="false">(O23+Q23+S23+U23)</f>
        <v>27061756</v>
      </c>
      <c r="X23" s="17"/>
      <c r="Y23" s="79" t="n">
        <v>0</v>
      </c>
      <c r="Z23" s="17"/>
      <c r="AA23" s="79" t="n">
        <f aca="false">(M23-Y23)</f>
        <v>27061756</v>
      </c>
      <c r="AB23" s="17"/>
      <c r="AC23" s="161" t="n">
        <f aca="false">(AA23/AE23)</f>
        <v>4523.10813972923</v>
      </c>
      <c r="AD23" s="17"/>
      <c r="AE23" s="79" t="n">
        <v>5983</v>
      </c>
      <c r="AG23" s="150"/>
      <c r="AH23" s="150"/>
      <c r="AI23" s="150"/>
      <c r="AJ23" s="150"/>
      <c r="AK23" s="150"/>
      <c r="AL23" s="150"/>
      <c r="AM23" s="150"/>
      <c r="AN23" s="150"/>
      <c r="AO23" s="150"/>
      <c r="AP23" s="150"/>
      <c r="AQ23" s="150"/>
      <c r="AR23" s="150"/>
      <c r="AS23" s="150"/>
      <c r="AT23" s="150"/>
      <c r="AU23" s="150"/>
      <c r="AV23" s="150"/>
      <c r="AW23" s="150"/>
      <c r="AX23" s="150"/>
      <c r="AY23" s="150"/>
      <c r="AZ23" s="150"/>
      <c r="BA23" s="150"/>
      <c r="BB23" s="150"/>
      <c r="BC23" s="150"/>
      <c r="BD23" s="150"/>
      <c r="BE23" s="150"/>
      <c r="BF23" s="150"/>
      <c r="BG23" s="150"/>
      <c r="BH23" s="150"/>
      <c r="BI23" s="150"/>
      <c r="BJ23" s="150"/>
      <c r="BK23" s="150"/>
      <c r="BL23" s="150"/>
      <c r="BM23" s="150"/>
      <c r="BN23" s="150"/>
      <c r="BO23" s="150"/>
      <c r="BP23" s="150"/>
      <c r="BQ23" s="150"/>
      <c r="BR23" s="150"/>
    </row>
    <row r="24" customFormat="false" ht="8.25" hidden="false" customHeight="true" outlineLevel="0" collapsed="false">
      <c r="A24" s="123" t="n">
        <v>10</v>
      </c>
      <c r="B24" s="124"/>
      <c r="C24" s="17" t="s">
        <v>105</v>
      </c>
      <c r="D24" s="123"/>
      <c r="E24" s="79" t="n">
        <v>145445798</v>
      </c>
      <c r="F24" s="17"/>
      <c r="G24" s="79" t="n">
        <v>0</v>
      </c>
      <c r="H24" s="17"/>
      <c r="I24" s="79" t="n">
        <v>75486780</v>
      </c>
      <c r="J24" s="17"/>
      <c r="K24" s="79" t="n">
        <v>0</v>
      </c>
      <c r="L24" s="17"/>
      <c r="M24" s="79" t="n">
        <f aca="false">(E24+G24+I24+K24)</f>
        <v>220932578</v>
      </c>
      <c r="N24" s="17"/>
      <c r="O24" s="79" t="n">
        <v>183803</v>
      </c>
      <c r="P24" s="17"/>
      <c r="Q24" s="79" t="n">
        <v>0</v>
      </c>
      <c r="R24" s="17"/>
      <c r="S24" s="79" t="n">
        <v>194040287</v>
      </c>
      <c r="T24" s="17"/>
      <c r="U24" s="79" t="n">
        <v>26708488</v>
      </c>
      <c r="V24" s="17"/>
      <c r="W24" s="79" t="n">
        <f aca="false">(O24+Q24+S24+U24)</f>
        <v>220932578</v>
      </c>
      <c r="X24" s="17"/>
      <c r="Y24" s="79" t="n">
        <v>0</v>
      </c>
      <c r="Z24" s="17"/>
      <c r="AA24" s="79" t="n">
        <f aca="false">(M24-Y24)</f>
        <v>220932578</v>
      </c>
      <c r="AB24" s="17"/>
      <c r="AC24" s="161" t="n">
        <f aca="false">(AA24/AE24)</f>
        <v>9499.61637356495</v>
      </c>
      <c r="AD24" s="17"/>
      <c r="AE24" s="79" t="n">
        <v>23257</v>
      </c>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150"/>
      <c r="BJ24" s="150"/>
      <c r="BK24" s="150"/>
      <c r="BL24" s="150"/>
      <c r="BM24" s="150"/>
      <c r="BN24" s="150"/>
      <c r="BO24" s="150"/>
      <c r="BP24" s="150"/>
      <c r="BQ24" s="150"/>
      <c r="BR24" s="150"/>
    </row>
    <row r="25" customFormat="false" ht="8.25" hidden="false" customHeight="true" outlineLevel="0" collapsed="false">
      <c r="A25" s="144"/>
      <c r="B25" s="124"/>
      <c r="C25" s="17"/>
      <c r="D25" s="123"/>
      <c r="E25" s="17"/>
      <c r="F25" s="17"/>
      <c r="G25" s="17"/>
      <c r="H25" s="17"/>
      <c r="I25" s="17"/>
      <c r="J25" s="17"/>
      <c r="K25" s="17"/>
      <c r="L25" s="17"/>
      <c r="M25" s="17"/>
      <c r="N25" s="17"/>
      <c r="O25" s="17"/>
      <c r="P25" s="17"/>
      <c r="Q25" s="17"/>
      <c r="R25" s="17"/>
      <c r="S25" s="17"/>
      <c r="T25" s="17"/>
      <c r="U25" s="17"/>
      <c r="V25" s="17"/>
      <c r="W25" s="17"/>
      <c r="X25" s="17"/>
      <c r="Y25" s="17"/>
      <c r="Z25" s="17"/>
      <c r="AA25" s="17"/>
      <c r="AB25" s="17"/>
      <c r="AC25" s="162"/>
      <c r="AD25" s="17"/>
      <c r="AE25" s="17"/>
      <c r="AG25" s="150"/>
      <c r="AH25" s="150"/>
      <c r="AI25" s="150"/>
      <c r="AJ25" s="150"/>
      <c r="AK25" s="150"/>
      <c r="AL25" s="150"/>
      <c r="AM25" s="150"/>
      <c r="AN25" s="150"/>
      <c r="AO25" s="150"/>
      <c r="AP25" s="150"/>
      <c r="AQ25" s="150"/>
      <c r="AR25" s="150"/>
      <c r="AS25" s="150"/>
      <c r="AT25" s="150"/>
      <c r="AU25" s="150"/>
      <c r="AV25" s="150"/>
      <c r="AW25" s="150"/>
      <c r="AX25" s="150"/>
      <c r="AY25" s="150"/>
      <c r="AZ25" s="150"/>
      <c r="BA25" s="150"/>
      <c r="BB25" s="150"/>
      <c r="BC25" s="150"/>
      <c r="BD25" s="150"/>
      <c r="BE25" s="150"/>
      <c r="BF25" s="150"/>
      <c r="BG25" s="150"/>
      <c r="BH25" s="150"/>
      <c r="BI25" s="150"/>
      <c r="BJ25" s="150"/>
      <c r="BK25" s="150"/>
      <c r="BL25" s="150"/>
      <c r="BM25" s="150"/>
      <c r="BN25" s="150"/>
      <c r="BO25" s="150"/>
      <c r="BP25" s="150"/>
      <c r="BQ25" s="150"/>
      <c r="BR25" s="150"/>
    </row>
    <row r="26" customFormat="false" ht="8.25" hidden="false" customHeight="true" outlineLevel="0" collapsed="false">
      <c r="A26" s="123" t="n">
        <v>11</v>
      </c>
      <c r="B26" s="124"/>
      <c r="C26" s="17" t="s">
        <v>106</v>
      </c>
      <c r="D26" s="123"/>
      <c r="E26" s="79" t="n">
        <v>67941828</v>
      </c>
      <c r="F26" s="17"/>
      <c r="G26" s="79" t="n">
        <v>0</v>
      </c>
      <c r="H26" s="17"/>
      <c r="I26" s="79" t="n">
        <v>49904968</v>
      </c>
      <c r="J26" s="17"/>
      <c r="K26" s="79" t="n">
        <v>0</v>
      </c>
      <c r="L26" s="17"/>
      <c r="M26" s="79" t="n">
        <f aca="false">(E26+G26+I26+K26)</f>
        <v>117846796</v>
      </c>
      <c r="N26" s="17"/>
      <c r="O26" s="79" t="n">
        <v>88449654</v>
      </c>
      <c r="P26" s="17"/>
      <c r="Q26" s="79" t="n">
        <v>4151110</v>
      </c>
      <c r="R26" s="17"/>
      <c r="S26" s="79" t="n">
        <v>12566998</v>
      </c>
      <c r="T26" s="17"/>
      <c r="U26" s="79" t="n">
        <v>12679034</v>
      </c>
      <c r="V26" s="17"/>
      <c r="W26" s="79" t="n">
        <f aca="false">(O26+Q26+S26+U26)</f>
        <v>117846796</v>
      </c>
      <c r="X26" s="17"/>
      <c r="Y26" s="79" t="n">
        <v>0</v>
      </c>
      <c r="Z26" s="17"/>
      <c r="AA26" s="79" t="n">
        <f aca="false">(M26-Y26)</f>
        <v>117846796</v>
      </c>
      <c r="AB26" s="17"/>
      <c r="AC26" s="161" t="n">
        <f aca="false">(AA26/AE26)</f>
        <v>8344.31749628266</v>
      </c>
      <c r="AD26" s="17"/>
      <c r="AE26" s="79" t="n">
        <v>14123</v>
      </c>
      <c r="AG26" s="150"/>
      <c r="AH26" s="150"/>
      <c r="AI26" s="150"/>
      <c r="AJ26" s="150"/>
      <c r="AK26" s="150"/>
      <c r="AL26" s="150"/>
      <c r="AM26" s="150"/>
      <c r="AN26" s="150"/>
      <c r="AO26" s="150"/>
      <c r="AP26" s="150"/>
      <c r="AQ26" s="150"/>
      <c r="AR26" s="150"/>
      <c r="AS26" s="150"/>
      <c r="AT26" s="150"/>
      <c r="AU26" s="150"/>
      <c r="AV26" s="150"/>
      <c r="AW26" s="150"/>
      <c r="AX26" s="150"/>
      <c r="AY26" s="150"/>
      <c r="AZ26" s="150"/>
      <c r="BA26" s="150"/>
      <c r="BB26" s="150"/>
      <c r="BC26" s="150"/>
      <c r="BD26" s="150"/>
      <c r="BE26" s="150"/>
      <c r="BF26" s="150"/>
      <c r="BG26" s="150"/>
      <c r="BH26" s="150"/>
      <c r="BI26" s="150"/>
      <c r="BJ26" s="150"/>
      <c r="BK26" s="150"/>
      <c r="BL26" s="150"/>
      <c r="BM26" s="150"/>
      <c r="BN26" s="150"/>
      <c r="BO26" s="150"/>
      <c r="BP26" s="150"/>
      <c r="BQ26" s="150"/>
      <c r="BR26" s="150"/>
    </row>
    <row r="27" customFormat="false" ht="8.25" hidden="false" customHeight="true" outlineLevel="0" collapsed="false">
      <c r="A27" s="123" t="n">
        <v>12</v>
      </c>
      <c r="B27" s="124"/>
      <c r="C27" s="17" t="s">
        <v>107</v>
      </c>
      <c r="D27" s="123"/>
      <c r="E27" s="79" t="n">
        <v>19493835</v>
      </c>
      <c r="F27" s="17"/>
      <c r="G27" s="79" t="n">
        <v>0</v>
      </c>
      <c r="H27" s="17"/>
      <c r="I27" s="79" t="n">
        <v>23774801</v>
      </c>
      <c r="J27" s="17"/>
      <c r="K27" s="79" t="n">
        <v>0</v>
      </c>
      <c r="L27" s="17"/>
      <c r="M27" s="79" t="n">
        <f aca="false">(E27+G27+I27+K27)</f>
        <v>43268636</v>
      </c>
      <c r="N27" s="17"/>
      <c r="O27" s="79" t="n">
        <v>21052362</v>
      </c>
      <c r="P27" s="17"/>
      <c r="Q27" s="79" t="n">
        <v>0</v>
      </c>
      <c r="R27" s="17"/>
      <c r="S27" s="79" t="n">
        <v>17343269</v>
      </c>
      <c r="T27" s="17"/>
      <c r="U27" s="79" t="n">
        <v>4873005</v>
      </c>
      <c r="V27" s="17"/>
      <c r="W27" s="79" t="n">
        <f aca="false">(O27+Q27+S27+U27)</f>
        <v>43268636</v>
      </c>
      <c r="X27" s="17"/>
      <c r="Y27" s="79" t="n">
        <v>0</v>
      </c>
      <c r="Z27" s="17"/>
      <c r="AA27" s="79" t="n">
        <f aca="false">(M27-Y27)</f>
        <v>43268636</v>
      </c>
      <c r="AB27" s="17"/>
      <c r="AC27" s="161" t="n">
        <f aca="false">(AA27/AE27)</f>
        <v>5032.99243922299</v>
      </c>
      <c r="AD27" s="17"/>
      <c r="AE27" s="79" t="n">
        <v>8597</v>
      </c>
      <c r="AG27" s="150"/>
      <c r="AH27" s="150"/>
      <c r="AI27" s="150"/>
      <c r="AJ27" s="150"/>
      <c r="AK27" s="150"/>
      <c r="AL27" s="150"/>
      <c r="AM27" s="150"/>
      <c r="AN27" s="150"/>
      <c r="AO27" s="150"/>
      <c r="AP27" s="150"/>
      <c r="AQ27" s="150"/>
      <c r="AR27" s="150"/>
      <c r="AS27" s="150"/>
      <c r="AT27" s="150"/>
      <c r="AU27" s="150"/>
      <c r="AV27" s="150"/>
      <c r="AW27" s="150"/>
      <c r="AX27" s="150"/>
      <c r="AY27" s="150"/>
      <c r="AZ27" s="150"/>
      <c r="BA27" s="150"/>
      <c r="BB27" s="150"/>
      <c r="BC27" s="150"/>
      <c r="BD27" s="150"/>
      <c r="BE27" s="150"/>
      <c r="BF27" s="150"/>
      <c r="BG27" s="150"/>
      <c r="BH27" s="150"/>
      <c r="BI27" s="150"/>
      <c r="BJ27" s="150"/>
      <c r="BK27" s="150"/>
      <c r="BL27" s="150"/>
      <c r="BM27" s="150"/>
      <c r="BN27" s="150"/>
      <c r="BO27" s="150"/>
      <c r="BP27" s="150"/>
      <c r="BQ27" s="150"/>
      <c r="BR27" s="150"/>
    </row>
    <row r="28" customFormat="false" ht="8.25" hidden="false" customHeight="true" outlineLevel="0" collapsed="false">
      <c r="A28" s="123" t="n">
        <v>13</v>
      </c>
      <c r="B28" s="124"/>
      <c r="C28" s="17" t="s">
        <v>108</v>
      </c>
      <c r="D28" s="123"/>
      <c r="E28" s="79" t="n">
        <v>114240195</v>
      </c>
      <c r="F28" s="17"/>
      <c r="G28" s="79" t="n">
        <v>0</v>
      </c>
      <c r="H28" s="17"/>
      <c r="I28" s="79" t="n">
        <v>83118494</v>
      </c>
      <c r="J28" s="17"/>
      <c r="K28" s="79" t="n">
        <v>0</v>
      </c>
      <c r="L28" s="17"/>
      <c r="M28" s="79" t="n">
        <f aca="false">(E28+G28+I28+K28)</f>
        <v>197358689</v>
      </c>
      <c r="N28" s="17"/>
      <c r="O28" s="79" t="n">
        <v>90564465</v>
      </c>
      <c r="P28" s="17"/>
      <c r="Q28" s="79" t="n">
        <v>0</v>
      </c>
      <c r="R28" s="17"/>
      <c r="S28" s="79" t="n">
        <v>80076696</v>
      </c>
      <c r="T28" s="17"/>
      <c r="U28" s="79" t="n">
        <v>26717528</v>
      </c>
      <c r="V28" s="17"/>
      <c r="W28" s="79" t="n">
        <f aca="false">(O28+Q28+S28+U28)</f>
        <v>197358689</v>
      </c>
      <c r="X28" s="17"/>
      <c r="Y28" s="79" t="n">
        <v>0</v>
      </c>
      <c r="Z28" s="17"/>
      <c r="AA28" s="79" t="n">
        <f aca="false">(M28-Y28)</f>
        <v>197358689</v>
      </c>
      <c r="AB28" s="17"/>
      <c r="AC28" s="161" t="n">
        <f aca="false">(AA28/AE28)</f>
        <v>7302.81920444033</v>
      </c>
      <c r="AD28" s="17"/>
      <c r="AE28" s="79" t="n">
        <v>27025</v>
      </c>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150"/>
      <c r="BJ28" s="150"/>
      <c r="BK28" s="150"/>
      <c r="BL28" s="150"/>
      <c r="BM28" s="150"/>
      <c r="BN28" s="150"/>
      <c r="BO28" s="150"/>
      <c r="BP28" s="150"/>
      <c r="BQ28" s="150"/>
      <c r="BR28" s="150"/>
    </row>
    <row r="29" customFormat="false" ht="8.25" hidden="false" customHeight="true" outlineLevel="0" collapsed="false">
      <c r="A29" s="123" t="n">
        <v>14</v>
      </c>
      <c r="B29" s="124"/>
      <c r="C29" s="17" t="s">
        <v>109</v>
      </c>
      <c r="D29" s="123"/>
      <c r="E29" s="79" t="n">
        <v>8693750</v>
      </c>
      <c r="F29" s="17"/>
      <c r="G29" s="79" t="n">
        <v>393318</v>
      </c>
      <c r="H29" s="17"/>
      <c r="I29" s="79" t="n">
        <v>18733047</v>
      </c>
      <c r="J29" s="17"/>
      <c r="K29" s="79" t="n">
        <v>0</v>
      </c>
      <c r="L29" s="17"/>
      <c r="M29" s="79" t="n">
        <f aca="false">(E29+G29+I29+K29)</f>
        <v>27820115</v>
      </c>
      <c r="N29" s="17"/>
      <c r="O29" s="79" t="n">
        <v>14087431</v>
      </c>
      <c r="P29" s="17"/>
      <c r="Q29" s="79" t="n">
        <v>0</v>
      </c>
      <c r="R29" s="17"/>
      <c r="S29" s="79" t="n">
        <v>11165130</v>
      </c>
      <c r="T29" s="17"/>
      <c r="U29" s="79" t="n">
        <v>2567554</v>
      </c>
      <c r="V29" s="17"/>
      <c r="W29" s="79" t="n">
        <f aca="false">(O29+Q29+S29+U29)</f>
        <v>27820115</v>
      </c>
      <c r="X29" s="17"/>
      <c r="Y29" s="79" t="n">
        <v>0</v>
      </c>
      <c r="Z29" s="17"/>
      <c r="AA29" s="79" t="n">
        <f aca="false">(M29-Y29)</f>
        <v>27820115</v>
      </c>
      <c r="AB29" s="17"/>
      <c r="AC29" s="161" t="n">
        <f aca="false">(AA29/AE29)</f>
        <v>4073.8197393469</v>
      </c>
      <c r="AD29" s="17"/>
      <c r="AE29" s="79" t="n">
        <v>6829</v>
      </c>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0"/>
      <c r="BC29" s="150"/>
      <c r="BD29" s="150"/>
      <c r="BE29" s="150"/>
      <c r="BF29" s="150"/>
      <c r="BG29" s="150"/>
      <c r="BH29" s="150"/>
      <c r="BI29" s="150"/>
      <c r="BJ29" s="150"/>
      <c r="BK29" s="150"/>
      <c r="BL29" s="150"/>
      <c r="BM29" s="150"/>
      <c r="BN29" s="150"/>
      <c r="BO29" s="150"/>
      <c r="BP29" s="150"/>
      <c r="BQ29" s="150"/>
      <c r="BR29" s="150"/>
    </row>
    <row r="30" customFormat="false" ht="8.25" hidden="false" customHeight="true" outlineLevel="0" collapsed="false">
      <c r="A30" s="123" t="n">
        <v>15</v>
      </c>
      <c r="B30" s="124"/>
      <c r="C30" s="17" t="s">
        <v>110</v>
      </c>
      <c r="D30" s="123"/>
      <c r="E30" s="79" t="n">
        <v>348647911</v>
      </c>
      <c r="F30" s="17"/>
      <c r="G30" s="79" t="n">
        <v>0</v>
      </c>
      <c r="H30" s="17"/>
      <c r="I30" s="79" t="n">
        <v>459242888</v>
      </c>
      <c r="J30" s="17"/>
      <c r="K30" s="79" t="n">
        <v>0</v>
      </c>
      <c r="L30" s="17"/>
      <c r="M30" s="79" t="n">
        <f aca="false">(E30+G30+I30+K30)</f>
        <v>807890799</v>
      </c>
      <c r="N30" s="17"/>
      <c r="O30" s="79" t="n">
        <v>227388212</v>
      </c>
      <c r="P30" s="17"/>
      <c r="Q30" s="79" t="n">
        <v>481265189</v>
      </c>
      <c r="R30" s="17"/>
      <c r="S30" s="79" t="n">
        <v>0</v>
      </c>
      <c r="T30" s="17"/>
      <c r="U30" s="79" t="n">
        <v>99237398</v>
      </c>
      <c r="V30" s="17"/>
      <c r="W30" s="79" t="n">
        <f aca="false">(O30+Q30+S30+U30)</f>
        <v>807890799</v>
      </c>
      <c r="X30" s="17"/>
      <c r="Y30" s="79" t="n">
        <v>8318823</v>
      </c>
      <c r="Z30" s="17"/>
      <c r="AA30" s="79" t="n">
        <f aca="false">(M30-Y30)</f>
        <v>799571976</v>
      </c>
      <c r="AB30" s="17"/>
      <c r="AC30" s="161" t="n">
        <f aca="false">(AA30/AE30)</f>
        <v>5815.40726733192</v>
      </c>
      <c r="AD30" s="17"/>
      <c r="AE30" s="79" t="n">
        <v>137492</v>
      </c>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0"/>
      <c r="BN30" s="150"/>
      <c r="BO30" s="150"/>
      <c r="BP30" s="150"/>
      <c r="BQ30" s="150"/>
      <c r="BR30" s="150"/>
    </row>
    <row r="31" customFormat="false" ht="8.25" hidden="false" customHeight="true" outlineLevel="0" collapsed="false">
      <c r="A31" s="144"/>
      <c r="B31" s="124"/>
      <c r="C31" s="17"/>
      <c r="D31" s="123"/>
      <c r="E31" s="17"/>
      <c r="F31" s="17"/>
      <c r="G31" s="17"/>
      <c r="H31" s="17"/>
      <c r="I31" s="17"/>
      <c r="J31" s="17"/>
      <c r="K31" s="17"/>
      <c r="L31" s="17"/>
      <c r="M31" s="17"/>
      <c r="N31" s="17"/>
      <c r="O31" s="17"/>
      <c r="P31" s="17"/>
      <c r="Q31" s="17"/>
      <c r="R31" s="17"/>
      <c r="S31" s="17"/>
      <c r="T31" s="17"/>
      <c r="U31" s="17"/>
      <c r="V31" s="17"/>
      <c r="W31" s="17"/>
      <c r="X31" s="17"/>
      <c r="Y31" s="17"/>
      <c r="Z31" s="17"/>
      <c r="AA31" s="17"/>
      <c r="AB31" s="17"/>
      <c r="AC31" s="162"/>
      <c r="AD31" s="17"/>
      <c r="AE31" s="17"/>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0"/>
      <c r="BI31" s="150"/>
      <c r="BJ31" s="150"/>
      <c r="BK31" s="150"/>
      <c r="BL31" s="150"/>
      <c r="BM31" s="150"/>
      <c r="BN31" s="150"/>
      <c r="BO31" s="150"/>
      <c r="BP31" s="150"/>
      <c r="BQ31" s="150"/>
      <c r="BR31" s="150"/>
    </row>
    <row r="32" customFormat="false" ht="8.25" hidden="false" customHeight="true" outlineLevel="0" collapsed="false">
      <c r="A32" s="123" t="n">
        <v>16</v>
      </c>
      <c r="B32" s="124"/>
      <c r="C32" s="17" t="s">
        <v>111</v>
      </c>
      <c r="D32" s="123"/>
      <c r="E32" s="79" t="n">
        <v>194344702</v>
      </c>
      <c r="F32" s="17"/>
      <c r="G32" s="79" t="n">
        <v>0</v>
      </c>
      <c r="H32" s="17"/>
      <c r="I32" s="79" t="n">
        <v>123143183</v>
      </c>
      <c r="J32" s="17"/>
      <c r="K32" s="79" t="n">
        <v>0</v>
      </c>
      <c r="L32" s="17"/>
      <c r="M32" s="79" t="n">
        <f aca="false">(E32+G32+I32+K32)</f>
        <v>317487885</v>
      </c>
      <c r="N32" s="17"/>
      <c r="O32" s="79" t="n">
        <v>169961264</v>
      </c>
      <c r="P32" s="17"/>
      <c r="Q32" s="79" t="n">
        <v>27610687</v>
      </c>
      <c r="R32" s="17"/>
      <c r="S32" s="79" t="n">
        <v>83804136</v>
      </c>
      <c r="T32" s="17"/>
      <c r="U32" s="79" t="n">
        <v>36111798</v>
      </c>
      <c r="V32" s="17"/>
      <c r="W32" s="79" t="n">
        <f aca="false">(O32+Q32+S32+U32)</f>
        <v>317487885</v>
      </c>
      <c r="X32" s="17"/>
      <c r="Y32" s="79" t="n">
        <v>0</v>
      </c>
      <c r="Z32" s="17"/>
      <c r="AA32" s="79" t="n">
        <f aca="false">(M32-Y32)</f>
        <v>317487885</v>
      </c>
      <c r="AB32" s="17"/>
      <c r="AC32" s="161" t="n">
        <f aca="false">(AA32/AE32)</f>
        <v>5855.11738344644</v>
      </c>
      <c r="AD32" s="17"/>
      <c r="AE32" s="79" t="n">
        <v>54224</v>
      </c>
      <c r="AG32" s="150"/>
      <c r="AH32" s="150"/>
      <c r="AI32" s="150"/>
      <c r="AJ32" s="150"/>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150"/>
      <c r="BJ32" s="150"/>
      <c r="BK32" s="150"/>
      <c r="BL32" s="150"/>
      <c r="BM32" s="150"/>
      <c r="BN32" s="150"/>
      <c r="BO32" s="150"/>
      <c r="BP32" s="150"/>
      <c r="BQ32" s="150"/>
      <c r="BR32" s="150"/>
    </row>
    <row r="33" customFormat="false" ht="8.25" hidden="false" customHeight="true" outlineLevel="0" collapsed="false">
      <c r="A33" s="123" t="n">
        <v>17</v>
      </c>
      <c r="B33" s="124"/>
      <c r="C33" s="17" t="s">
        <v>112</v>
      </c>
      <c r="D33" s="123"/>
      <c r="E33" s="79" t="n">
        <v>91679542</v>
      </c>
      <c r="F33" s="17"/>
      <c r="G33" s="79" t="n">
        <v>1599200</v>
      </c>
      <c r="H33" s="17"/>
      <c r="I33" s="79" t="n">
        <v>82750193</v>
      </c>
      <c r="J33" s="17"/>
      <c r="K33" s="79" t="n">
        <v>0</v>
      </c>
      <c r="L33" s="17"/>
      <c r="M33" s="79" t="n">
        <f aca="false">(E33+G33+I33+K33)</f>
        <v>176028935</v>
      </c>
      <c r="N33" s="17"/>
      <c r="O33" s="79" t="n">
        <v>68602089</v>
      </c>
      <c r="P33" s="17"/>
      <c r="Q33" s="79" t="n">
        <v>34852530</v>
      </c>
      <c r="R33" s="17"/>
      <c r="S33" s="79" t="n">
        <v>30137012</v>
      </c>
      <c r="T33" s="17"/>
      <c r="U33" s="79" t="n">
        <v>42437304</v>
      </c>
      <c r="V33" s="17"/>
      <c r="W33" s="79" t="n">
        <f aca="false">(O33+Q33+S33+U33)</f>
        <v>176028935</v>
      </c>
      <c r="X33" s="17"/>
      <c r="Y33" s="79" t="n">
        <v>0</v>
      </c>
      <c r="Z33" s="17"/>
      <c r="AA33" s="79" t="n">
        <f aca="false">(M33-Y33)</f>
        <v>176028935</v>
      </c>
      <c r="AB33" s="17"/>
      <c r="AC33" s="161" t="n">
        <f aca="false">(AA33/AE33)</f>
        <v>7686.51740098686</v>
      </c>
      <c r="AD33" s="17"/>
      <c r="AE33" s="79" t="n">
        <v>22901</v>
      </c>
      <c r="AG33" s="150"/>
      <c r="AH33" s="150"/>
      <c r="AI33" s="150"/>
      <c r="AJ33" s="150"/>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0"/>
      <c r="BG33" s="150"/>
      <c r="BH33" s="150"/>
      <c r="BI33" s="150"/>
      <c r="BJ33" s="150"/>
      <c r="BK33" s="150"/>
      <c r="BL33" s="150"/>
      <c r="BM33" s="150"/>
      <c r="BN33" s="150"/>
      <c r="BO33" s="150"/>
      <c r="BP33" s="150"/>
      <c r="BQ33" s="150"/>
      <c r="BR33" s="150"/>
    </row>
    <row r="34" customFormat="false" ht="8.25" hidden="false" customHeight="true" outlineLevel="0" collapsed="false">
      <c r="A34" s="123" t="n">
        <v>18</v>
      </c>
      <c r="B34" s="124"/>
      <c r="C34" s="17" t="s">
        <v>113</v>
      </c>
      <c r="D34" s="123"/>
      <c r="E34" s="79" t="n">
        <v>31438405</v>
      </c>
      <c r="F34" s="17"/>
      <c r="G34" s="79" t="n">
        <v>0</v>
      </c>
      <c r="H34" s="17"/>
      <c r="I34" s="79" t="n">
        <v>9633582</v>
      </c>
      <c r="J34" s="17"/>
      <c r="K34" s="79" t="n">
        <v>0</v>
      </c>
      <c r="L34" s="17"/>
      <c r="M34" s="79" t="n">
        <f aca="false">(E34+G34+I34+K34)</f>
        <v>41071987</v>
      </c>
      <c r="N34" s="17"/>
      <c r="O34" s="79" t="n">
        <v>22243719</v>
      </c>
      <c r="P34" s="17"/>
      <c r="Q34" s="79" t="n">
        <v>0</v>
      </c>
      <c r="R34" s="17"/>
      <c r="S34" s="79" t="n">
        <v>15328875</v>
      </c>
      <c r="T34" s="17"/>
      <c r="U34" s="79" t="n">
        <v>3499393</v>
      </c>
      <c r="V34" s="17"/>
      <c r="W34" s="79" t="n">
        <f aca="false">(O34+Q34+S34+U34)</f>
        <v>41071987</v>
      </c>
      <c r="X34" s="17"/>
      <c r="Y34" s="79" t="n">
        <v>0</v>
      </c>
      <c r="Z34" s="17"/>
      <c r="AA34" s="79" t="n">
        <f aca="false">(M34-Y34)</f>
        <v>41071987</v>
      </c>
      <c r="AB34" s="17"/>
      <c r="AC34" s="161" t="n">
        <f aca="false">(AA34/AE34)</f>
        <v>5625.52896863443</v>
      </c>
      <c r="AD34" s="17"/>
      <c r="AE34" s="79" t="n">
        <v>7301</v>
      </c>
      <c r="AG34" s="150"/>
      <c r="AH34" s="150"/>
      <c r="AI34" s="150"/>
      <c r="AJ34" s="150"/>
      <c r="AK34" s="150"/>
      <c r="AL34" s="150"/>
      <c r="AM34" s="150"/>
      <c r="AN34" s="150"/>
      <c r="AO34" s="150"/>
      <c r="AP34" s="150"/>
      <c r="AQ34" s="150"/>
      <c r="AR34" s="150"/>
      <c r="AS34" s="150"/>
      <c r="AT34" s="150"/>
      <c r="AU34" s="150"/>
      <c r="AV34" s="150"/>
      <c r="AW34" s="150"/>
      <c r="AX34" s="150"/>
      <c r="AY34" s="150"/>
      <c r="AZ34" s="150"/>
      <c r="BA34" s="150"/>
      <c r="BB34" s="150"/>
      <c r="BC34" s="150"/>
      <c r="BD34" s="150"/>
      <c r="BE34" s="150"/>
      <c r="BF34" s="150"/>
      <c r="BG34" s="150"/>
      <c r="BH34" s="150"/>
      <c r="BI34" s="150"/>
      <c r="BJ34" s="150"/>
      <c r="BK34" s="150"/>
      <c r="BL34" s="150"/>
      <c r="BM34" s="150"/>
      <c r="BN34" s="150"/>
      <c r="BO34" s="150"/>
      <c r="BP34" s="150"/>
      <c r="BQ34" s="150"/>
      <c r="BR34" s="150"/>
    </row>
    <row r="35" customFormat="false" ht="8.25" hidden="false" customHeight="true" outlineLevel="0" collapsed="false">
      <c r="A35" s="123" t="n">
        <v>19</v>
      </c>
      <c r="B35" s="124"/>
      <c r="C35" s="17" t="s">
        <v>114</v>
      </c>
      <c r="D35" s="123"/>
      <c r="E35" s="79" t="n">
        <v>369343754</v>
      </c>
      <c r="F35" s="17"/>
      <c r="G35" s="79" t="n">
        <v>0</v>
      </c>
      <c r="H35" s="17"/>
      <c r="I35" s="79" t="n">
        <v>235503860</v>
      </c>
      <c r="J35" s="17"/>
      <c r="K35" s="79" t="n">
        <v>0</v>
      </c>
      <c r="L35" s="17"/>
      <c r="M35" s="79" t="n">
        <f aca="false">(E35+G35+I35+K35)</f>
        <v>604847614</v>
      </c>
      <c r="N35" s="17"/>
      <c r="O35" s="79" t="n">
        <v>212668067</v>
      </c>
      <c r="P35" s="17"/>
      <c r="Q35" s="79" t="n">
        <v>37592306</v>
      </c>
      <c r="R35" s="17"/>
      <c r="S35" s="79" t="n">
        <v>165289398</v>
      </c>
      <c r="T35" s="17"/>
      <c r="U35" s="79" t="n">
        <v>189297843</v>
      </c>
      <c r="V35" s="17"/>
      <c r="W35" s="79" t="n">
        <f aca="false">(O35+Q35+S35+U35)</f>
        <v>604847614</v>
      </c>
      <c r="X35" s="17"/>
      <c r="Y35" s="79" t="n">
        <v>0</v>
      </c>
      <c r="Z35" s="17"/>
      <c r="AA35" s="79" t="n">
        <f aca="false">(M35-Y35)</f>
        <v>604847614</v>
      </c>
      <c r="AB35" s="17"/>
      <c r="AC35" s="161" t="n">
        <f aca="false">(AA35/AE35)</f>
        <v>7605.18054595064</v>
      </c>
      <c r="AD35" s="17"/>
      <c r="AE35" s="79" t="n">
        <v>79531</v>
      </c>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row>
    <row r="36" customFormat="false" ht="8.25" hidden="false" customHeight="true" outlineLevel="0" collapsed="false">
      <c r="A36" s="123" t="n">
        <v>20</v>
      </c>
      <c r="B36" s="124"/>
      <c r="C36" s="17" t="s">
        <v>115</v>
      </c>
      <c r="D36" s="123"/>
      <c r="E36" s="79" t="n">
        <v>123907788</v>
      </c>
      <c r="F36" s="17"/>
      <c r="G36" s="79" t="n">
        <v>0</v>
      </c>
      <c r="H36" s="17"/>
      <c r="I36" s="79" t="n">
        <v>143779474</v>
      </c>
      <c r="J36" s="17"/>
      <c r="K36" s="79" t="n">
        <v>0</v>
      </c>
      <c r="L36" s="17"/>
      <c r="M36" s="79" t="n">
        <f aca="false">(E36+G36+I36+K36)</f>
        <v>267687262</v>
      </c>
      <c r="N36" s="17"/>
      <c r="O36" s="79" t="n">
        <v>170988954</v>
      </c>
      <c r="P36" s="17"/>
      <c r="Q36" s="79" t="n">
        <v>11523696</v>
      </c>
      <c r="R36" s="17"/>
      <c r="S36" s="79" t="n">
        <v>48184637</v>
      </c>
      <c r="T36" s="17"/>
      <c r="U36" s="79" t="n">
        <v>36989975</v>
      </c>
      <c r="V36" s="17"/>
      <c r="W36" s="79" t="n">
        <f aca="false">(O36+Q36+S36+U36)</f>
        <v>267687262</v>
      </c>
      <c r="X36" s="17"/>
      <c r="Y36" s="79" t="n">
        <v>0</v>
      </c>
      <c r="Z36" s="17"/>
      <c r="AA36" s="79" t="n">
        <f aca="false">(M36-Y36)</f>
        <v>267687262</v>
      </c>
      <c r="AB36" s="17"/>
      <c r="AC36" s="161" t="n">
        <f aca="false">(AA36/AE36)</f>
        <v>6432.31598423683</v>
      </c>
      <c r="AD36" s="17"/>
      <c r="AE36" s="79" t="n">
        <v>41616</v>
      </c>
      <c r="AG36" s="150"/>
      <c r="AH36" s="150"/>
      <c r="AI36" s="150"/>
      <c r="AJ36" s="150"/>
      <c r="AK36" s="150"/>
      <c r="AL36" s="150"/>
      <c r="AM36" s="150"/>
      <c r="AN36" s="150"/>
      <c r="AO36" s="150"/>
      <c r="AP36" s="150"/>
      <c r="AQ36" s="150"/>
      <c r="AR36" s="150"/>
      <c r="AS36" s="150"/>
      <c r="AT36" s="150"/>
      <c r="AU36" s="150"/>
      <c r="AV36" s="150"/>
      <c r="AW36" s="150"/>
      <c r="AX36" s="150"/>
      <c r="AY36" s="150"/>
      <c r="AZ36" s="150"/>
      <c r="BA36" s="150"/>
      <c r="BB36" s="150"/>
      <c r="BC36" s="150"/>
      <c r="BD36" s="150"/>
      <c r="BE36" s="150"/>
      <c r="BF36" s="150"/>
      <c r="BG36" s="150"/>
      <c r="BH36" s="150"/>
      <c r="BI36" s="150"/>
      <c r="BJ36" s="150"/>
      <c r="BK36" s="150"/>
      <c r="BL36" s="150"/>
      <c r="BM36" s="150"/>
      <c r="BN36" s="150"/>
      <c r="BO36" s="150"/>
      <c r="BP36" s="150"/>
      <c r="BQ36" s="150"/>
      <c r="BR36" s="150"/>
    </row>
    <row r="37" customFormat="false" ht="8.25" hidden="false" customHeight="true" outlineLevel="0" collapsed="false">
      <c r="A37" s="144"/>
      <c r="B37" s="124"/>
      <c r="C37" s="17"/>
      <c r="D37" s="123"/>
      <c r="E37" s="17"/>
      <c r="F37" s="17"/>
      <c r="G37" s="17"/>
      <c r="H37" s="17"/>
      <c r="I37" s="17"/>
      <c r="J37" s="17"/>
      <c r="K37" s="17"/>
      <c r="L37" s="17"/>
      <c r="M37" s="17"/>
      <c r="N37" s="17"/>
      <c r="O37" s="17"/>
      <c r="P37" s="17"/>
      <c r="Q37" s="17"/>
      <c r="R37" s="17"/>
      <c r="S37" s="17"/>
      <c r="T37" s="17"/>
      <c r="U37" s="17"/>
      <c r="V37" s="17"/>
      <c r="W37" s="17"/>
      <c r="X37" s="17"/>
      <c r="Y37" s="17"/>
      <c r="Z37" s="17"/>
      <c r="AA37" s="17"/>
      <c r="AB37" s="17"/>
      <c r="AC37" s="162"/>
      <c r="AD37" s="17"/>
      <c r="AE37" s="17"/>
      <c r="AG37" s="150"/>
      <c r="AH37" s="150"/>
      <c r="AI37" s="150"/>
      <c r="AJ37" s="150"/>
      <c r="AK37" s="150"/>
      <c r="AL37" s="150"/>
      <c r="AM37" s="150"/>
      <c r="AN37" s="150"/>
      <c r="AO37" s="150"/>
      <c r="AP37" s="150"/>
      <c r="AQ37" s="150"/>
      <c r="AR37" s="150"/>
      <c r="AS37" s="150"/>
      <c r="AT37" s="150"/>
      <c r="AU37" s="150"/>
      <c r="AV37" s="150"/>
      <c r="AW37" s="150"/>
      <c r="AX37" s="150"/>
      <c r="AY37" s="150"/>
      <c r="AZ37" s="150"/>
      <c r="BA37" s="150"/>
      <c r="BB37" s="150"/>
      <c r="BC37" s="150"/>
      <c r="BD37" s="150"/>
      <c r="BE37" s="150"/>
      <c r="BF37" s="150"/>
      <c r="BG37" s="150"/>
      <c r="BH37" s="150"/>
      <c r="BI37" s="150"/>
      <c r="BJ37" s="150"/>
      <c r="BK37" s="150"/>
      <c r="BL37" s="150"/>
      <c r="BM37" s="150"/>
      <c r="BN37" s="150"/>
      <c r="BO37" s="150"/>
      <c r="BP37" s="150"/>
      <c r="BQ37" s="150"/>
      <c r="BR37" s="150"/>
    </row>
    <row r="38" customFormat="false" ht="8.25" hidden="false" customHeight="true" outlineLevel="0" collapsed="false">
      <c r="A38" s="123" t="n">
        <v>21</v>
      </c>
      <c r="B38" s="124"/>
      <c r="C38" s="17" t="s">
        <v>116</v>
      </c>
      <c r="D38" s="123"/>
      <c r="E38" s="79" t="n">
        <v>115082975</v>
      </c>
      <c r="F38" s="17"/>
      <c r="G38" s="79" t="n">
        <v>7400000</v>
      </c>
      <c r="H38" s="17"/>
      <c r="I38" s="79" t="n">
        <v>48457719</v>
      </c>
      <c r="J38" s="17"/>
      <c r="K38" s="79" t="n">
        <v>0</v>
      </c>
      <c r="L38" s="17"/>
      <c r="M38" s="79" t="n">
        <f aca="false">(E38+G38+I38+K38)</f>
        <v>170940694</v>
      </c>
      <c r="N38" s="17"/>
      <c r="O38" s="79" t="n">
        <v>105419357</v>
      </c>
      <c r="P38" s="17"/>
      <c r="Q38" s="79" t="n">
        <v>0</v>
      </c>
      <c r="R38" s="17"/>
      <c r="S38" s="79" t="n">
        <v>50918725</v>
      </c>
      <c r="T38" s="17"/>
      <c r="U38" s="79" t="n">
        <v>14602612</v>
      </c>
      <c r="V38" s="17"/>
      <c r="W38" s="79" t="n">
        <f aca="false">(O38+Q38+S38+U38)</f>
        <v>170940694</v>
      </c>
      <c r="X38" s="17"/>
      <c r="Y38" s="79" t="n">
        <v>0</v>
      </c>
      <c r="Z38" s="17"/>
      <c r="AA38" s="79" t="n">
        <f aca="false">(M38-Y38)</f>
        <v>170940694</v>
      </c>
      <c r="AB38" s="17"/>
      <c r="AC38" s="161" t="n">
        <f aca="false">(AA38/AE38)</f>
        <v>10817.6619415264</v>
      </c>
      <c r="AD38" s="17"/>
      <c r="AE38" s="79" t="n">
        <v>15802</v>
      </c>
      <c r="AG38" s="150"/>
      <c r="AH38" s="150"/>
      <c r="AI38" s="150"/>
      <c r="AJ38" s="150"/>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150"/>
      <c r="BJ38" s="150"/>
      <c r="BK38" s="150"/>
      <c r="BL38" s="150"/>
      <c r="BM38" s="150"/>
      <c r="BN38" s="150"/>
      <c r="BO38" s="150"/>
      <c r="BP38" s="150"/>
      <c r="BQ38" s="150"/>
      <c r="BR38" s="150"/>
    </row>
    <row r="39" customFormat="false" ht="8.25" hidden="false" customHeight="true" outlineLevel="0" collapsed="false">
      <c r="A39" s="123" t="n">
        <v>22</v>
      </c>
      <c r="B39" s="124"/>
      <c r="C39" s="17" t="s">
        <v>117</v>
      </c>
      <c r="D39" s="123"/>
      <c r="E39" s="79" t="n">
        <v>19916070</v>
      </c>
      <c r="F39" s="17"/>
      <c r="G39" s="79" t="n">
        <v>1500000</v>
      </c>
      <c r="H39" s="17"/>
      <c r="I39" s="79" t="n">
        <v>57577541</v>
      </c>
      <c r="J39" s="17"/>
      <c r="K39" s="79" t="n">
        <v>0</v>
      </c>
      <c r="L39" s="17"/>
      <c r="M39" s="79" t="n">
        <f aca="false">(E39+G39+I39+K39)</f>
        <v>78993611</v>
      </c>
      <c r="N39" s="17"/>
      <c r="O39" s="79" t="n">
        <v>34562325</v>
      </c>
      <c r="P39" s="17"/>
      <c r="Q39" s="79" t="n">
        <v>0</v>
      </c>
      <c r="R39" s="17"/>
      <c r="S39" s="79" t="n">
        <v>26359636</v>
      </c>
      <c r="T39" s="17"/>
      <c r="U39" s="79" t="n">
        <v>18071650</v>
      </c>
      <c r="V39" s="17"/>
      <c r="W39" s="79" t="n">
        <f aca="false">(O39+Q39+S39+U39)</f>
        <v>78993611</v>
      </c>
      <c r="X39" s="17"/>
      <c r="Y39" s="79" t="n">
        <v>0</v>
      </c>
      <c r="Z39" s="17"/>
      <c r="AA39" s="79" t="n">
        <f aca="false">(M39-Y39)</f>
        <v>78993611</v>
      </c>
      <c r="AB39" s="17"/>
      <c r="AC39" s="161" t="n">
        <f aca="false">(AA39/AE39)</f>
        <v>5832.36938865919</v>
      </c>
      <c r="AD39" s="17"/>
      <c r="AE39" s="79" t="n">
        <v>13544</v>
      </c>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row>
    <row r="40" customFormat="false" ht="8.25" hidden="false" customHeight="true" outlineLevel="0" collapsed="false">
      <c r="A40" s="123" t="n">
        <v>23</v>
      </c>
      <c r="B40" s="124"/>
      <c r="C40" s="17" t="s">
        <v>118</v>
      </c>
      <c r="D40" s="123"/>
      <c r="E40" s="79" t="n">
        <v>639135654</v>
      </c>
      <c r="F40" s="17"/>
      <c r="G40" s="79" t="n">
        <v>4198821</v>
      </c>
      <c r="H40" s="17"/>
      <c r="I40" s="79" t="n">
        <v>903051947</v>
      </c>
      <c r="J40" s="17"/>
      <c r="K40" s="79" t="n">
        <v>0</v>
      </c>
      <c r="L40" s="17"/>
      <c r="M40" s="79" t="n">
        <f aca="false">(E40+G40+I40+K40)</f>
        <v>1546386422</v>
      </c>
      <c r="N40" s="17"/>
      <c r="O40" s="79" t="n">
        <v>516248384</v>
      </c>
      <c r="P40" s="17"/>
      <c r="Q40" s="79" t="n">
        <v>51963033</v>
      </c>
      <c r="R40" s="17"/>
      <c r="S40" s="79" t="n">
        <v>749635793</v>
      </c>
      <c r="T40" s="17"/>
      <c r="U40" s="79" t="n">
        <v>228539212</v>
      </c>
      <c r="V40" s="17"/>
      <c r="W40" s="79" t="n">
        <f aca="false">(O40+Q40+S40+U40)</f>
        <v>1546386422</v>
      </c>
      <c r="X40" s="17"/>
      <c r="Y40" s="79" t="n">
        <v>2096466</v>
      </c>
      <c r="Z40" s="17"/>
      <c r="AA40" s="79" t="n">
        <f aca="false">(M40-Y40)</f>
        <v>1544289956</v>
      </c>
      <c r="AB40" s="17"/>
      <c r="AC40" s="161" t="n">
        <f aca="false">(AA40/AE40)</f>
        <v>8428.70217991682</v>
      </c>
      <c r="AD40" s="17"/>
      <c r="AE40" s="79" t="n">
        <v>183218</v>
      </c>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c r="BQ40" s="150"/>
      <c r="BR40" s="150"/>
    </row>
    <row r="41" customFormat="false" ht="8.25" hidden="false" customHeight="true" outlineLevel="0" collapsed="false">
      <c r="A41" s="123" t="n">
        <v>24</v>
      </c>
      <c r="B41" s="124"/>
      <c r="C41" s="17" t="s">
        <v>119</v>
      </c>
      <c r="D41" s="123"/>
      <c r="E41" s="79" t="n">
        <v>1348321728</v>
      </c>
      <c r="F41" s="17"/>
      <c r="G41" s="79" t="n">
        <v>0</v>
      </c>
      <c r="H41" s="17"/>
      <c r="I41" s="79" t="n">
        <v>761211795</v>
      </c>
      <c r="J41" s="17"/>
      <c r="K41" s="79" t="n">
        <v>212576296</v>
      </c>
      <c r="L41" s="17"/>
      <c r="M41" s="79" t="n">
        <f aca="false">(E41+G41+I41+K41)</f>
        <v>2322109819</v>
      </c>
      <c r="N41" s="17"/>
      <c r="O41" s="79" t="n">
        <v>546494193</v>
      </c>
      <c r="P41" s="17"/>
      <c r="Q41" s="79" t="n">
        <v>29104289</v>
      </c>
      <c r="R41" s="17"/>
      <c r="S41" s="79" t="n">
        <v>1033848630</v>
      </c>
      <c r="T41" s="17"/>
      <c r="U41" s="79" t="n">
        <v>712662707</v>
      </c>
      <c r="V41" s="17"/>
      <c r="W41" s="79" t="n">
        <f aca="false">(O41+Q41+S41+U41)</f>
        <v>2322109819</v>
      </c>
      <c r="X41" s="17"/>
      <c r="Y41" s="79" t="n">
        <v>0</v>
      </c>
      <c r="Z41" s="17"/>
      <c r="AA41" s="79" t="n">
        <f aca="false">(M41-Y41)</f>
        <v>2322109819</v>
      </c>
      <c r="AB41" s="17"/>
      <c r="AC41" s="161" t="n">
        <f aca="false">(AA41/AE41)</f>
        <v>9397.94412089669</v>
      </c>
      <c r="AD41" s="17"/>
      <c r="AE41" s="79" t="n">
        <v>247087</v>
      </c>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row>
    <row r="42" customFormat="false" ht="8.25" hidden="false" customHeight="true" outlineLevel="0" collapsed="false">
      <c r="A42" s="123" t="n">
        <v>25</v>
      </c>
      <c r="B42" s="124"/>
      <c r="C42" s="17" t="s">
        <v>120</v>
      </c>
      <c r="D42" s="123"/>
      <c r="E42" s="79" t="n">
        <v>18548262</v>
      </c>
      <c r="F42" s="17"/>
      <c r="G42" s="79" t="n">
        <v>0</v>
      </c>
      <c r="H42" s="17"/>
      <c r="I42" s="79" t="n">
        <v>10883605</v>
      </c>
      <c r="J42" s="17"/>
      <c r="K42" s="79" t="n">
        <v>0</v>
      </c>
      <c r="L42" s="17"/>
      <c r="M42" s="79" t="n">
        <f aca="false">(E42+G42+I42+K42)</f>
        <v>29431867</v>
      </c>
      <c r="N42" s="17"/>
      <c r="O42" s="79" t="n">
        <v>17278818</v>
      </c>
      <c r="P42" s="17"/>
      <c r="Q42" s="79" t="n">
        <v>0</v>
      </c>
      <c r="R42" s="17"/>
      <c r="S42" s="79" t="n">
        <v>3814748</v>
      </c>
      <c r="T42" s="17"/>
      <c r="U42" s="79" t="n">
        <v>8338301</v>
      </c>
      <c r="V42" s="17"/>
      <c r="W42" s="79" t="n">
        <f aca="false">(O42+Q42+S42+U42)</f>
        <v>29431867</v>
      </c>
      <c r="X42" s="17"/>
      <c r="Y42" s="79" t="n">
        <v>0</v>
      </c>
      <c r="Z42" s="17"/>
      <c r="AA42" s="79" t="n">
        <f aca="false">(M42-Y42)</f>
        <v>29431867</v>
      </c>
      <c r="AB42" s="17"/>
      <c r="AC42" s="161" t="n">
        <f aca="false">(AA42/AE42)</f>
        <v>7630.76665802437</v>
      </c>
      <c r="AD42" s="17"/>
      <c r="AE42" s="79" t="n">
        <v>3857</v>
      </c>
      <c r="AG42" s="150"/>
      <c r="AH42" s="150"/>
      <c r="AI42" s="150"/>
      <c r="AJ42" s="150"/>
      <c r="AK42" s="150"/>
      <c r="AL42" s="150"/>
      <c r="AM42" s="150"/>
      <c r="AN42" s="150"/>
      <c r="AO42" s="150"/>
      <c r="AP42" s="150"/>
      <c r="AQ42" s="150"/>
      <c r="AR42" s="150"/>
      <c r="AS42" s="150"/>
      <c r="AT42" s="150"/>
      <c r="AU42" s="150"/>
      <c r="AV42" s="150"/>
      <c r="AW42" s="150"/>
      <c r="AX42" s="150"/>
      <c r="AY42" s="150"/>
      <c r="AZ42" s="150"/>
      <c r="BA42" s="150"/>
      <c r="BB42" s="150"/>
      <c r="BC42" s="150"/>
      <c r="BD42" s="150"/>
      <c r="BE42" s="150"/>
      <c r="BF42" s="150"/>
      <c r="BG42" s="150"/>
      <c r="BH42" s="150"/>
      <c r="BI42" s="150"/>
      <c r="BJ42" s="150"/>
      <c r="BK42" s="150"/>
      <c r="BL42" s="150"/>
      <c r="BM42" s="150"/>
      <c r="BN42" s="150"/>
      <c r="BO42" s="150"/>
      <c r="BP42" s="150"/>
      <c r="BQ42" s="150"/>
      <c r="BR42" s="150"/>
    </row>
    <row r="43" customFormat="false" ht="8.25" hidden="false" customHeight="true" outlineLevel="0" collapsed="false">
      <c r="A43" s="144"/>
      <c r="B43" s="124"/>
      <c r="C43" s="17"/>
      <c r="D43" s="123"/>
      <c r="E43" s="17"/>
      <c r="F43" s="17"/>
      <c r="G43" s="17"/>
      <c r="H43" s="17"/>
      <c r="I43" s="17"/>
      <c r="J43" s="17"/>
      <c r="K43" s="17"/>
      <c r="L43" s="17"/>
      <c r="M43" s="17"/>
      <c r="N43" s="17"/>
      <c r="O43" s="17"/>
      <c r="P43" s="17"/>
      <c r="Q43" s="17"/>
      <c r="R43" s="17"/>
      <c r="S43" s="17"/>
      <c r="T43" s="17"/>
      <c r="U43" s="17"/>
      <c r="V43" s="17"/>
      <c r="W43" s="17"/>
      <c r="X43" s="17"/>
      <c r="Y43" s="17"/>
      <c r="Z43" s="17"/>
      <c r="AA43" s="17"/>
      <c r="AB43" s="17"/>
      <c r="AC43" s="162"/>
      <c r="AD43" s="17"/>
      <c r="AE43" s="17"/>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0"/>
      <c r="BG43" s="150"/>
      <c r="BH43" s="150"/>
      <c r="BI43" s="150"/>
      <c r="BJ43" s="150"/>
      <c r="BK43" s="150"/>
      <c r="BL43" s="150"/>
      <c r="BM43" s="150"/>
      <c r="BN43" s="150"/>
      <c r="BO43" s="150"/>
      <c r="BP43" s="150"/>
      <c r="BQ43" s="150"/>
      <c r="BR43" s="150"/>
    </row>
    <row r="44" customFormat="false" ht="8.25" hidden="false" customHeight="true" outlineLevel="0" collapsed="false">
      <c r="A44" s="123" t="n">
        <v>26</v>
      </c>
      <c r="B44" s="124"/>
      <c r="C44" s="17" t="s">
        <v>121</v>
      </c>
      <c r="D44" s="123"/>
      <c r="E44" s="79" t="n">
        <v>58933000</v>
      </c>
      <c r="F44" s="17"/>
      <c r="G44" s="79" t="n">
        <v>1750000</v>
      </c>
      <c r="H44" s="17"/>
      <c r="I44" s="79" t="n">
        <v>82181492</v>
      </c>
      <c r="J44" s="17"/>
      <c r="K44" s="79" t="n">
        <v>0</v>
      </c>
      <c r="L44" s="17"/>
      <c r="M44" s="79" t="n">
        <f aca="false">(E44+G44+I44+K44)</f>
        <v>142864492</v>
      </c>
      <c r="N44" s="17"/>
      <c r="O44" s="79" t="n">
        <v>54592434</v>
      </c>
      <c r="P44" s="17"/>
      <c r="Q44" s="79" t="n">
        <v>0</v>
      </c>
      <c r="R44" s="17"/>
      <c r="S44" s="79" t="n">
        <v>72367106</v>
      </c>
      <c r="T44" s="17"/>
      <c r="U44" s="79" t="n">
        <v>15904952</v>
      </c>
      <c r="V44" s="17"/>
      <c r="W44" s="79" t="n">
        <f aca="false">(O44+Q44+S44+U44)</f>
        <v>142864492</v>
      </c>
      <c r="X44" s="17"/>
      <c r="Y44" s="79" t="n">
        <v>0</v>
      </c>
      <c r="Z44" s="17"/>
      <c r="AA44" s="79" t="n">
        <f aca="false">(M44-Y44)</f>
        <v>142864492</v>
      </c>
      <c r="AB44" s="17"/>
      <c r="AC44" s="161" t="n">
        <f aca="false">(AA44/AE44)</f>
        <v>4462.00549690799</v>
      </c>
      <c r="AD44" s="17"/>
      <c r="AE44" s="79" t="n">
        <v>32018</v>
      </c>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150"/>
      <c r="BJ44" s="150"/>
      <c r="BK44" s="150"/>
      <c r="BL44" s="150"/>
      <c r="BM44" s="150"/>
      <c r="BN44" s="150"/>
      <c r="BO44" s="150"/>
      <c r="BP44" s="150"/>
      <c r="BQ44" s="150"/>
      <c r="BR44" s="150"/>
    </row>
    <row r="45" customFormat="false" ht="8.25" hidden="false" customHeight="true" outlineLevel="0" collapsed="false">
      <c r="A45" s="123" t="n">
        <v>27</v>
      </c>
      <c r="B45" s="124"/>
      <c r="C45" s="17" t="s">
        <v>122</v>
      </c>
      <c r="D45" s="123"/>
      <c r="E45" s="79" t="n">
        <v>34162162</v>
      </c>
      <c r="F45" s="17"/>
      <c r="G45" s="79" t="n">
        <v>500000</v>
      </c>
      <c r="H45" s="17"/>
      <c r="I45" s="79" t="n">
        <v>26117504</v>
      </c>
      <c r="J45" s="17"/>
      <c r="K45" s="79" t="n">
        <v>0</v>
      </c>
      <c r="L45" s="17"/>
      <c r="M45" s="79" t="n">
        <f aca="false">(E45+G45+I45+K45)</f>
        <v>60779666</v>
      </c>
      <c r="N45" s="17"/>
      <c r="O45" s="79" t="n">
        <v>26200050</v>
      </c>
      <c r="P45" s="17"/>
      <c r="Q45" s="79" t="n">
        <v>0</v>
      </c>
      <c r="R45" s="17"/>
      <c r="S45" s="79" t="n">
        <v>27508517</v>
      </c>
      <c r="T45" s="17"/>
      <c r="U45" s="79" t="n">
        <v>7071099</v>
      </c>
      <c r="V45" s="17"/>
      <c r="W45" s="79" t="n">
        <f aca="false">(O45+Q45+S45+U45)</f>
        <v>60779666</v>
      </c>
      <c r="X45" s="17"/>
      <c r="Y45" s="79" t="n">
        <v>422584</v>
      </c>
      <c r="Z45" s="17"/>
      <c r="AA45" s="79" t="n">
        <f aca="false">(M45-Y45)</f>
        <v>60357082</v>
      </c>
      <c r="AB45" s="17"/>
      <c r="AC45" s="161" t="n">
        <f aca="false">(AA45/AE45)</f>
        <v>4912.27166924392</v>
      </c>
      <c r="AD45" s="17"/>
      <c r="AE45" s="79" t="n">
        <v>12287</v>
      </c>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c r="BP45" s="150"/>
      <c r="BQ45" s="150"/>
      <c r="BR45" s="150"/>
    </row>
    <row r="46" customFormat="false" ht="8.25" hidden="false" customHeight="true" outlineLevel="0" collapsed="false">
      <c r="A46" s="123" t="n">
        <v>28</v>
      </c>
      <c r="B46" s="124"/>
      <c r="C46" s="17" t="s">
        <v>123</v>
      </c>
      <c r="D46" s="123"/>
      <c r="E46" s="79" t="n">
        <v>573181974</v>
      </c>
      <c r="F46" s="17"/>
      <c r="G46" s="79" t="n">
        <v>250000</v>
      </c>
      <c r="H46" s="17"/>
      <c r="I46" s="79" t="n">
        <v>416248874</v>
      </c>
      <c r="J46" s="17"/>
      <c r="K46" s="79" t="n">
        <v>0</v>
      </c>
      <c r="L46" s="17"/>
      <c r="M46" s="79" t="n">
        <f aca="false">(E46+G46+I46+K46)</f>
        <v>989680848</v>
      </c>
      <c r="N46" s="17"/>
      <c r="O46" s="79" t="n">
        <v>30221424</v>
      </c>
      <c r="P46" s="17"/>
      <c r="Q46" s="79" t="n">
        <v>0</v>
      </c>
      <c r="R46" s="17"/>
      <c r="S46" s="79" t="n">
        <v>819024492</v>
      </c>
      <c r="T46" s="17"/>
      <c r="U46" s="79" t="n">
        <v>140434932</v>
      </c>
      <c r="V46" s="17"/>
      <c r="W46" s="79" t="n">
        <f aca="false">(O46+Q46+S46+U46)</f>
        <v>989680848</v>
      </c>
      <c r="X46" s="17"/>
      <c r="Y46" s="79" t="n">
        <v>3285138</v>
      </c>
      <c r="Z46" s="17"/>
      <c r="AA46" s="79" t="n">
        <f aca="false">(M46-Y46)</f>
        <v>986395710</v>
      </c>
      <c r="AB46" s="17"/>
      <c r="AC46" s="161" t="n">
        <f aca="false">(AA46/AE46)</f>
        <v>10255.8324582289</v>
      </c>
      <c r="AD46" s="17"/>
      <c r="AE46" s="79" t="n">
        <v>96179</v>
      </c>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row>
    <row r="47" customFormat="false" ht="8.25" hidden="false" customHeight="true" outlineLevel="0" collapsed="false">
      <c r="A47" s="123" t="n">
        <v>29</v>
      </c>
      <c r="B47" s="124"/>
      <c r="C47" s="17" t="s">
        <v>124</v>
      </c>
      <c r="D47" s="123"/>
      <c r="E47" s="79" t="n">
        <v>21685877</v>
      </c>
      <c r="F47" s="17"/>
      <c r="G47" s="79" t="n">
        <v>0</v>
      </c>
      <c r="H47" s="17"/>
      <c r="I47" s="79" t="n">
        <v>26947007</v>
      </c>
      <c r="J47" s="17"/>
      <c r="K47" s="79" t="n">
        <v>0</v>
      </c>
      <c r="L47" s="17"/>
      <c r="M47" s="79" t="n">
        <f aca="false">(E47+G47+I47+K47)</f>
        <v>48632884</v>
      </c>
      <c r="N47" s="17"/>
      <c r="O47" s="79" t="n">
        <v>26166871</v>
      </c>
      <c r="P47" s="17"/>
      <c r="Q47" s="79" t="n">
        <v>0</v>
      </c>
      <c r="R47" s="17"/>
      <c r="S47" s="79" t="n">
        <v>18441869</v>
      </c>
      <c r="T47" s="17"/>
      <c r="U47" s="79" t="n">
        <v>4024144</v>
      </c>
      <c r="V47" s="17"/>
      <c r="W47" s="79" t="n">
        <f aca="false">(O47+Q47+S47+U47)</f>
        <v>48632884</v>
      </c>
      <c r="X47" s="17"/>
      <c r="Y47" s="79" t="n">
        <v>0</v>
      </c>
      <c r="Z47" s="17"/>
      <c r="AA47" s="79" t="n">
        <f aca="false">(M47-Y47)</f>
        <v>48632884</v>
      </c>
      <c r="AB47" s="17"/>
      <c r="AC47" s="161" t="n">
        <f aca="false">(AA47/AE47)</f>
        <v>2822.8978407244</v>
      </c>
      <c r="AD47" s="17"/>
      <c r="AE47" s="79" t="n">
        <v>17228</v>
      </c>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0"/>
      <c r="BL47" s="150"/>
      <c r="BM47" s="150"/>
      <c r="BN47" s="150"/>
      <c r="BO47" s="150"/>
      <c r="BP47" s="150"/>
      <c r="BQ47" s="150"/>
      <c r="BR47" s="150"/>
    </row>
    <row r="48" customFormat="false" ht="8.25" hidden="false" customHeight="true" outlineLevel="0" collapsed="false">
      <c r="A48" s="123" t="n">
        <v>30</v>
      </c>
      <c r="B48" s="124"/>
      <c r="C48" s="17" t="s">
        <v>125</v>
      </c>
      <c r="D48" s="123"/>
      <c r="E48" s="79" t="n">
        <v>1782886827</v>
      </c>
      <c r="F48" s="17"/>
      <c r="G48" s="79" t="n">
        <v>0</v>
      </c>
      <c r="H48" s="17"/>
      <c r="I48" s="79" t="n">
        <v>770220418</v>
      </c>
      <c r="J48" s="17"/>
      <c r="K48" s="79" t="n">
        <v>0</v>
      </c>
      <c r="L48" s="17"/>
      <c r="M48" s="79" t="n">
        <f aca="false">(E48+G48+I48+K48)</f>
        <v>2553107245</v>
      </c>
      <c r="N48" s="17"/>
      <c r="O48" s="79" t="n">
        <v>536938280</v>
      </c>
      <c r="P48" s="17"/>
      <c r="Q48" s="79" t="n">
        <v>65566281</v>
      </c>
      <c r="R48" s="17"/>
      <c r="S48" s="79" t="n">
        <v>923690712</v>
      </c>
      <c r="T48" s="17"/>
      <c r="U48" s="79" t="n">
        <v>1026911972</v>
      </c>
      <c r="V48" s="17"/>
      <c r="W48" s="79" t="n">
        <f aca="false">(O48+Q48+S48+U48)</f>
        <v>2553107245</v>
      </c>
      <c r="X48" s="17"/>
      <c r="Y48" s="79" t="n">
        <v>6509903</v>
      </c>
      <c r="Z48" s="17"/>
      <c r="AA48" s="79" t="n">
        <f aca="false">(M48-Y48)</f>
        <v>2546597342</v>
      </c>
      <c r="AB48" s="17"/>
      <c r="AC48" s="161" t="n">
        <f aca="false">(AA48/AE48)</f>
        <v>11487.7698925022</v>
      </c>
      <c r="AD48" s="17"/>
      <c r="AE48" s="79" t="n">
        <v>221679</v>
      </c>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row>
    <row r="49" customFormat="false" ht="8.25" hidden="false" customHeight="true" outlineLevel="0" collapsed="false">
      <c r="A49" s="144"/>
      <c r="B49" s="124"/>
      <c r="C49" s="17"/>
      <c r="D49" s="123"/>
      <c r="E49" s="17"/>
      <c r="F49" s="17"/>
      <c r="G49" s="17"/>
      <c r="H49" s="17"/>
      <c r="I49" s="17"/>
      <c r="J49" s="17"/>
      <c r="K49" s="17"/>
      <c r="L49" s="17"/>
      <c r="M49" s="17"/>
      <c r="N49" s="17"/>
      <c r="O49" s="17"/>
      <c r="P49" s="17"/>
      <c r="Q49" s="17"/>
      <c r="R49" s="17"/>
      <c r="S49" s="17"/>
      <c r="T49" s="17"/>
      <c r="U49" s="17"/>
      <c r="V49" s="17"/>
      <c r="W49" s="17"/>
      <c r="X49" s="17"/>
      <c r="Y49" s="17"/>
      <c r="Z49" s="17"/>
      <c r="AA49" s="17"/>
      <c r="AB49" s="17"/>
      <c r="AC49" s="162"/>
      <c r="AD49" s="17"/>
      <c r="AE49" s="17"/>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150"/>
      <c r="BJ49" s="150"/>
      <c r="BK49" s="150"/>
      <c r="BL49" s="150"/>
      <c r="BM49" s="150"/>
      <c r="BN49" s="150"/>
      <c r="BO49" s="150"/>
      <c r="BP49" s="150"/>
      <c r="BQ49" s="150"/>
      <c r="BR49" s="150"/>
    </row>
    <row r="50" customFormat="false" ht="8.25" hidden="false" customHeight="true" outlineLevel="0" collapsed="false">
      <c r="A50" s="123" t="n">
        <v>31</v>
      </c>
      <c r="B50" s="124"/>
      <c r="C50" s="17" t="s">
        <v>126</v>
      </c>
      <c r="D50" s="123"/>
      <c r="E50" s="79" t="n">
        <v>247324412</v>
      </c>
      <c r="F50" s="17"/>
      <c r="G50" s="79" t="n">
        <v>750000</v>
      </c>
      <c r="H50" s="17"/>
      <c r="I50" s="79" t="n">
        <v>345533601</v>
      </c>
      <c r="J50" s="17"/>
      <c r="K50" s="79" t="n">
        <v>0</v>
      </c>
      <c r="L50" s="17"/>
      <c r="M50" s="79" t="n">
        <f aca="false">(E50+G50+I50+K50)</f>
        <v>593608013</v>
      </c>
      <c r="N50" s="17"/>
      <c r="O50" s="79" t="n">
        <v>259982545</v>
      </c>
      <c r="P50" s="17"/>
      <c r="Q50" s="79" t="n">
        <v>33744250</v>
      </c>
      <c r="R50" s="17"/>
      <c r="S50" s="79" t="n">
        <v>273486590</v>
      </c>
      <c r="T50" s="17"/>
      <c r="U50" s="79" t="n">
        <v>26394628</v>
      </c>
      <c r="V50" s="17"/>
      <c r="W50" s="79" t="n">
        <f aca="false">(O50+Q50+S50+U50)</f>
        <v>593608013</v>
      </c>
      <c r="X50" s="17"/>
      <c r="Y50" s="79" t="n">
        <v>539265</v>
      </c>
      <c r="Z50" s="17"/>
      <c r="AA50" s="79" t="n">
        <f aca="false">(M50-Y50)</f>
        <v>593068748</v>
      </c>
      <c r="AB50" s="17"/>
      <c r="AC50" s="161" t="n">
        <f aca="false">(AA50/AE50)</f>
        <v>5951.87615912649</v>
      </c>
      <c r="AD50" s="17"/>
      <c r="AE50" s="79" t="n">
        <v>99644</v>
      </c>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150"/>
      <c r="BJ50" s="150"/>
      <c r="BK50" s="150"/>
      <c r="BL50" s="150"/>
      <c r="BM50" s="150"/>
      <c r="BN50" s="150"/>
      <c r="BO50" s="150"/>
      <c r="BP50" s="150"/>
      <c r="BQ50" s="150"/>
      <c r="BR50" s="150"/>
    </row>
    <row r="51" customFormat="false" ht="8.25" hidden="false" customHeight="true" outlineLevel="0" collapsed="false">
      <c r="A51" s="123" t="n">
        <v>32</v>
      </c>
      <c r="B51" s="124"/>
      <c r="C51" s="17" t="s">
        <v>127</v>
      </c>
      <c r="D51" s="123"/>
      <c r="E51" s="79" t="n">
        <v>79640799</v>
      </c>
      <c r="F51" s="17"/>
      <c r="G51" s="79" t="n">
        <v>0</v>
      </c>
      <c r="H51" s="17"/>
      <c r="I51" s="79" t="n">
        <v>84583594</v>
      </c>
      <c r="J51" s="17"/>
      <c r="K51" s="79" t="n">
        <v>0</v>
      </c>
      <c r="L51" s="17"/>
      <c r="M51" s="79" t="n">
        <f aca="false">(E51+G51+I51+K51)</f>
        <v>164224393</v>
      </c>
      <c r="N51" s="17"/>
      <c r="O51" s="79" t="n">
        <v>57580800</v>
      </c>
      <c r="P51" s="17"/>
      <c r="Q51" s="79" t="n">
        <v>252250</v>
      </c>
      <c r="R51" s="17"/>
      <c r="S51" s="79" t="n">
        <v>51193679</v>
      </c>
      <c r="T51" s="17"/>
      <c r="U51" s="79" t="n">
        <v>55197664</v>
      </c>
      <c r="V51" s="17"/>
      <c r="W51" s="79" t="n">
        <f aca="false">(O51+Q51+S51+U51)</f>
        <v>164224393</v>
      </c>
      <c r="X51" s="17"/>
      <c r="Y51" s="79" t="n">
        <v>0</v>
      </c>
      <c r="Z51" s="17"/>
      <c r="AA51" s="79" t="n">
        <f aca="false">(M51-Y51)</f>
        <v>164224393</v>
      </c>
      <c r="AB51" s="17"/>
      <c r="AC51" s="161" t="n">
        <f aca="false">(AA51/AE51)</f>
        <v>6446.23932328466</v>
      </c>
      <c r="AD51" s="17"/>
      <c r="AE51" s="79" t="n">
        <v>25476</v>
      </c>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150"/>
      <c r="BJ51" s="150"/>
      <c r="BK51" s="150"/>
      <c r="BL51" s="150"/>
      <c r="BM51" s="150"/>
      <c r="BN51" s="150"/>
      <c r="BO51" s="150"/>
      <c r="BP51" s="150"/>
      <c r="BQ51" s="150"/>
      <c r="BR51" s="150"/>
    </row>
    <row r="52" customFormat="false" ht="8.25" hidden="false" customHeight="true" outlineLevel="0" collapsed="false">
      <c r="A52" s="123" t="n">
        <v>33</v>
      </c>
      <c r="B52" s="124"/>
      <c r="C52" s="17" t="s">
        <v>128</v>
      </c>
      <c r="D52" s="123"/>
      <c r="E52" s="79" t="n">
        <v>41749747</v>
      </c>
      <c r="F52" s="17"/>
      <c r="G52" s="79" t="n">
        <v>10000000</v>
      </c>
      <c r="H52" s="17"/>
      <c r="I52" s="79" t="n">
        <v>57212385</v>
      </c>
      <c r="J52" s="17"/>
      <c r="K52" s="79" t="n">
        <v>0</v>
      </c>
      <c r="L52" s="17"/>
      <c r="M52" s="79" t="n">
        <f aca="false">(E52+G52+I52+K52)</f>
        <v>108962132</v>
      </c>
      <c r="N52" s="17"/>
      <c r="O52" s="79" t="n">
        <v>42608582</v>
      </c>
      <c r="P52" s="17"/>
      <c r="Q52" s="79" t="n">
        <v>0</v>
      </c>
      <c r="R52" s="17"/>
      <c r="S52" s="79" t="n">
        <v>46443909</v>
      </c>
      <c r="T52" s="17"/>
      <c r="U52" s="79" t="n">
        <v>19909641</v>
      </c>
      <c r="V52" s="17"/>
      <c r="W52" s="79" t="n">
        <f aca="false">(O52+Q52+S52+U52)</f>
        <v>108962132</v>
      </c>
      <c r="X52" s="17"/>
      <c r="Y52" s="79" t="n">
        <v>3031150</v>
      </c>
      <c r="Z52" s="17"/>
      <c r="AA52" s="79" t="n">
        <f aca="false">(M52-Y52)</f>
        <v>105930982</v>
      </c>
      <c r="AB52" s="17"/>
      <c r="AC52" s="161" t="n">
        <f aca="false">(AA52/AE52)</f>
        <v>4332.02396433975</v>
      </c>
      <c r="AD52" s="17"/>
      <c r="AE52" s="79" t="n">
        <v>24453</v>
      </c>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150"/>
      <c r="BJ52" s="150"/>
      <c r="BK52" s="150"/>
      <c r="BL52" s="150"/>
      <c r="BM52" s="150"/>
      <c r="BN52" s="150"/>
      <c r="BO52" s="150"/>
      <c r="BP52" s="150"/>
      <c r="BQ52" s="150"/>
      <c r="BR52" s="150"/>
    </row>
    <row r="53" customFormat="false" ht="8.25" hidden="false" customHeight="true" outlineLevel="0" collapsed="false">
      <c r="A53" s="123" t="n">
        <v>34</v>
      </c>
      <c r="B53" s="124"/>
      <c r="C53" s="17" t="s">
        <v>129</v>
      </c>
      <c r="D53" s="123"/>
      <c r="E53" s="79" t="n">
        <v>678909389</v>
      </c>
      <c r="F53" s="17"/>
      <c r="G53" s="79" t="n">
        <v>0</v>
      </c>
      <c r="H53" s="17"/>
      <c r="I53" s="79" t="n">
        <v>209018572</v>
      </c>
      <c r="J53" s="17"/>
      <c r="K53" s="79" t="n">
        <v>0</v>
      </c>
      <c r="L53" s="17"/>
      <c r="M53" s="79" t="n">
        <f aca="false">(E53+G53+I53+K53)</f>
        <v>887927961</v>
      </c>
      <c r="N53" s="17"/>
      <c r="O53" s="79" t="n">
        <v>241823164</v>
      </c>
      <c r="P53" s="17"/>
      <c r="Q53" s="79" t="n">
        <v>0</v>
      </c>
      <c r="R53" s="17"/>
      <c r="S53" s="79" t="n">
        <v>248773018</v>
      </c>
      <c r="T53" s="17"/>
      <c r="U53" s="79" t="n">
        <v>397331779</v>
      </c>
      <c r="V53" s="17"/>
      <c r="W53" s="79" t="n">
        <f aca="false">(O53+Q53+S53+U53)</f>
        <v>887927961</v>
      </c>
      <c r="X53" s="17"/>
      <c r="Y53" s="79" t="n">
        <v>0</v>
      </c>
      <c r="Z53" s="17"/>
      <c r="AA53" s="79" t="n">
        <f aca="false">(M53-Y53)</f>
        <v>887927961</v>
      </c>
      <c r="AB53" s="17"/>
      <c r="AC53" s="161" t="n">
        <f aca="false">(AA53/AE53)</f>
        <v>9680.64325897822</v>
      </c>
      <c r="AD53" s="17"/>
      <c r="AE53" s="79" t="n">
        <v>91722</v>
      </c>
      <c r="AG53" s="150"/>
      <c r="AH53" s="150"/>
      <c r="AI53" s="150"/>
      <c r="AJ53" s="150"/>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150"/>
      <c r="BJ53" s="150"/>
      <c r="BK53" s="150"/>
      <c r="BL53" s="150"/>
      <c r="BM53" s="150"/>
      <c r="BN53" s="150"/>
      <c r="BO53" s="150"/>
      <c r="BP53" s="150"/>
      <c r="BQ53" s="150"/>
      <c r="BR53" s="150"/>
    </row>
    <row r="54" customFormat="false" ht="8.25" hidden="false" customHeight="true" outlineLevel="0" collapsed="false">
      <c r="A54" s="123" t="n">
        <v>35</v>
      </c>
      <c r="B54" s="124"/>
      <c r="C54" s="17" t="s">
        <v>130</v>
      </c>
      <c r="D54" s="123"/>
      <c r="E54" s="79" t="n">
        <v>1289095054</v>
      </c>
      <c r="F54" s="17"/>
      <c r="G54" s="79" t="n">
        <v>1875000</v>
      </c>
      <c r="H54" s="17"/>
      <c r="I54" s="79" t="n">
        <v>1366659292</v>
      </c>
      <c r="J54" s="17"/>
      <c r="K54" s="79" t="n">
        <v>0</v>
      </c>
      <c r="L54" s="17"/>
      <c r="M54" s="79" t="n">
        <f aca="false">(E54+G54+I54+K54)</f>
        <v>2657629346</v>
      </c>
      <c r="N54" s="17"/>
      <c r="O54" s="79" t="n">
        <v>1109938982</v>
      </c>
      <c r="P54" s="17"/>
      <c r="Q54" s="79" t="n">
        <v>187484732</v>
      </c>
      <c r="R54" s="17"/>
      <c r="S54" s="79" t="n">
        <v>1107786910</v>
      </c>
      <c r="T54" s="17"/>
      <c r="U54" s="79" t="n">
        <v>252418722</v>
      </c>
      <c r="V54" s="17"/>
      <c r="W54" s="79" t="n">
        <f aca="false">(O54+Q54+S54+U54)</f>
        <v>2657629346</v>
      </c>
      <c r="X54" s="17"/>
      <c r="Y54" s="79" t="n">
        <v>0</v>
      </c>
      <c r="Z54" s="17"/>
      <c r="AA54" s="79" t="n">
        <f aca="false">(M54-Y54)</f>
        <v>2657629346</v>
      </c>
      <c r="AB54" s="17"/>
      <c r="AC54" s="161" t="n">
        <f aca="false">(AA54/AE54)</f>
        <v>5858.6095787738</v>
      </c>
      <c r="AD54" s="17"/>
      <c r="AE54" s="79" t="n">
        <v>453628</v>
      </c>
      <c r="AG54" s="150"/>
      <c r="AH54" s="150"/>
      <c r="AI54" s="150"/>
      <c r="AJ54" s="150"/>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150"/>
      <c r="BJ54" s="150"/>
      <c r="BK54" s="150"/>
      <c r="BL54" s="150"/>
      <c r="BM54" s="150"/>
      <c r="BN54" s="150"/>
      <c r="BO54" s="150"/>
      <c r="BP54" s="150"/>
      <c r="BQ54" s="150"/>
      <c r="BR54" s="150"/>
    </row>
    <row r="55" customFormat="false" ht="8.25" hidden="false" customHeight="true" outlineLevel="0" collapsed="false">
      <c r="A55" s="144"/>
      <c r="B55" s="124"/>
      <c r="C55" s="17"/>
      <c r="D55" s="123"/>
      <c r="E55" s="17"/>
      <c r="F55" s="17"/>
      <c r="G55" s="17"/>
      <c r="H55" s="17"/>
      <c r="I55" s="17"/>
      <c r="J55" s="17"/>
      <c r="K55" s="17"/>
      <c r="L55" s="17"/>
      <c r="M55" s="17"/>
      <c r="N55" s="17"/>
      <c r="O55" s="17"/>
      <c r="P55" s="17"/>
      <c r="Q55" s="17"/>
      <c r="R55" s="17"/>
      <c r="S55" s="17"/>
      <c r="T55" s="17"/>
      <c r="U55" s="17"/>
      <c r="V55" s="17"/>
      <c r="W55" s="17"/>
      <c r="X55" s="17"/>
      <c r="Y55" s="17"/>
      <c r="Z55" s="17"/>
      <c r="AA55" s="17"/>
      <c r="AB55" s="17"/>
      <c r="AC55" s="162"/>
      <c r="AD55" s="17"/>
      <c r="AE55" s="17"/>
      <c r="AG55" s="150"/>
      <c r="AH55" s="150"/>
      <c r="AI55" s="150"/>
      <c r="AJ55" s="150"/>
      <c r="AK55" s="150"/>
      <c r="AL55" s="150"/>
      <c r="AM55" s="150"/>
      <c r="AN55" s="150"/>
      <c r="AO55" s="150"/>
      <c r="AP55" s="150"/>
      <c r="AQ55" s="150"/>
      <c r="AR55" s="150"/>
      <c r="AS55" s="150"/>
      <c r="AT55" s="150"/>
      <c r="AU55" s="150"/>
      <c r="AV55" s="150"/>
      <c r="AW55" s="150"/>
      <c r="AX55" s="150"/>
      <c r="AY55" s="150"/>
      <c r="AZ55" s="150"/>
      <c r="BA55" s="150"/>
      <c r="BB55" s="150"/>
      <c r="BC55" s="150"/>
      <c r="BD55" s="150"/>
      <c r="BE55" s="150"/>
      <c r="BF55" s="150"/>
      <c r="BG55" s="150"/>
      <c r="BH55" s="150"/>
      <c r="BI55" s="150"/>
      <c r="BJ55" s="150"/>
      <c r="BK55" s="150"/>
      <c r="BL55" s="150"/>
      <c r="BM55" s="150"/>
      <c r="BN55" s="150"/>
      <c r="BO55" s="150"/>
      <c r="BP55" s="150"/>
      <c r="BQ55" s="150"/>
      <c r="BR55" s="150"/>
    </row>
    <row r="56" customFormat="false" ht="8.25" hidden="false" customHeight="true" outlineLevel="0" collapsed="false">
      <c r="A56" s="123" t="n">
        <v>36</v>
      </c>
      <c r="B56" s="124"/>
      <c r="C56" s="17" t="s">
        <v>131</v>
      </c>
      <c r="D56" s="123"/>
      <c r="E56" s="79" t="n">
        <v>39395045</v>
      </c>
      <c r="F56" s="17"/>
      <c r="G56" s="79" t="n">
        <v>750000</v>
      </c>
      <c r="H56" s="17"/>
      <c r="I56" s="79" t="n">
        <v>76614367</v>
      </c>
      <c r="J56" s="17"/>
      <c r="K56" s="79" t="n">
        <v>0</v>
      </c>
      <c r="L56" s="17"/>
      <c r="M56" s="79" t="n">
        <f aca="false">(E56+G56+I56+K56)</f>
        <v>116759412</v>
      </c>
      <c r="N56" s="17"/>
      <c r="O56" s="79" t="n">
        <v>55308302</v>
      </c>
      <c r="P56" s="17"/>
      <c r="Q56" s="79" t="n">
        <v>0</v>
      </c>
      <c r="R56" s="17"/>
      <c r="S56" s="79" t="n">
        <v>23928867</v>
      </c>
      <c r="T56" s="17"/>
      <c r="U56" s="79" t="n">
        <v>37522243</v>
      </c>
      <c r="V56" s="17"/>
      <c r="W56" s="79" t="n">
        <f aca="false">(O56+Q56+S56+U56)</f>
        <v>116759412</v>
      </c>
      <c r="X56" s="17"/>
      <c r="Y56" s="79" t="n">
        <v>4405</v>
      </c>
      <c r="Z56" s="17"/>
      <c r="AA56" s="79" t="n">
        <f aca="false">(M56-Y56)</f>
        <v>116755007</v>
      </c>
      <c r="AB56" s="17"/>
      <c r="AC56" s="161" t="n">
        <f aca="false">(AA56/AE56)</f>
        <v>5346.65966020974</v>
      </c>
      <c r="AD56" s="17"/>
      <c r="AE56" s="79" t="n">
        <v>21837</v>
      </c>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150"/>
      <c r="BJ56" s="150"/>
      <c r="BK56" s="150"/>
      <c r="BL56" s="150"/>
      <c r="BM56" s="150"/>
      <c r="BN56" s="150"/>
      <c r="BO56" s="150"/>
      <c r="BP56" s="150"/>
      <c r="BQ56" s="150"/>
      <c r="BR56" s="150"/>
    </row>
    <row r="57" customFormat="false" ht="8.25" hidden="false" customHeight="true" outlineLevel="0" collapsed="false">
      <c r="A57" s="123" t="n">
        <v>37</v>
      </c>
      <c r="B57" s="124"/>
      <c r="C57" s="17" t="s">
        <v>132</v>
      </c>
      <c r="D57" s="123"/>
      <c r="E57" s="79" t="n">
        <v>12645590</v>
      </c>
      <c r="F57" s="17"/>
      <c r="G57" s="79" t="n">
        <v>0</v>
      </c>
      <c r="H57" s="17"/>
      <c r="I57" s="79" t="n">
        <v>15017685</v>
      </c>
      <c r="J57" s="17"/>
      <c r="K57" s="79" t="n">
        <v>0</v>
      </c>
      <c r="L57" s="17"/>
      <c r="M57" s="79" t="n">
        <f aca="false">(E57+G57+I57+K57)</f>
        <v>27663275</v>
      </c>
      <c r="N57" s="17"/>
      <c r="O57" s="79" t="n">
        <v>0</v>
      </c>
      <c r="P57" s="17"/>
      <c r="Q57" s="79" t="n">
        <v>0</v>
      </c>
      <c r="R57" s="17"/>
      <c r="S57" s="79" t="n">
        <v>20404722</v>
      </c>
      <c r="T57" s="17"/>
      <c r="U57" s="79" t="n">
        <v>7258553</v>
      </c>
      <c r="V57" s="17"/>
      <c r="W57" s="79" t="n">
        <f aca="false">(O57+Q57+S57+U57)</f>
        <v>27663275</v>
      </c>
      <c r="X57" s="17"/>
      <c r="Y57" s="79" t="n">
        <v>0</v>
      </c>
      <c r="Z57" s="17"/>
      <c r="AA57" s="79" t="n">
        <f aca="false">(M57-Y57)</f>
        <v>27663275</v>
      </c>
      <c r="AB57" s="17"/>
      <c r="AC57" s="161" t="n">
        <f aca="false">(AA57/AE57)</f>
        <v>1792.94024240067</v>
      </c>
      <c r="AD57" s="17"/>
      <c r="AE57" s="79" t="n">
        <v>15429</v>
      </c>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150"/>
      <c r="BJ57" s="150"/>
      <c r="BK57" s="150"/>
      <c r="BL57" s="150"/>
      <c r="BM57" s="150"/>
      <c r="BN57" s="150"/>
      <c r="BO57" s="150"/>
      <c r="BP57" s="150"/>
      <c r="BQ57" s="150"/>
      <c r="BR57" s="150"/>
    </row>
    <row r="58" customFormat="false" ht="8.25" hidden="false" customHeight="true" outlineLevel="0" collapsed="false">
      <c r="A58" s="123" t="n">
        <v>38</v>
      </c>
      <c r="B58" s="124"/>
      <c r="C58" s="17" t="s">
        <v>133</v>
      </c>
      <c r="D58" s="123"/>
      <c r="E58" s="79" t="n">
        <v>181360485</v>
      </c>
      <c r="F58" s="17"/>
      <c r="G58" s="79" t="n">
        <v>0</v>
      </c>
      <c r="H58" s="17"/>
      <c r="I58" s="79" t="n">
        <v>111994910</v>
      </c>
      <c r="J58" s="17"/>
      <c r="K58" s="79" t="n">
        <v>0</v>
      </c>
      <c r="L58" s="17"/>
      <c r="M58" s="79" t="n">
        <f aca="false">(E58+G58+I58+K58)</f>
        <v>293355395</v>
      </c>
      <c r="N58" s="17"/>
      <c r="O58" s="79" t="n">
        <v>132459869</v>
      </c>
      <c r="P58" s="17"/>
      <c r="Q58" s="79" t="n">
        <v>0</v>
      </c>
      <c r="R58" s="17"/>
      <c r="S58" s="79" t="n">
        <v>40375544</v>
      </c>
      <c r="T58" s="17"/>
      <c r="U58" s="79" t="n">
        <v>120519982</v>
      </c>
      <c r="V58" s="17"/>
      <c r="W58" s="79" t="n">
        <f aca="false">(O58+Q58+S58+U58)</f>
        <v>293355395</v>
      </c>
      <c r="X58" s="17"/>
      <c r="Y58" s="79" t="n">
        <v>0</v>
      </c>
      <c r="Z58" s="17"/>
      <c r="AA58" s="79" t="n">
        <f aca="false">(M58-Y58)</f>
        <v>293355395</v>
      </c>
      <c r="AB58" s="17"/>
      <c r="AC58" s="161" t="n">
        <f aca="false">(AA58/AE58)</f>
        <v>10655.457302677</v>
      </c>
      <c r="AD58" s="17"/>
      <c r="AE58" s="79" t="n">
        <v>27531</v>
      </c>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150"/>
      <c r="BJ58" s="150"/>
      <c r="BK58" s="150"/>
      <c r="BL58" s="150"/>
      <c r="BM58" s="150"/>
      <c r="BN58" s="150"/>
      <c r="BO58" s="150"/>
      <c r="BP58" s="150"/>
      <c r="BQ58" s="150"/>
      <c r="BR58" s="150"/>
    </row>
    <row r="59" customFormat="false" ht="8.25" hidden="false" customHeight="true" outlineLevel="0" collapsed="false">
      <c r="A59" s="130"/>
      <c r="B59" s="124"/>
      <c r="C59" s="17"/>
      <c r="D59" s="123"/>
      <c r="E59" s="84"/>
      <c r="F59" s="17"/>
      <c r="G59" s="84"/>
      <c r="H59" s="17"/>
      <c r="I59" s="84"/>
      <c r="J59" s="17"/>
      <c r="K59" s="84"/>
      <c r="L59" s="17"/>
      <c r="M59" s="84"/>
      <c r="N59" s="17"/>
      <c r="O59" s="84"/>
      <c r="P59" s="17"/>
      <c r="Q59" s="84"/>
      <c r="R59" s="17"/>
      <c r="S59" s="84"/>
      <c r="T59" s="17"/>
      <c r="U59" s="84"/>
      <c r="V59" s="17"/>
      <c r="W59" s="84"/>
      <c r="X59" s="17"/>
      <c r="Y59" s="84"/>
      <c r="Z59" s="17"/>
      <c r="AA59" s="84"/>
      <c r="AB59" s="17"/>
      <c r="AC59" s="163"/>
      <c r="AD59" s="17"/>
      <c r="AE59" s="84"/>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150"/>
      <c r="BJ59" s="150"/>
      <c r="BK59" s="150"/>
      <c r="BL59" s="150"/>
      <c r="BM59" s="150"/>
      <c r="BN59" s="150"/>
      <c r="BO59" s="150"/>
      <c r="BP59" s="150"/>
      <c r="BQ59" s="150"/>
      <c r="BR59" s="150"/>
    </row>
    <row r="60" customFormat="false" ht="8.25" hidden="false" customHeight="true" outlineLevel="0" collapsed="false">
      <c r="A60" s="133"/>
      <c r="B60" s="124"/>
      <c r="C60" s="17"/>
      <c r="D60" s="123"/>
      <c r="E60" s="79"/>
      <c r="F60" s="17"/>
      <c r="G60" s="79"/>
      <c r="H60" s="17"/>
      <c r="I60" s="79"/>
      <c r="J60" s="17"/>
      <c r="K60" s="79"/>
      <c r="L60" s="17"/>
      <c r="M60" s="79"/>
      <c r="N60" s="17"/>
      <c r="O60" s="79"/>
      <c r="P60" s="17"/>
      <c r="Q60" s="79"/>
      <c r="R60" s="17"/>
      <c r="S60" s="79"/>
      <c r="T60" s="17"/>
      <c r="U60" s="79"/>
      <c r="V60" s="17"/>
      <c r="W60" s="79"/>
      <c r="X60" s="17"/>
      <c r="Y60" s="79"/>
      <c r="Z60" s="17"/>
      <c r="AA60" s="79"/>
      <c r="AB60" s="17"/>
      <c r="AC60" s="161"/>
      <c r="AD60" s="17"/>
      <c r="AE60" s="79"/>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150"/>
      <c r="BJ60" s="150"/>
      <c r="BK60" s="150"/>
      <c r="BL60" s="150"/>
      <c r="BM60" s="150"/>
      <c r="BN60" s="150"/>
      <c r="BO60" s="150"/>
      <c r="BP60" s="150"/>
      <c r="BQ60" s="150"/>
      <c r="BR60" s="150"/>
    </row>
    <row r="61" customFormat="false" ht="8.25" hidden="false" customHeight="true" outlineLevel="0" collapsed="false">
      <c r="A61" s="130" t="n">
        <f aca="false">A58</f>
        <v>38</v>
      </c>
      <c r="B61" s="124"/>
      <c r="C61" s="123" t="s">
        <v>75</v>
      </c>
      <c r="D61" s="123"/>
      <c r="E61" s="87" t="n">
        <f aca="false">SUM(E14:E58)</f>
        <v>10527482056</v>
      </c>
      <c r="F61" s="17"/>
      <c r="G61" s="87" t="n">
        <f aca="false">SUM(G14:G58)</f>
        <v>43024946</v>
      </c>
      <c r="H61" s="17"/>
      <c r="I61" s="87" t="n">
        <f aca="false">SUM(I14:I58)</f>
        <v>8682248822</v>
      </c>
      <c r="J61" s="17"/>
      <c r="K61" s="87" t="n">
        <f aca="false">SUM(K14:K58)</f>
        <v>212576296</v>
      </c>
      <c r="L61" s="17"/>
      <c r="M61" s="87" t="n">
        <f aca="false">SUM(E61:K61)</f>
        <v>19465332120</v>
      </c>
      <c r="N61" s="17"/>
      <c r="O61" s="87" t="n">
        <f aca="false">SUM(O14:O58)</f>
        <v>6474273527</v>
      </c>
      <c r="P61" s="17"/>
      <c r="Q61" s="87" t="n">
        <f aca="false">SUM(Q14:Q58)</f>
        <v>1107298528</v>
      </c>
      <c r="R61" s="17"/>
      <c r="S61" s="87" t="n">
        <f aca="false">SUM(S14:S58)</f>
        <v>7691156379</v>
      </c>
      <c r="T61" s="17"/>
      <c r="U61" s="87" t="n">
        <f aca="false">SUM(U14:U58)</f>
        <v>4192603686</v>
      </c>
      <c r="V61" s="17"/>
      <c r="W61" s="87" t="n">
        <f aca="false">SUM(W14:W58)</f>
        <v>19465332120</v>
      </c>
      <c r="X61" s="17"/>
      <c r="Y61" s="87" t="n">
        <f aca="false">SUM(Y14:Y58)</f>
        <v>73249246</v>
      </c>
      <c r="Z61" s="17"/>
      <c r="AA61" s="87" t="n">
        <f aca="false">SUM(AA14:AA58)</f>
        <v>19392082874</v>
      </c>
      <c r="AB61" s="17"/>
      <c r="AC61" s="164" t="n">
        <f aca="false">(AA61/AE61)</f>
        <v>7545.75425662848</v>
      </c>
      <c r="AD61" s="17"/>
      <c r="AE61" s="84" t="n">
        <f aca="false">SUM(AE14:AE58)</f>
        <v>2569933</v>
      </c>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150"/>
      <c r="BJ61" s="150"/>
      <c r="BK61" s="150"/>
      <c r="BL61" s="150"/>
      <c r="BM61" s="150"/>
      <c r="BN61" s="150"/>
      <c r="BO61" s="150"/>
      <c r="BP61" s="150"/>
      <c r="BQ61" s="150"/>
      <c r="BR61" s="150"/>
    </row>
    <row r="62" customFormat="false" ht="6.75" hidden="false" customHeight="true" outlineLevel="0" collapsed="false">
      <c r="A62" s="17"/>
      <c r="B62" s="29"/>
      <c r="C62" s="17"/>
      <c r="D62" s="17"/>
      <c r="E62" s="72"/>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150"/>
      <c r="BJ62" s="150"/>
      <c r="BK62" s="150"/>
      <c r="BL62" s="150"/>
      <c r="BM62" s="150"/>
      <c r="BN62" s="150"/>
      <c r="BO62" s="150"/>
      <c r="BP62" s="150"/>
      <c r="BQ62" s="150"/>
      <c r="BR62" s="150"/>
    </row>
    <row r="63" customFormat="false" ht="6.75" hidden="false" customHeight="true" outlineLevel="0" collapsed="false">
      <c r="A63" s="17"/>
      <c r="B63" s="29"/>
      <c r="C63" s="17"/>
      <c r="D63" s="17"/>
      <c r="E63" s="79"/>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G63" s="150"/>
      <c r="AH63" s="150"/>
      <c r="AI63" s="150"/>
      <c r="AJ63" s="150"/>
      <c r="AK63" s="150"/>
      <c r="AL63" s="150"/>
      <c r="AM63" s="150"/>
      <c r="AN63" s="150"/>
      <c r="AO63" s="150"/>
      <c r="AP63" s="150"/>
      <c r="AQ63" s="150"/>
      <c r="AR63" s="150"/>
      <c r="AS63" s="150"/>
      <c r="AT63" s="150"/>
      <c r="AU63" s="150"/>
      <c r="AV63" s="150"/>
      <c r="AW63" s="150"/>
      <c r="AX63" s="150"/>
      <c r="AY63" s="150"/>
      <c r="AZ63" s="150"/>
      <c r="BA63" s="150"/>
      <c r="BB63" s="150"/>
      <c r="BC63" s="150"/>
      <c r="BD63" s="150"/>
      <c r="BE63" s="150"/>
      <c r="BF63" s="150"/>
      <c r="BG63" s="150"/>
      <c r="BH63" s="150"/>
      <c r="BI63" s="150"/>
      <c r="BJ63" s="150"/>
      <c r="BK63" s="150"/>
      <c r="BL63" s="150"/>
      <c r="BM63" s="150"/>
      <c r="BN63" s="150"/>
      <c r="BO63" s="150"/>
      <c r="BP63" s="150"/>
      <c r="BQ63" s="150"/>
      <c r="BR63" s="150"/>
    </row>
    <row r="64" customFormat="false" ht="8.25" hidden="false" customHeight="true" outlineLevel="0" collapsed="false">
      <c r="A64" s="17"/>
      <c r="B64" s="29"/>
      <c r="C64" s="17"/>
      <c r="D64" s="17"/>
      <c r="E64" s="79"/>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0"/>
      <c r="BG64" s="150"/>
      <c r="BH64" s="150"/>
      <c r="BI64" s="150"/>
      <c r="BJ64" s="150"/>
      <c r="BK64" s="150"/>
      <c r="BL64" s="150"/>
      <c r="BM64" s="150"/>
      <c r="BN64" s="150"/>
      <c r="BO64" s="150"/>
      <c r="BP64" s="150"/>
      <c r="BQ64" s="150"/>
      <c r="BR64" s="150"/>
    </row>
    <row r="65" customFormat="false" ht="8.25" hidden="false" customHeight="true" outlineLevel="0" collapsed="false">
      <c r="A65" s="17"/>
      <c r="B65" s="29"/>
      <c r="C65" s="17"/>
      <c r="D65" s="17"/>
      <c r="E65" s="79"/>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row>
    <row r="66" customFormat="false" ht="8.25" hidden="false" customHeight="true" outlineLevel="0" collapsed="false">
      <c r="A66" s="17"/>
      <c r="B66" s="29"/>
      <c r="C66" s="17"/>
      <c r="D66" s="17"/>
      <c r="E66" s="79"/>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150"/>
      <c r="BJ66" s="150"/>
      <c r="BK66" s="150"/>
      <c r="BL66" s="150"/>
      <c r="BM66" s="150"/>
      <c r="BN66" s="150"/>
      <c r="BO66" s="150"/>
      <c r="BP66" s="150"/>
      <c r="BQ66" s="150"/>
      <c r="BR66" s="150"/>
    </row>
    <row r="67" customFormat="false" ht="8.25" hidden="false" customHeight="true" outlineLevel="0" collapsed="false">
      <c r="A67" s="17"/>
      <c r="B67" s="29"/>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c r="BO67" s="150"/>
      <c r="BP67" s="150"/>
      <c r="BQ67" s="150"/>
      <c r="BR67" s="150"/>
    </row>
    <row r="68" customFormat="false" ht="8.25" hidden="false" customHeight="true" outlineLevel="0" collapsed="false">
      <c r="A68" s="17"/>
      <c r="B68" s="29"/>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150"/>
      <c r="BJ68" s="150"/>
      <c r="BK68" s="150"/>
      <c r="BL68" s="150"/>
      <c r="BM68" s="150"/>
      <c r="BN68" s="150"/>
      <c r="BO68" s="150"/>
      <c r="BP68" s="150"/>
      <c r="BQ68" s="150"/>
      <c r="BR68" s="150"/>
    </row>
    <row r="69" customFormat="false" ht="8.25" hidden="false" customHeight="true" outlineLevel="0" collapsed="false">
      <c r="A69" s="17"/>
      <c r="B69" s="29"/>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G69" s="150"/>
      <c r="AH69" s="150"/>
      <c r="AI69" s="150"/>
      <c r="AJ69" s="150"/>
      <c r="AK69" s="150"/>
      <c r="AL69" s="150"/>
      <c r="AM69" s="150"/>
      <c r="AN69" s="150"/>
      <c r="AO69" s="150"/>
      <c r="AP69" s="150"/>
      <c r="AQ69" s="150"/>
      <c r="AR69" s="150"/>
      <c r="AS69" s="150"/>
      <c r="AT69" s="150"/>
      <c r="AU69" s="150"/>
      <c r="AV69" s="150"/>
      <c r="AW69" s="150"/>
      <c r="AX69" s="150"/>
      <c r="AY69" s="150"/>
      <c r="AZ69" s="150"/>
      <c r="BA69" s="150"/>
      <c r="BB69" s="150"/>
      <c r="BC69" s="150"/>
      <c r="BD69" s="150"/>
      <c r="BE69" s="150"/>
      <c r="BF69" s="150"/>
      <c r="BG69" s="150"/>
      <c r="BH69" s="150"/>
      <c r="BI69" s="150"/>
      <c r="BJ69" s="150"/>
      <c r="BK69" s="150"/>
      <c r="BL69" s="150"/>
      <c r="BM69" s="150"/>
      <c r="BN69" s="150"/>
      <c r="BO69" s="150"/>
      <c r="BP69" s="150"/>
      <c r="BQ69" s="150"/>
      <c r="BR69" s="150"/>
    </row>
    <row r="70" customFormat="false" ht="8.25" hidden="false" customHeight="true" outlineLevel="0" collapsed="false">
      <c r="A70" s="17"/>
      <c r="B70" s="29"/>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G70" s="150"/>
      <c r="AH70" s="150"/>
      <c r="AI70" s="150"/>
      <c r="AJ70" s="150"/>
      <c r="AK70" s="150"/>
      <c r="AL70" s="150"/>
      <c r="AM70" s="150"/>
      <c r="AN70" s="150"/>
      <c r="AO70" s="150"/>
      <c r="AP70" s="150"/>
      <c r="AQ70" s="150"/>
      <c r="AR70" s="150"/>
      <c r="AS70" s="150"/>
      <c r="AT70" s="150"/>
      <c r="AU70" s="150"/>
      <c r="AV70" s="150"/>
      <c r="AW70" s="150"/>
      <c r="AX70" s="150"/>
      <c r="AY70" s="150"/>
      <c r="AZ70" s="150"/>
      <c r="BA70" s="150"/>
      <c r="BB70" s="150"/>
      <c r="BC70" s="150"/>
      <c r="BD70" s="150"/>
      <c r="BE70" s="150"/>
      <c r="BF70" s="150"/>
      <c r="BG70" s="150"/>
      <c r="BH70" s="150"/>
      <c r="BI70" s="150"/>
      <c r="BJ70" s="150"/>
      <c r="BK70" s="150"/>
      <c r="BL70" s="150"/>
      <c r="BM70" s="150"/>
      <c r="BN70" s="150"/>
      <c r="BO70" s="150"/>
      <c r="BP70" s="150"/>
      <c r="BQ70" s="150"/>
      <c r="BR70" s="150"/>
    </row>
    <row r="71" customFormat="false" ht="8.25" hidden="false" customHeight="true" outlineLevel="0" collapsed="false">
      <c r="A71" s="17"/>
      <c r="B71" s="29"/>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G71" s="150"/>
      <c r="AH71" s="150"/>
      <c r="AI71" s="150"/>
      <c r="AJ71" s="150"/>
      <c r="AK71" s="150"/>
      <c r="AL71" s="150"/>
      <c r="AM71" s="150"/>
      <c r="AN71" s="150"/>
      <c r="AO71" s="150"/>
      <c r="AP71" s="150"/>
      <c r="AQ71" s="150"/>
      <c r="AR71" s="150"/>
      <c r="AS71" s="150"/>
      <c r="AT71" s="150"/>
      <c r="AU71" s="150"/>
      <c r="AV71" s="150"/>
      <c r="AW71" s="150"/>
      <c r="AX71" s="150"/>
      <c r="AY71" s="150"/>
      <c r="AZ71" s="150"/>
      <c r="BA71" s="150"/>
      <c r="BB71" s="150"/>
      <c r="BC71" s="150"/>
      <c r="BD71" s="150"/>
      <c r="BE71" s="150"/>
      <c r="BF71" s="150"/>
      <c r="BG71" s="150"/>
      <c r="BH71" s="150"/>
      <c r="BI71" s="150"/>
      <c r="BJ71" s="150"/>
      <c r="BK71" s="150"/>
      <c r="BL71" s="150"/>
      <c r="BM71" s="150"/>
      <c r="BN71" s="150"/>
      <c r="BO71" s="150"/>
      <c r="BP71" s="150"/>
      <c r="BQ71" s="150"/>
      <c r="BR71" s="150"/>
    </row>
    <row r="72" customFormat="false" ht="8.25" hidden="false" customHeight="true" outlineLevel="0" collapsed="false">
      <c r="A72" s="17"/>
      <c r="B72" s="29"/>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0"/>
      <c r="BN72" s="150"/>
      <c r="BO72" s="150"/>
      <c r="BP72" s="150"/>
      <c r="BQ72" s="150"/>
      <c r="BR72" s="150"/>
    </row>
    <row r="73" customFormat="false" ht="8.25" hidden="false" customHeight="true" outlineLevel="0" collapsed="false">
      <c r="A73" s="17"/>
      <c r="B73" s="29"/>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150"/>
      <c r="BJ73" s="150"/>
      <c r="BK73" s="150"/>
      <c r="BL73" s="150"/>
      <c r="BM73" s="150"/>
      <c r="BN73" s="150"/>
      <c r="BO73" s="150"/>
      <c r="BP73" s="150"/>
      <c r="BQ73" s="150"/>
      <c r="BR73" s="150"/>
    </row>
    <row r="74" customFormat="false" ht="8.25" hidden="false" customHeight="true" outlineLevel="0" collapsed="false">
      <c r="A74" s="17"/>
      <c r="B74" s="29"/>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150"/>
      <c r="BJ74" s="150"/>
      <c r="BK74" s="150"/>
      <c r="BL74" s="150"/>
      <c r="BM74" s="150"/>
      <c r="BN74" s="150"/>
      <c r="BO74" s="150"/>
      <c r="BP74" s="150"/>
      <c r="BQ74" s="150"/>
      <c r="BR74" s="150"/>
    </row>
    <row r="75" s="20" customFormat="true" ht="10.5" hidden="false" customHeight="true" outlineLevel="0" collapsed="false">
      <c r="A75" s="23" t="s">
        <v>548</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row>
    <row r="76" s="20" customFormat="true" ht="10.5" hidden="false" customHeight="true" outlineLevel="0" collapsed="false">
      <c r="A76" s="15"/>
      <c r="B76" s="15"/>
      <c r="C76" s="15"/>
      <c r="D76" s="15"/>
      <c r="E76" s="15"/>
      <c r="F76" s="15"/>
      <c r="G76" s="15"/>
      <c r="H76" s="15"/>
      <c r="I76" s="15"/>
      <c r="J76" s="15"/>
      <c r="K76" s="15"/>
      <c r="L76" s="15"/>
      <c r="M76" s="15"/>
      <c r="N76" s="156" t="s">
        <v>303</v>
      </c>
      <c r="O76" s="15"/>
      <c r="P76" s="15"/>
      <c r="Q76" s="15"/>
      <c r="R76" s="15"/>
      <c r="S76" s="15"/>
      <c r="T76" s="15"/>
      <c r="U76" s="15"/>
      <c r="V76" s="15"/>
      <c r="W76" s="15"/>
      <c r="X76" s="15"/>
      <c r="Y76" s="15"/>
      <c r="Z76" s="15"/>
      <c r="AA76" s="15"/>
      <c r="AB76" s="15"/>
      <c r="AC76" s="18" t="s">
        <v>527</v>
      </c>
      <c r="AD76" s="15"/>
      <c r="AE76" s="15"/>
    </row>
    <row r="77" s="20" customFormat="true" ht="10.5" hidden="false" customHeight="true" outlineLevel="0" collapsed="false">
      <c r="A77" s="15"/>
      <c r="B77" s="15"/>
      <c r="C77" s="15"/>
      <c r="D77" s="15"/>
      <c r="E77" s="15"/>
      <c r="F77" s="15"/>
      <c r="G77" s="15"/>
      <c r="H77" s="15"/>
      <c r="I77" s="15"/>
      <c r="J77" s="15"/>
      <c r="K77" s="15"/>
      <c r="L77" s="15"/>
      <c r="M77" s="15"/>
      <c r="N77" s="156" t="s">
        <v>528</v>
      </c>
      <c r="O77" s="15"/>
      <c r="P77" s="15"/>
      <c r="Q77" s="15"/>
      <c r="R77" s="15"/>
      <c r="S77" s="15"/>
      <c r="T77" s="15"/>
      <c r="U77" s="15"/>
      <c r="V77" s="15"/>
      <c r="W77" s="15"/>
      <c r="X77" s="15"/>
      <c r="Y77" s="15"/>
      <c r="Z77" s="15"/>
      <c r="AA77" s="15"/>
      <c r="AB77" s="15"/>
      <c r="AC77" s="18" t="s">
        <v>491</v>
      </c>
      <c r="AD77" s="15"/>
      <c r="AE77" s="15"/>
    </row>
    <row r="78" s="20" customFormat="true" ht="10.5" hidden="false" customHeight="true" outlineLevel="0" collapsed="false">
      <c r="A78" s="15"/>
      <c r="B78" s="15"/>
      <c r="C78" s="15"/>
      <c r="D78" s="15"/>
      <c r="E78" s="15"/>
      <c r="F78" s="15"/>
      <c r="G78" s="15"/>
      <c r="H78" s="15"/>
      <c r="I78" s="15"/>
      <c r="J78" s="15"/>
      <c r="K78" s="15"/>
      <c r="L78" s="15"/>
      <c r="M78" s="15"/>
      <c r="N78" s="156" t="s">
        <v>529</v>
      </c>
      <c r="O78" s="15"/>
      <c r="P78" s="15"/>
      <c r="Q78" s="15"/>
      <c r="R78" s="15"/>
      <c r="S78" s="15"/>
      <c r="T78" s="15"/>
      <c r="U78" s="15"/>
      <c r="V78" s="15"/>
      <c r="W78" s="15"/>
      <c r="X78" s="15"/>
      <c r="Y78" s="15"/>
      <c r="Z78" s="15"/>
      <c r="AA78" s="15"/>
      <c r="AB78" s="15"/>
      <c r="AC78" s="15"/>
      <c r="AD78" s="15"/>
      <c r="AE78" s="15"/>
    </row>
    <row r="79" customFormat="false" ht="6.75" hidden="false" customHeight="true" outlineLevel="0" collapsed="false">
      <c r="A79" s="29"/>
      <c r="B79" s="29"/>
      <c r="C79" s="17"/>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150"/>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150"/>
      <c r="BJ79" s="150"/>
      <c r="BK79" s="150"/>
      <c r="BL79" s="150"/>
      <c r="BM79" s="150"/>
      <c r="BN79" s="150"/>
      <c r="BO79" s="150"/>
      <c r="BP79" s="150"/>
      <c r="BQ79" s="150"/>
      <c r="BR79" s="150"/>
    </row>
    <row r="80" customFormat="false" ht="6.75" hidden="false" customHeight="true" outlineLevel="0" collapsed="false">
      <c r="A80" s="29"/>
      <c r="B80" s="29"/>
      <c r="C80" s="17"/>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150"/>
      <c r="BJ80" s="150"/>
      <c r="BK80" s="150"/>
      <c r="BL80" s="150"/>
      <c r="BM80" s="150"/>
      <c r="BN80" s="150"/>
      <c r="BO80" s="150"/>
      <c r="BP80" s="150"/>
      <c r="BQ80" s="150"/>
      <c r="BR80" s="150"/>
    </row>
    <row r="81" customFormat="false" ht="9" hidden="false" customHeight="true" outlineLevel="0" collapsed="false">
      <c r="A81" s="29"/>
      <c r="B81" s="29"/>
      <c r="C81" s="17"/>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150"/>
      <c r="BJ81" s="150"/>
      <c r="BK81" s="150"/>
      <c r="BL81" s="150"/>
      <c r="BM81" s="150"/>
      <c r="BN81" s="150"/>
      <c r="BO81" s="150"/>
      <c r="BP81" s="150"/>
      <c r="BQ81" s="150"/>
      <c r="BR81" s="150"/>
    </row>
    <row r="82" customFormat="false" ht="9" hidden="false" customHeight="true" outlineLevel="0" collapsed="false">
      <c r="A82" s="17"/>
      <c r="B82" s="17"/>
      <c r="C82" s="17"/>
      <c r="D82" s="17"/>
      <c r="E82" s="24" t="s">
        <v>530</v>
      </c>
      <c r="F82" s="24"/>
      <c r="G82" s="24"/>
      <c r="H82" s="24"/>
      <c r="I82" s="24"/>
      <c r="J82" s="24"/>
      <c r="K82" s="24"/>
      <c r="L82" s="24"/>
      <c r="M82" s="24"/>
      <c r="N82" s="17"/>
      <c r="O82" s="24" t="s">
        <v>531</v>
      </c>
      <c r="P82" s="24"/>
      <c r="Q82" s="24"/>
      <c r="R82" s="24"/>
      <c r="S82" s="24"/>
      <c r="T82" s="24"/>
      <c r="U82" s="24"/>
      <c r="V82" s="24"/>
      <c r="W82" s="24"/>
      <c r="X82" s="17"/>
      <c r="Y82" s="17"/>
      <c r="Z82" s="17"/>
      <c r="AA82" s="24" t="s">
        <v>532</v>
      </c>
      <c r="AB82" s="24"/>
      <c r="AC82" s="24"/>
      <c r="AD82" s="17"/>
      <c r="AE82" s="17"/>
    </row>
    <row r="83" customFormat="false" ht="8.25" hidden="false" customHeight="tru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row>
    <row r="84" customFormat="false" ht="9" hidden="false" customHeight="true" outlineLevel="0" collapsed="false">
      <c r="A84" s="17"/>
      <c r="B84" s="17"/>
      <c r="C84" s="17"/>
      <c r="D84" s="17"/>
      <c r="E84" s="27" t="s">
        <v>533</v>
      </c>
      <c r="F84" s="17"/>
      <c r="G84" s="17"/>
      <c r="H84" s="17"/>
      <c r="I84" s="27" t="s">
        <v>338</v>
      </c>
      <c r="J84" s="17"/>
      <c r="K84" s="17"/>
      <c r="L84" s="17"/>
      <c r="M84" s="17"/>
      <c r="N84" s="17"/>
      <c r="O84" s="17"/>
      <c r="P84" s="17"/>
      <c r="Q84" s="27" t="s">
        <v>534</v>
      </c>
      <c r="R84" s="17"/>
      <c r="S84" s="27" t="s">
        <v>338</v>
      </c>
      <c r="T84" s="17"/>
      <c r="U84" s="17"/>
      <c r="V84" s="17"/>
      <c r="W84" s="17"/>
      <c r="X84" s="17"/>
      <c r="Y84" s="17"/>
      <c r="Z84" s="17"/>
      <c r="AA84" s="17"/>
      <c r="AB84" s="17"/>
      <c r="AC84" s="17"/>
      <c r="AD84" s="17"/>
      <c r="AE84" s="17"/>
    </row>
    <row r="85" customFormat="false" ht="9" hidden="false" customHeight="true" outlineLevel="0" collapsed="false">
      <c r="A85" s="17"/>
      <c r="B85" s="17"/>
      <c r="C85" s="17"/>
      <c r="D85" s="17"/>
      <c r="E85" s="27" t="s">
        <v>535</v>
      </c>
      <c r="F85" s="17"/>
      <c r="G85" s="27" t="s">
        <v>536</v>
      </c>
      <c r="H85" s="17"/>
      <c r="I85" s="27" t="s">
        <v>537</v>
      </c>
      <c r="J85" s="17"/>
      <c r="K85" s="27" t="s">
        <v>538</v>
      </c>
      <c r="L85" s="17"/>
      <c r="M85" s="17"/>
      <c r="N85" s="17"/>
      <c r="O85" s="17"/>
      <c r="P85" s="17"/>
      <c r="Q85" s="27" t="s">
        <v>539</v>
      </c>
      <c r="R85" s="17"/>
      <c r="S85" s="27" t="s">
        <v>71</v>
      </c>
      <c r="T85" s="17"/>
      <c r="U85" s="27" t="s">
        <v>80</v>
      </c>
      <c r="V85" s="17"/>
      <c r="W85" s="17"/>
      <c r="X85" s="17"/>
      <c r="Y85" s="27" t="s">
        <v>540</v>
      </c>
      <c r="Z85" s="17"/>
      <c r="AA85" s="17"/>
      <c r="AB85" s="17"/>
      <c r="AC85" s="17"/>
      <c r="AD85" s="17"/>
      <c r="AE85" s="17"/>
    </row>
    <row r="86" customFormat="false" ht="9" hidden="false" customHeight="true" outlineLevel="0" collapsed="false">
      <c r="A86" s="24" t="s">
        <v>81</v>
      </c>
      <c r="B86" s="17"/>
      <c r="C86" s="24" t="s">
        <v>83</v>
      </c>
      <c r="D86" s="17"/>
      <c r="E86" s="24" t="s">
        <v>541</v>
      </c>
      <c r="F86" s="17"/>
      <c r="G86" s="24" t="s">
        <v>542</v>
      </c>
      <c r="H86" s="17"/>
      <c r="I86" s="24" t="s">
        <v>543</v>
      </c>
      <c r="J86" s="17"/>
      <c r="K86" s="24" t="s">
        <v>544</v>
      </c>
      <c r="L86" s="17"/>
      <c r="M86" s="24" t="s">
        <v>75</v>
      </c>
      <c r="N86" s="17"/>
      <c r="O86" s="24" t="s">
        <v>388</v>
      </c>
      <c r="P86" s="17"/>
      <c r="Q86" s="24" t="s">
        <v>467</v>
      </c>
      <c r="R86" s="17"/>
      <c r="S86" s="24" t="s">
        <v>79</v>
      </c>
      <c r="T86" s="17"/>
      <c r="U86" s="24" t="s">
        <v>545</v>
      </c>
      <c r="V86" s="17"/>
      <c r="W86" s="24" t="s">
        <v>75</v>
      </c>
      <c r="X86" s="17"/>
      <c r="Y86" s="24" t="s">
        <v>546</v>
      </c>
      <c r="Z86" s="17"/>
      <c r="AA86" s="24" t="s">
        <v>84</v>
      </c>
      <c r="AB86" s="17"/>
      <c r="AC86" s="24" t="s">
        <v>412</v>
      </c>
      <c r="AD86" s="17"/>
      <c r="AE86" s="24" t="s">
        <v>547</v>
      </c>
    </row>
    <row r="87" customFormat="false" ht="8.25" hidden="false" customHeight="true" outlineLevel="0" collapsed="false">
      <c r="A87" s="17"/>
      <c r="B87" s="29"/>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row>
    <row r="88" customFormat="false" ht="8.25" hidden="false" customHeight="true" outlineLevel="0" collapsed="false">
      <c r="A88" s="123"/>
      <c r="B88" s="123" t="s">
        <v>137</v>
      </c>
      <c r="C88" s="123"/>
      <c r="D88" s="123"/>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row>
    <row r="89" customFormat="false" ht="8.25" hidden="false" customHeight="true" outlineLevel="0" collapsed="false">
      <c r="A89" s="123" t="n">
        <v>1</v>
      </c>
      <c r="B89" s="124"/>
      <c r="C89" s="123" t="s">
        <v>138</v>
      </c>
      <c r="D89" s="123"/>
      <c r="E89" s="72" t="n">
        <v>31022542</v>
      </c>
      <c r="F89" s="17"/>
      <c r="G89" s="72" t="n">
        <v>0</v>
      </c>
      <c r="H89" s="17"/>
      <c r="I89" s="72" t="n">
        <v>68149223</v>
      </c>
      <c r="J89" s="17"/>
      <c r="K89" s="72" t="n">
        <v>0</v>
      </c>
      <c r="L89" s="17"/>
      <c r="M89" s="72" t="n">
        <f aca="false">(E89+G89+I89+K89)</f>
        <v>99171765</v>
      </c>
      <c r="N89" s="17"/>
      <c r="O89" s="72" t="n">
        <v>71883327</v>
      </c>
      <c r="P89" s="17"/>
      <c r="Q89" s="72" t="n">
        <v>0</v>
      </c>
      <c r="R89" s="17"/>
      <c r="S89" s="72" t="n">
        <v>27288438</v>
      </c>
      <c r="T89" s="17"/>
      <c r="U89" s="72" t="n">
        <v>0</v>
      </c>
      <c r="V89" s="17"/>
      <c r="W89" s="72" t="n">
        <f aca="false">(O89+Q89+S89+U89)</f>
        <v>99171765</v>
      </c>
      <c r="X89" s="17"/>
      <c r="Y89" s="72" t="n">
        <v>0</v>
      </c>
      <c r="Z89" s="17"/>
      <c r="AA89" s="72" t="n">
        <f aca="false">(M89-Y89)</f>
        <v>99171765</v>
      </c>
      <c r="AB89" s="17"/>
      <c r="AC89" s="74" t="n">
        <f aca="false">(AA89/AE89)</f>
        <v>2975.4504950495</v>
      </c>
      <c r="AD89" s="17"/>
      <c r="AE89" s="79" t="n">
        <v>33330</v>
      </c>
      <c r="AG89" s="150"/>
      <c r="AH89" s="150"/>
      <c r="AI89" s="150"/>
      <c r="AJ89" s="150"/>
      <c r="AK89" s="150"/>
      <c r="AL89" s="150"/>
      <c r="AM89" s="150"/>
      <c r="AN89" s="150"/>
      <c r="AO89" s="150"/>
      <c r="AP89" s="150"/>
      <c r="AQ89" s="150"/>
      <c r="AR89" s="150"/>
      <c r="AS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row>
    <row r="90" customFormat="false" ht="8.25" hidden="false" customHeight="true" outlineLevel="0" collapsed="false">
      <c r="A90" s="123" t="n">
        <v>2</v>
      </c>
      <c r="B90" s="124"/>
      <c r="C90" s="123" t="s">
        <v>139</v>
      </c>
      <c r="D90" s="123"/>
      <c r="E90" s="79" t="n">
        <v>219569388</v>
      </c>
      <c r="F90" s="17"/>
      <c r="G90" s="79" t="n">
        <v>0</v>
      </c>
      <c r="H90" s="17"/>
      <c r="I90" s="79" t="n">
        <v>220801207</v>
      </c>
      <c r="J90" s="17"/>
      <c r="K90" s="79" t="n">
        <v>0</v>
      </c>
      <c r="L90" s="17"/>
      <c r="M90" s="79" t="n">
        <f aca="false">(E90+G90+I90+K90)</f>
        <v>440370595</v>
      </c>
      <c r="N90" s="17"/>
      <c r="O90" s="79" t="n">
        <v>310464705</v>
      </c>
      <c r="P90" s="17"/>
      <c r="Q90" s="79" t="n">
        <v>0</v>
      </c>
      <c r="R90" s="17"/>
      <c r="S90" s="79" t="n">
        <v>129905890</v>
      </c>
      <c r="T90" s="17"/>
      <c r="U90" s="79" t="n">
        <v>0</v>
      </c>
      <c r="V90" s="17"/>
      <c r="W90" s="79" t="n">
        <f aca="false">(O90+Q90+S90+U90)</f>
        <v>440370595</v>
      </c>
      <c r="X90" s="17"/>
      <c r="Y90" s="79" t="n">
        <v>0</v>
      </c>
      <c r="Z90" s="17"/>
      <c r="AA90" s="79" t="n">
        <f aca="false">(M90-Y90)</f>
        <v>440370595</v>
      </c>
      <c r="AB90" s="17"/>
      <c r="AC90" s="161" t="n">
        <f aca="false">(AA90/AE90)</f>
        <v>4165.63964432673</v>
      </c>
      <c r="AD90" s="17"/>
      <c r="AE90" s="79" t="n">
        <v>105715</v>
      </c>
      <c r="AG90" s="150"/>
      <c r="AH90" s="150"/>
      <c r="AI90" s="150"/>
      <c r="AJ90" s="150"/>
      <c r="AK90" s="150"/>
      <c r="AL90" s="150"/>
      <c r="AM90" s="150"/>
      <c r="AN90" s="150"/>
      <c r="AO90" s="150"/>
      <c r="AP90" s="150"/>
      <c r="AQ90" s="150"/>
      <c r="AR90" s="150"/>
      <c r="AS90" s="150"/>
      <c r="AT90" s="150"/>
      <c r="AU90" s="150"/>
      <c r="AV90" s="150"/>
      <c r="AW90" s="150"/>
      <c r="AX90" s="150"/>
      <c r="AY90" s="150"/>
      <c r="AZ90" s="150"/>
      <c r="BA90" s="150"/>
      <c r="BB90" s="150"/>
      <c r="BC90" s="150"/>
      <c r="BD90" s="150"/>
      <c r="BE90" s="150"/>
      <c r="BF90" s="150"/>
      <c r="BG90" s="150"/>
      <c r="BH90" s="150"/>
      <c r="BI90" s="150"/>
      <c r="BJ90" s="150"/>
      <c r="BK90" s="150"/>
      <c r="BL90" s="150"/>
      <c r="BM90" s="150"/>
      <c r="BN90" s="150"/>
      <c r="BO90" s="150"/>
      <c r="BP90" s="150"/>
      <c r="BQ90" s="150"/>
      <c r="BR90" s="150"/>
    </row>
    <row r="91" customFormat="false" ht="8.25" hidden="false" customHeight="true" outlineLevel="0" collapsed="false">
      <c r="A91" s="123" t="n">
        <v>3</v>
      </c>
      <c r="B91" s="124"/>
      <c r="C91" s="123" t="s">
        <v>140</v>
      </c>
      <c r="D91" s="123"/>
      <c r="E91" s="79" t="n">
        <v>18370340</v>
      </c>
      <c r="F91" s="17"/>
      <c r="G91" s="79" t="n">
        <v>3750000</v>
      </c>
      <c r="H91" s="17"/>
      <c r="I91" s="79" t="n">
        <v>29956848</v>
      </c>
      <c r="J91" s="17"/>
      <c r="K91" s="79" t="n">
        <v>0</v>
      </c>
      <c r="L91" s="17"/>
      <c r="M91" s="79" t="n">
        <f aca="false">(E91+G91+I91+K91)</f>
        <v>52077188</v>
      </c>
      <c r="N91" s="17"/>
      <c r="O91" s="79" t="n">
        <v>31040540</v>
      </c>
      <c r="P91" s="17"/>
      <c r="Q91" s="79" t="n">
        <v>0</v>
      </c>
      <c r="R91" s="17"/>
      <c r="S91" s="79" t="n">
        <v>6474830</v>
      </c>
      <c r="T91" s="17"/>
      <c r="U91" s="79" t="n">
        <v>14561818</v>
      </c>
      <c r="V91" s="17"/>
      <c r="W91" s="79" t="n">
        <f aca="false">(O91+Q91+S91+U91)</f>
        <v>52077188</v>
      </c>
      <c r="X91" s="17"/>
      <c r="Y91" s="79" t="n">
        <v>0</v>
      </c>
      <c r="Z91" s="17"/>
      <c r="AA91" s="79" t="n">
        <f aca="false">(M91-Y91)</f>
        <v>52077188</v>
      </c>
      <c r="AB91" s="17"/>
      <c r="AC91" s="161" t="n">
        <f aca="false">(AA91/AE91)</f>
        <v>3346.6479018058</v>
      </c>
      <c r="AD91" s="17"/>
      <c r="AE91" s="79" t="n">
        <v>15561</v>
      </c>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row>
    <row r="92" customFormat="false" ht="8.25" hidden="false" customHeight="true" outlineLevel="0" collapsed="false">
      <c r="A92" s="123" t="n">
        <v>4</v>
      </c>
      <c r="B92" s="124"/>
      <c r="C92" s="123" t="s">
        <v>141</v>
      </c>
      <c r="D92" s="123"/>
      <c r="E92" s="79" t="n">
        <v>5527897</v>
      </c>
      <c r="F92" s="17"/>
      <c r="G92" s="79" t="n">
        <v>0</v>
      </c>
      <c r="H92" s="17"/>
      <c r="I92" s="79" t="n">
        <v>21373862</v>
      </c>
      <c r="J92" s="17"/>
      <c r="K92" s="79" t="n">
        <v>0</v>
      </c>
      <c r="L92" s="17"/>
      <c r="M92" s="79" t="n">
        <f aca="false">(E92+G92+I92+K92)</f>
        <v>26901759</v>
      </c>
      <c r="N92" s="17"/>
      <c r="O92" s="79" t="n">
        <v>23628878</v>
      </c>
      <c r="P92" s="17"/>
      <c r="Q92" s="79" t="n">
        <v>0</v>
      </c>
      <c r="R92" s="17"/>
      <c r="S92" s="79" t="n">
        <v>1231195</v>
      </c>
      <c r="T92" s="17"/>
      <c r="U92" s="79" t="n">
        <v>2041686</v>
      </c>
      <c r="V92" s="17"/>
      <c r="W92" s="79" t="n">
        <f aca="false">(O92+Q92+S92+U92)</f>
        <v>26901759</v>
      </c>
      <c r="X92" s="17"/>
      <c r="Y92" s="79" t="n">
        <v>0</v>
      </c>
      <c r="Z92" s="17"/>
      <c r="AA92" s="79" t="n">
        <f aca="false">(M92-Y92)</f>
        <v>26901759</v>
      </c>
      <c r="AB92" s="17"/>
      <c r="AC92" s="161" t="n">
        <f aca="false">(AA92/AE92)</f>
        <v>2092.54503733665</v>
      </c>
      <c r="AD92" s="17"/>
      <c r="AE92" s="79" t="n">
        <v>12856</v>
      </c>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0"/>
      <c r="BC92" s="150"/>
      <c r="BD92" s="150"/>
      <c r="BE92" s="150"/>
      <c r="BF92" s="150"/>
      <c r="BG92" s="150"/>
      <c r="BH92" s="150"/>
      <c r="BI92" s="150"/>
      <c r="BJ92" s="150"/>
      <c r="BK92" s="150"/>
      <c r="BL92" s="150"/>
      <c r="BM92" s="150"/>
      <c r="BN92" s="150"/>
      <c r="BO92" s="150"/>
      <c r="BP92" s="150"/>
      <c r="BQ92" s="150"/>
      <c r="BR92" s="150"/>
    </row>
    <row r="93" customFormat="false" ht="8.25" hidden="false" customHeight="true" outlineLevel="0" collapsed="false">
      <c r="A93" s="123" t="n">
        <v>5</v>
      </c>
      <c r="B93" s="124"/>
      <c r="C93" s="123" t="s">
        <v>142</v>
      </c>
      <c r="D93" s="123"/>
      <c r="E93" s="79" t="n">
        <v>25352755</v>
      </c>
      <c r="F93" s="17"/>
      <c r="G93" s="79" t="n">
        <v>0</v>
      </c>
      <c r="H93" s="17"/>
      <c r="I93" s="79" t="n">
        <v>83470383</v>
      </c>
      <c r="J93" s="17"/>
      <c r="K93" s="79" t="n">
        <v>0</v>
      </c>
      <c r="L93" s="17"/>
      <c r="M93" s="79" t="n">
        <f aca="false">(E93+G93+I93+K93)</f>
        <v>108823138</v>
      </c>
      <c r="N93" s="17"/>
      <c r="O93" s="79" t="n">
        <v>73755001</v>
      </c>
      <c r="P93" s="17"/>
      <c r="Q93" s="79" t="n">
        <v>0</v>
      </c>
      <c r="R93" s="17"/>
      <c r="S93" s="79" t="n">
        <v>22164027</v>
      </c>
      <c r="T93" s="17"/>
      <c r="U93" s="79" t="n">
        <v>12904110</v>
      </c>
      <c r="V93" s="17"/>
      <c r="W93" s="79" t="n">
        <f aca="false">(O93+Q93+S93+U93)</f>
        <v>108823138</v>
      </c>
      <c r="X93" s="17"/>
      <c r="Y93" s="79" t="n">
        <v>0</v>
      </c>
      <c r="Z93" s="17"/>
      <c r="AA93" s="79" t="n">
        <f aca="false">(M93-Y93)</f>
        <v>108823138</v>
      </c>
      <c r="AB93" s="17"/>
      <c r="AC93" s="161" t="n">
        <f aca="false">(AA93/AE93)</f>
        <v>3385.90970752956</v>
      </c>
      <c r="AD93" s="17"/>
      <c r="AE93" s="79" t="n">
        <v>32140</v>
      </c>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0"/>
      <c r="BC93" s="150"/>
      <c r="BD93" s="150"/>
      <c r="BE93" s="150"/>
      <c r="BF93" s="150"/>
      <c r="BG93" s="150"/>
      <c r="BH93" s="150"/>
      <c r="BI93" s="150"/>
      <c r="BJ93" s="150"/>
      <c r="BK93" s="150"/>
      <c r="BL93" s="150"/>
      <c r="BM93" s="150"/>
      <c r="BN93" s="150"/>
      <c r="BO93" s="150"/>
      <c r="BP93" s="150"/>
      <c r="BQ93" s="150"/>
      <c r="BR93" s="150"/>
    </row>
    <row r="94" customFormat="false" ht="8.25" hidden="false" customHeight="true" outlineLevel="0" collapsed="false">
      <c r="A94" s="144"/>
      <c r="B94" s="124"/>
      <c r="C94" s="123"/>
      <c r="D94" s="123"/>
      <c r="E94" s="17"/>
      <c r="F94" s="17"/>
      <c r="G94" s="17"/>
      <c r="H94" s="17"/>
      <c r="I94" s="17"/>
      <c r="J94" s="17"/>
      <c r="K94" s="17"/>
      <c r="L94" s="17"/>
      <c r="M94" s="17"/>
      <c r="N94" s="17"/>
      <c r="O94" s="17"/>
      <c r="P94" s="17"/>
      <c r="Q94" s="17"/>
      <c r="R94" s="17"/>
      <c r="S94" s="17"/>
      <c r="T94" s="17"/>
      <c r="U94" s="17"/>
      <c r="V94" s="17"/>
      <c r="W94" s="17"/>
      <c r="X94" s="17"/>
      <c r="Y94" s="17"/>
      <c r="Z94" s="17"/>
      <c r="AA94" s="17"/>
      <c r="AB94" s="17"/>
      <c r="AC94" s="133"/>
      <c r="AD94" s="17"/>
      <c r="AE94" s="17"/>
      <c r="AG94" s="150"/>
      <c r="AH94" s="150"/>
      <c r="AI94" s="150"/>
      <c r="AJ94" s="150"/>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150"/>
      <c r="BJ94" s="150"/>
      <c r="BK94" s="150"/>
      <c r="BL94" s="150"/>
      <c r="BM94" s="150"/>
      <c r="BN94" s="150"/>
      <c r="BO94" s="150"/>
      <c r="BP94" s="150"/>
      <c r="BQ94" s="150"/>
      <c r="BR94" s="150"/>
    </row>
    <row r="95" customFormat="false" ht="8.25" hidden="false" customHeight="true" outlineLevel="0" collapsed="false">
      <c r="A95" s="123" t="n">
        <v>6</v>
      </c>
      <c r="B95" s="124"/>
      <c r="C95" s="123" t="s">
        <v>143</v>
      </c>
      <c r="D95" s="123"/>
      <c r="E95" s="79" t="n">
        <v>24253601</v>
      </c>
      <c r="F95" s="17"/>
      <c r="G95" s="79" t="n">
        <v>0</v>
      </c>
      <c r="H95" s="17"/>
      <c r="I95" s="79" t="n">
        <v>27036511</v>
      </c>
      <c r="J95" s="17"/>
      <c r="K95" s="79" t="n">
        <v>0</v>
      </c>
      <c r="L95" s="17"/>
      <c r="M95" s="79" t="n">
        <f aca="false">(E95+G95+I95+K95)</f>
        <v>51290112</v>
      </c>
      <c r="N95" s="17"/>
      <c r="O95" s="79" t="n">
        <v>29899349</v>
      </c>
      <c r="P95" s="17"/>
      <c r="Q95" s="79" t="n">
        <v>0</v>
      </c>
      <c r="R95" s="17"/>
      <c r="S95" s="79" t="n">
        <v>19129493</v>
      </c>
      <c r="T95" s="17"/>
      <c r="U95" s="79" t="n">
        <v>2261270</v>
      </c>
      <c r="V95" s="17"/>
      <c r="W95" s="79" t="n">
        <f aca="false">(O95+Q95+S95+U95)</f>
        <v>51290112</v>
      </c>
      <c r="X95" s="17"/>
      <c r="Y95" s="79" t="n">
        <v>0</v>
      </c>
      <c r="Z95" s="17"/>
      <c r="AA95" s="79" t="n">
        <f aca="false">(M95-Y95)</f>
        <v>51290112</v>
      </c>
      <c r="AB95" s="17"/>
      <c r="AC95" s="161" t="n">
        <f aca="false">(AA95/AE95)</f>
        <v>3333.1239927216</v>
      </c>
      <c r="AD95" s="17"/>
      <c r="AE95" s="79" t="n">
        <v>15388</v>
      </c>
      <c r="AG95" s="150"/>
      <c r="AH95" s="150"/>
      <c r="AI95" s="150"/>
      <c r="AJ95" s="150"/>
      <c r="AK95" s="150"/>
      <c r="AL95" s="150"/>
      <c r="AM95" s="150"/>
      <c r="AN95" s="150"/>
      <c r="AO95" s="150"/>
      <c r="AP95" s="150"/>
      <c r="AQ95" s="150"/>
      <c r="AR95" s="150"/>
      <c r="AS95" s="150"/>
      <c r="AT95" s="150"/>
      <c r="AU95" s="150"/>
      <c r="AV95" s="150"/>
      <c r="AW95" s="150"/>
      <c r="AX95" s="150"/>
      <c r="AY95" s="150"/>
      <c r="AZ95" s="150"/>
      <c r="BA95" s="150"/>
      <c r="BB95" s="150"/>
      <c r="BC95" s="150"/>
      <c r="BD95" s="150"/>
      <c r="BE95" s="150"/>
      <c r="BF95" s="150"/>
      <c r="BG95" s="150"/>
      <c r="BH95" s="150"/>
      <c r="BI95" s="150"/>
      <c r="BJ95" s="150"/>
      <c r="BK95" s="150"/>
      <c r="BL95" s="150"/>
      <c r="BM95" s="150"/>
      <c r="BN95" s="150"/>
      <c r="BO95" s="150"/>
      <c r="BP95" s="150"/>
      <c r="BQ95" s="150"/>
      <c r="BR95" s="150"/>
    </row>
    <row r="96" customFormat="false" ht="8.25" hidden="false" customHeight="true" outlineLevel="0" collapsed="false">
      <c r="A96" s="123" t="n">
        <v>7</v>
      </c>
      <c r="B96" s="124"/>
      <c r="C96" s="123" t="s">
        <v>144</v>
      </c>
      <c r="D96" s="123"/>
      <c r="E96" s="79" t="n">
        <v>1183582975</v>
      </c>
      <c r="F96" s="17"/>
      <c r="G96" s="79" t="n">
        <v>0</v>
      </c>
      <c r="H96" s="17"/>
      <c r="I96" s="79" t="n">
        <v>1242862235</v>
      </c>
      <c r="J96" s="17"/>
      <c r="K96" s="79" t="n">
        <v>0</v>
      </c>
      <c r="L96" s="17"/>
      <c r="M96" s="79" t="n">
        <f aca="false">(E96+G96+I96+K96)</f>
        <v>2426445210</v>
      </c>
      <c r="N96" s="17"/>
      <c r="O96" s="79" t="n">
        <v>1138379450</v>
      </c>
      <c r="P96" s="17"/>
      <c r="Q96" s="79" t="n">
        <v>126597966</v>
      </c>
      <c r="R96" s="17"/>
      <c r="S96" s="79" t="n">
        <v>829074602</v>
      </c>
      <c r="T96" s="17"/>
      <c r="U96" s="79" t="n">
        <v>332393192</v>
      </c>
      <c r="V96" s="17"/>
      <c r="W96" s="79" t="n">
        <f aca="false">(O96+Q96+S96+U96)</f>
        <v>2426445210</v>
      </c>
      <c r="X96" s="17"/>
      <c r="Y96" s="79" t="n">
        <v>0</v>
      </c>
      <c r="Z96" s="17"/>
      <c r="AA96" s="79" t="n">
        <f aca="false">(M96-Y96)</f>
        <v>2426445210</v>
      </c>
      <c r="AB96" s="17"/>
      <c r="AC96" s="161" t="n">
        <f aca="false">(AA96/AE96)</f>
        <v>10251.5313636767</v>
      </c>
      <c r="AD96" s="17"/>
      <c r="AE96" s="79" t="n">
        <v>236691</v>
      </c>
      <c r="AG96" s="150"/>
      <c r="AH96" s="150"/>
      <c r="AI96" s="150"/>
      <c r="AJ96" s="150"/>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150"/>
      <c r="BJ96" s="150"/>
      <c r="BK96" s="150"/>
      <c r="BL96" s="150"/>
      <c r="BM96" s="150"/>
      <c r="BN96" s="150"/>
      <c r="BO96" s="150"/>
      <c r="BP96" s="150"/>
      <c r="BQ96" s="150"/>
      <c r="BR96" s="150"/>
    </row>
    <row r="97" customFormat="false" ht="8.25" hidden="false" customHeight="true" outlineLevel="0" collapsed="false">
      <c r="A97" s="123" t="n">
        <v>8</v>
      </c>
      <c r="B97" s="124"/>
      <c r="C97" s="123" t="s">
        <v>145</v>
      </c>
      <c r="D97" s="123"/>
      <c r="E97" s="79" t="n">
        <v>94425409</v>
      </c>
      <c r="F97" s="17"/>
      <c r="G97" s="79" t="n">
        <v>0</v>
      </c>
      <c r="H97" s="17"/>
      <c r="I97" s="79" t="n">
        <v>127715919</v>
      </c>
      <c r="J97" s="17"/>
      <c r="K97" s="79" t="n">
        <v>0</v>
      </c>
      <c r="L97" s="17"/>
      <c r="M97" s="79" t="n">
        <f aca="false">(E97+G97+I97+K97)</f>
        <v>222141328</v>
      </c>
      <c r="N97" s="17"/>
      <c r="O97" s="79" t="n">
        <v>196738370</v>
      </c>
      <c r="P97" s="17"/>
      <c r="Q97" s="79" t="n">
        <v>4357501</v>
      </c>
      <c r="R97" s="17"/>
      <c r="S97" s="79" t="n">
        <v>21045457</v>
      </c>
      <c r="T97" s="17"/>
      <c r="U97" s="79" t="n">
        <v>0</v>
      </c>
      <c r="V97" s="17"/>
      <c r="W97" s="79" t="n">
        <f aca="false">(O97+Q97+S97+U97)</f>
        <v>222141328</v>
      </c>
      <c r="X97" s="17"/>
      <c r="Y97" s="79" t="n">
        <v>0</v>
      </c>
      <c r="Z97" s="17"/>
      <c r="AA97" s="79" t="n">
        <f aca="false">(M97-Y97)</f>
        <v>222141328</v>
      </c>
      <c r="AB97" s="17"/>
      <c r="AC97" s="161" t="n">
        <f aca="false">(AA97/AE97)</f>
        <v>2969.44656391611</v>
      </c>
      <c r="AD97" s="17"/>
      <c r="AE97" s="79" t="n">
        <v>74809</v>
      </c>
      <c r="AG97" s="150"/>
      <c r="AH97" s="150"/>
      <c r="AI97" s="150"/>
      <c r="AJ97" s="150"/>
      <c r="AK97" s="150"/>
      <c r="AL97" s="150"/>
      <c r="AM97" s="150"/>
      <c r="AN97" s="150"/>
      <c r="AO97" s="150"/>
      <c r="AP97" s="150"/>
      <c r="AQ97" s="150"/>
      <c r="AR97" s="150"/>
      <c r="AS97" s="150"/>
      <c r="AT97" s="150"/>
      <c r="AU97" s="150"/>
      <c r="AV97" s="150"/>
      <c r="AW97" s="150"/>
      <c r="AX97" s="150"/>
      <c r="AY97" s="150"/>
      <c r="AZ97" s="150"/>
      <c r="BA97" s="150"/>
      <c r="BB97" s="150"/>
      <c r="BC97" s="150"/>
      <c r="BD97" s="150"/>
      <c r="BE97" s="150"/>
      <c r="BF97" s="150"/>
      <c r="BG97" s="150"/>
      <c r="BH97" s="150"/>
      <c r="BI97" s="150"/>
      <c r="BJ97" s="150"/>
      <c r="BK97" s="150"/>
      <c r="BL97" s="150"/>
      <c r="BM97" s="150"/>
      <c r="BN97" s="150"/>
      <c r="BO97" s="150"/>
      <c r="BP97" s="150"/>
      <c r="BQ97" s="150"/>
      <c r="BR97" s="150"/>
    </row>
    <row r="98" customFormat="false" ht="8.25" hidden="false" customHeight="true" outlineLevel="0" collapsed="false">
      <c r="A98" s="123" t="n">
        <v>9</v>
      </c>
      <c r="B98" s="124"/>
      <c r="C98" s="123" t="s">
        <v>146</v>
      </c>
      <c r="D98" s="123"/>
      <c r="E98" s="79" t="n">
        <v>5595050</v>
      </c>
      <c r="F98" s="17"/>
      <c r="G98" s="79" t="n">
        <v>0</v>
      </c>
      <c r="H98" s="17"/>
      <c r="I98" s="79" t="n">
        <v>12792120</v>
      </c>
      <c r="J98" s="17"/>
      <c r="K98" s="79" t="n">
        <v>0</v>
      </c>
      <c r="L98" s="17"/>
      <c r="M98" s="79" t="n">
        <f aca="false">(E98+G98+I98+K98)</f>
        <v>18387170</v>
      </c>
      <c r="N98" s="17"/>
      <c r="O98" s="79" t="n">
        <v>9367336</v>
      </c>
      <c r="P98" s="17"/>
      <c r="Q98" s="79" t="n">
        <v>0</v>
      </c>
      <c r="R98" s="17"/>
      <c r="S98" s="79" t="n">
        <v>8097537</v>
      </c>
      <c r="T98" s="17"/>
      <c r="U98" s="79" t="n">
        <v>922297</v>
      </c>
      <c r="V98" s="17"/>
      <c r="W98" s="79" t="n">
        <f aca="false">(O98+Q98+S98+U98)</f>
        <v>18387170</v>
      </c>
      <c r="X98" s="17"/>
      <c r="Y98" s="79" t="n">
        <v>0</v>
      </c>
      <c r="Z98" s="17"/>
      <c r="AA98" s="79" t="n">
        <f aca="false">(M98-Y98)</f>
        <v>18387170</v>
      </c>
      <c r="AB98" s="17"/>
      <c r="AC98" s="161" t="n">
        <f aca="false">(AA98/AE98)</f>
        <v>3952.53009458297</v>
      </c>
      <c r="AD98" s="17"/>
      <c r="AE98" s="79" t="n">
        <v>4652</v>
      </c>
      <c r="AG98" s="150"/>
      <c r="AH98" s="150"/>
      <c r="AI98" s="150"/>
      <c r="AJ98" s="150"/>
      <c r="AK98" s="150"/>
      <c r="AL98" s="150"/>
      <c r="AM98" s="150"/>
      <c r="AN98" s="150"/>
      <c r="AO98" s="150"/>
      <c r="AP98" s="150"/>
      <c r="AQ98" s="150"/>
      <c r="AR98" s="150"/>
      <c r="AS98" s="150"/>
      <c r="AT98" s="150"/>
      <c r="AU98" s="150"/>
      <c r="AV98" s="150"/>
      <c r="AW98" s="150"/>
      <c r="AX98" s="150"/>
      <c r="AY98" s="150"/>
      <c r="AZ98" s="150"/>
      <c r="BA98" s="150"/>
      <c r="BB98" s="150"/>
      <c r="BC98" s="150"/>
      <c r="BD98" s="150"/>
      <c r="BE98" s="150"/>
      <c r="BF98" s="150"/>
      <c r="BG98" s="150"/>
      <c r="BH98" s="150"/>
      <c r="BI98" s="150"/>
      <c r="BJ98" s="150"/>
      <c r="BK98" s="150"/>
      <c r="BL98" s="150"/>
      <c r="BM98" s="150"/>
      <c r="BN98" s="150"/>
      <c r="BO98" s="150"/>
      <c r="BP98" s="150"/>
      <c r="BQ98" s="150"/>
      <c r="BR98" s="150"/>
    </row>
    <row r="99" customFormat="false" ht="8.25" hidden="false" customHeight="true" outlineLevel="0" collapsed="false">
      <c r="A99" s="123" t="n">
        <v>10</v>
      </c>
      <c r="B99" s="124"/>
      <c r="C99" s="123" t="s">
        <v>147</v>
      </c>
      <c r="D99" s="123"/>
      <c r="E99" s="79" t="n">
        <v>83996871</v>
      </c>
      <c r="F99" s="17"/>
      <c r="G99" s="79" t="n">
        <v>0</v>
      </c>
      <c r="H99" s="17"/>
      <c r="I99" s="79" t="n">
        <v>122422587</v>
      </c>
      <c r="J99" s="17"/>
      <c r="K99" s="79" t="n">
        <v>0</v>
      </c>
      <c r="L99" s="17"/>
      <c r="M99" s="79" t="n">
        <f aca="false">(E99+G99+I99+K99)</f>
        <v>206419458</v>
      </c>
      <c r="N99" s="17"/>
      <c r="O99" s="79" t="n">
        <v>180748247</v>
      </c>
      <c r="P99" s="17"/>
      <c r="Q99" s="79" t="n">
        <v>0</v>
      </c>
      <c r="R99" s="17"/>
      <c r="S99" s="79" t="n">
        <v>24797487</v>
      </c>
      <c r="T99" s="17"/>
      <c r="U99" s="79" t="n">
        <v>873724</v>
      </c>
      <c r="V99" s="17"/>
      <c r="W99" s="79" t="n">
        <f aca="false">(O99+Q99+S99+U99)</f>
        <v>206419458</v>
      </c>
      <c r="X99" s="17"/>
      <c r="Y99" s="79" t="n">
        <v>0</v>
      </c>
      <c r="Z99" s="17"/>
      <c r="AA99" s="79" t="n">
        <f aca="false">(M99-Y99)</f>
        <v>206419458</v>
      </c>
      <c r="AB99" s="17"/>
      <c r="AC99" s="161" t="n">
        <f aca="false">(AA99/AE99)</f>
        <v>2664.68028141741</v>
      </c>
      <c r="AD99" s="17"/>
      <c r="AE99" s="79" t="n">
        <v>77465</v>
      </c>
      <c r="AG99" s="150"/>
      <c r="AH99" s="150"/>
      <c r="AI99" s="150"/>
      <c r="AJ99" s="150"/>
      <c r="AK99" s="150"/>
      <c r="AL99" s="150"/>
      <c r="AM99" s="150"/>
      <c r="AN99" s="150"/>
      <c r="AO99" s="150"/>
      <c r="AP99" s="150"/>
      <c r="AQ99" s="150"/>
      <c r="AR99" s="150"/>
      <c r="AS99" s="150"/>
      <c r="AT99" s="150"/>
      <c r="AU99" s="150"/>
      <c r="AV99" s="150"/>
      <c r="AW99" s="150"/>
      <c r="AX99" s="150"/>
      <c r="AY99" s="150"/>
      <c r="AZ99" s="150"/>
      <c r="BA99" s="150"/>
      <c r="BB99" s="150"/>
      <c r="BC99" s="150"/>
      <c r="BD99" s="150"/>
      <c r="BE99" s="150"/>
      <c r="BF99" s="150"/>
      <c r="BG99" s="150"/>
      <c r="BH99" s="150"/>
      <c r="BI99" s="150"/>
      <c r="BJ99" s="150"/>
      <c r="BK99" s="150"/>
      <c r="BL99" s="150"/>
      <c r="BM99" s="150"/>
      <c r="BN99" s="150"/>
      <c r="BO99" s="150"/>
      <c r="BP99" s="150"/>
      <c r="BQ99" s="150"/>
      <c r="BR99" s="150"/>
    </row>
    <row r="100" customFormat="false" ht="8.25" hidden="false" customHeight="true" outlineLevel="0" collapsed="false">
      <c r="A100" s="144"/>
      <c r="B100" s="124"/>
      <c r="C100" s="123"/>
      <c r="D100" s="123"/>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62"/>
      <c r="AD100" s="17"/>
      <c r="AE100" s="17"/>
      <c r="AG100" s="150"/>
      <c r="AH100" s="150"/>
      <c r="AI100" s="150"/>
      <c r="AJ100" s="150"/>
      <c r="AK100" s="150"/>
      <c r="AL100" s="150"/>
      <c r="AM100" s="150"/>
      <c r="AN100" s="150"/>
      <c r="AO100" s="150"/>
      <c r="AP100" s="150"/>
      <c r="AQ100" s="150"/>
      <c r="AR100" s="150"/>
      <c r="AS100" s="150"/>
      <c r="AT100" s="150"/>
      <c r="AU100" s="150"/>
      <c r="AV100" s="150"/>
      <c r="AW100" s="150"/>
      <c r="AX100" s="150"/>
      <c r="AY100" s="150"/>
      <c r="AZ100" s="150"/>
      <c r="BA100" s="150"/>
      <c r="BB100" s="150"/>
      <c r="BC100" s="150"/>
      <c r="BD100" s="150"/>
      <c r="BE100" s="150"/>
      <c r="BF100" s="150"/>
      <c r="BG100" s="150"/>
      <c r="BH100" s="150"/>
      <c r="BI100" s="150"/>
      <c r="BJ100" s="150"/>
      <c r="BK100" s="150"/>
      <c r="BL100" s="150"/>
      <c r="BM100" s="150"/>
      <c r="BN100" s="150"/>
      <c r="BO100" s="150"/>
      <c r="BP100" s="150"/>
      <c r="BQ100" s="150"/>
      <c r="BR100" s="150"/>
    </row>
    <row r="101" customFormat="false" ht="8.25" hidden="false" customHeight="true" outlineLevel="0" collapsed="false">
      <c r="A101" s="123" t="n">
        <v>11</v>
      </c>
      <c r="B101" s="124"/>
      <c r="C101" s="123" t="s">
        <v>148</v>
      </c>
      <c r="D101" s="123"/>
      <c r="E101" s="79" t="n">
        <v>11392906</v>
      </c>
      <c r="F101" s="17"/>
      <c r="G101" s="79" t="n">
        <v>0</v>
      </c>
      <c r="H101" s="17"/>
      <c r="I101" s="79" t="n">
        <v>10884758</v>
      </c>
      <c r="J101" s="17"/>
      <c r="K101" s="79" t="n">
        <v>0</v>
      </c>
      <c r="L101" s="17"/>
      <c r="M101" s="79" t="n">
        <f aca="false">(E101+G101+I101+K101)</f>
        <v>22277664</v>
      </c>
      <c r="N101" s="17"/>
      <c r="O101" s="79" t="n">
        <v>7161713</v>
      </c>
      <c r="P101" s="17"/>
      <c r="Q101" s="79" t="n">
        <v>0</v>
      </c>
      <c r="R101" s="17"/>
      <c r="S101" s="79" t="n">
        <v>6124099</v>
      </c>
      <c r="T101" s="17"/>
      <c r="U101" s="79" t="n">
        <v>8991852</v>
      </c>
      <c r="V101" s="17"/>
      <c r="W101" s="79" t="n">
        <f aca="false">(O101+Q101+S101+U101)</f>
        <v>22277664</v>
      </c>
      <c r="X101" s="17"/>
      <c r="Y101" s="79" t="n">
        <v>0</v>
      </c>
      <c r="Z101" s="17"/>
      <c r="AA101" s="79" t="n">
        <f aca="false">(M101-Y101)</f>
        <v>22277664</v>
      </c>
      <c r="AB101" s="17"/>
      <c r="AC101" s="161" t="n">
        <f aca="false">(AA101/AE101)</f>
        <v>3390.30041089636</v>
      </c>
      <c r="AD101" s="17"/>
      <c r="AE101" s="79" t="n">
        <v>6571</v>
      </c>
      <c r="AG101" s="150"/>
      <c r="AH101" s="150"/>
      <c r="AI101" s="150"/>
      <c r="AJ101" s="150"/>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c r="BP101" s="150"/>
      <c r="BQ101" s="150"/>
      <c r="BR101" s="150"/>
    </row>
    <row r="102" customFormat="false" ht="8.25" hidden="false" customHeight="true" outlineLevel="0" collapsed="false">
      <c r="A102" s="123" t="n">
        <v>12</v>
      </c>
      <c r="B102" s="124"/>
      <c r="C102" s="123" t="s">
        <v>149</v>
      </c>
      <c r="D102" s="123"/>
      <c r="E102" s="79" t="n">
        <v>25809391</v>
      </c>
      <c r="F102" s="17"/>
      <c r="G102" s="79" t="n">
        <v>2161580</v>
      </c>
      <c r="H102" s="17"/>
      <c r="I102" s="79" t="n">
        <v>64894194</v>
      </c>
      <c r="J102" s="17"/>
      <c r="K102" s="79" t="n">
        <v>0</v>
      </c>
      <c r="L102" s="17"/>
      <c r="M102" s="79" t="n">
        <f aca="false">(E102+G102+I102+K102)</f>
        <v>92865165</v>
      </c>
      <c r="N102" s="17"/>
      <c r="O102" s="79" t="n">
        <v>52530486</v>
      </c>
      <c r="P102" s="17"/>
      <c r="Q102" s="79" t="n">
        <v>0</v>
      </c>
      <c r="R102" s="17"/>
      <c r="S102" s="79" t="n">
        <v>40334679</v>
      </c>
      <c r="T102" s="17"/>
      <c r="U102" s="79" t="n">
        <v>0</v>
      </c>
      <c r="V102" s="17"/>
      <c r="W102" s="79" t="n">
        <f aca="false">(O102+Q102+S102+U102)</f>
        <v>92865165</v>
      </c>
      <c r="X102" s="17"/>
      <c r="Y102" s="79" t="n">
        <v>0</v>
      </c>
      <c r="Z102" s="17"/>
      <c r="AA102" s="79" t="n">
        <f aca="false">(M102-Y102)</f>
        <v>92865165</v>
      </c>
      <c r="AB102" s="17"/>
      <c r="AC102" s="161" t="n">
        <f aca="false">(AA102/AE102)</f>
        <v>2799.1670183265</v>
      </c>
      <c r="AD102" s="17"/>
      <c r="AE102" s="79" t="n">
        <v>33176</v>
      </c>
      <c r="AG102" s="150"/>
      <c r="AH102" s="150"/>
      <c r="AI102" s="150"/>
      <c r="AJ102" s="150"/>
      <c r="AK102" s="150"/>
      <c r="AL102" s="150"/>
      <c r="AM102" s="150"/>
      <c r="AN102" s="150"/>
      <c r="AO102" s="150"/>
      <c r="AP102" s="150"/>
      <c r="AQ102" s="150"/>
      <c r="AR102" s="150"/>
      <c r="AS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c r="BP102" s="150"/>
      <c r="BQ102" s="150"/>
      <c r="BR102" s="150"/>
    </row>
    <row r="103" customFormat="false" ht="8.25" hidden="false" customHeight="true" outlineLevel="0" collapsed="false">
      <c r="A103" s="123" t="n">
        <v>13</v>
      </c>
      <c r="B103" s="124"/>
      <c r="C103" s="123" t="s">
        <v>150</v>
      </c>
      <c r="D103" s="123"/>
      <c r="E103" s="79" t="n">
        <v>13814550</v>
      </c>
      <c r="F103" s="17"/>
      <c r="G103" s="79" t="n">
        <v>0</v>
      </c>
      <c r="H103" s="17"/>
      <c r="I103" s="79" t="n">
        <v>24977221</v>
      </c>
      <c r="J103" s="17"/>
      <c r="K103" s="79" t="n">
        <v>0</v>
      </c>
      <c r="L103" s="17"/>
      <c r="M103" s="79" t="n">
        <f aca="false">(E103+G103+I103+K103)</f>
        <v>38791771</v>
      </c>
      <c r="N103" s="17"/>
      <c r="O103" s="79" t="n">
        <v>25634456</v>
      </c>
      <c r="P103" s="17"/>
      <c r="Q103" s="79" t="n">
        <v>0</v>
      </c>
      <c r="R103" s="17"/>
      <c r="S103" s="79" t="n">
        <v>13157315</v>
      </c>
      <c r="T103" s="17"/>
      <c r="U103" s="79" t="n">
        <v>0</v>
      </c>
      <c r="V103" s="17"/>
      <c r="W103" s="79" t="n">
        <f aca="false">(O103+Q103+S103+U103)</f>
        <v>38791771</v>
      </c>
      <c r="X103" s="17"/>
      <c r="Y103" s="79" t="n">
        <v>1977370</v>
      </c>
      <c r="Z103" s="17"/>
      <c r="AA103" s="79" t="n">
        <f aca="false">(M103-Y103)</f>
        <v>36814401</v>
      </c>
      <c r="AB103" s="17"/>
      <c r="AC103" s="161" t="n">
        <f aca="false">(AA103/AE103)</f>
        <v>2206.17252951399</v>
      </c>
      <c r="AD103" s="17"/>
      <c r="AE103" s="79" t="n">
        <v>16687</v>
      </c>
      <c r="AG103" s="150"/>
      <c r="AH103" s="150"/>
      <c r="AI103" s="150"/>
      <c r="AJ103" s="150"/>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c r="BP103" s="150"/>
      <c r="BQ103" s="150"/>
      <c r="BR103" s="150"/>
    </row>
    <row r="104" customFormat="false" ht="8.25" hidden="false" customHeight="true" outlineLevel="0" collapsed="false">
      <c r="A104" s="123" t="n">
        <v>14</v>
      </c>
      <c r="B104" s="124"/>
      <c r="C104" s="123" t="s">
        <v>151</v>
      </c>
      <c r="D104" s="123"/>
      <c r="E104" s="79" t="n">
        <v>4168281</v>
      </c>
      <c r="F104" s="17"/>
      <c r="G104" s="79" t="n">
        <v>0</v>
      </c>
      <c r="H104" s="17"/>
      <c r="I104" s="79" t="n">
        <v>57403076</v>
      </c>
      <c r="J104" s="17"/>
      <c r="K104" s="79" t="n">
        <v>0</v>
      </c>
      <c r="L104" s="17"/>
      <c r="M104" s="79" t="n">
        <f aca="false">(E104+G104+I104+K104)</f>
        <v>61571357</v>
      </c>
      <c r="N104" s="17"/>
      <c r="O104" s="79" t="n">
        <v>46103486</v>
      </c>
      <c r="P104" s="17"/>
      <c r="Q104" s="79" t="n">
        <v>0</v>
      </c>
      <c r="R104" s="17"/>
      <c r="S104" s="79" t="n">
        <v>15467871</v>
      </c>
      <c r="T104" s="17"/>
      <c r="U104" s="79" t="n">
        <v>0</v>
      </c>
      <c r="V104" s="17"/>
      <c r="W104" s="79" t="n">
        <f aca="false">(O104+Q104+S104+U104)</f>
        <v>61571357</v>
      </c>
      <c r="X104" s="17"/>
      <c r="Y104" s="79" t="n">
        <v>0</v>
      </c>
      <c r="Z104" s="17"/>
      <c r="AA104" s="79" t="n">
        <f aca="false">(M104-Y104)</f>
        <v>61571357</v>
      </c>
      <c r="AB104" s="17"/>
      <c r="AC104" s="161" t="n">
        <f aca="false">(AA104/AE104)</f>
        <v>2739.79250656343</v>
      </c>
      <c r="AD104" s="17"/>
      <c r="AE104" s="79" t="n">
        <v>22473</v>
      </c>
      <c r="AG104" s="150"/>
      <c r="AH104" s="150"/>
      <c r="AI104" s="150"/>
      <c r="AJ104" s="150"/>
      <c r="AK104" s="150"/>
      <c r="AL104" s="150"/>
      <c r="AM104" s="150"/>
      <c r="AN104" s="150"/>
      <c r="AO104" s="150"/>
      <c r="AP104" s="150"/>
      <c r="AQ104" s="150"/>
      <c r="AR104" s="150"/>
      <c r="AS104" s="150"/>
      <c r="AT104" s="150"/>
      <c r="AU104" s="150"/>
      <c r="AV104" s="150"/>
      <c r="AW104" s="150"/>
      <c r="AX104" s="150"/>
      <c r="AY104" s="150"/>
      <c r="AZ104" s="150"/>
      <c r="BA104" s="150"/>
      <c r="BB104" s="150"/>
      <c r="BC104" s="150"/>
      <c r="BD104" s="150"/>
      <c r="BE104" s="150"/>
      <c r="BF104" s="150"/>
      <c r="BG104" s="150"/>
      <c r="BH104" s="150"/>
      <c r="BI104" s="150"/>
      <c r="BJ104" s="150"/>
      <c r="BK104" s="150"/>
      <c r="BL104" s="150"/>
      <c r="BM104" s="150"/>
      <c r="BN104" s="150"/>
      <c r="BO104" s="150"/>
      <c r="BP104" s="150"/>
      <c r="BQ104" s="150"/>
      <c r="BR104" s="150"/>
    </row>
    <row r="105" customFormat="false" ht="8.25" hidden="false" customHeight="true" outlineLevel="0" collapsed="false">
      <c r="A105" s="123" t="n">
        <v>15</v>
      </c>
      <c r="B105" s="124"/>
      <c r="C105" s="123" t="s">
        <v>152</v>
      </c>
      <c r="D105" s="123"/>
      <c r="E105" s="79" t="n">
        <v>32208401</v>
      </c>
      <c r="F105" s="17"/>
      <c r="G105" s="79" t="n">
        <v>0</v>
      </c>
      <c r="H105" s="17"/>
      <c r="I105" s="79" t="n">
        <v>35676179</v>
      </c>
      <c r="J105" s="17"/>
      <c r="K105" s="79" t="n">
        <v>0</v>
      </c>
      <c r="L105" s="17"/>
      <c r="M105" s="79" t="n">
        <f aca="false">(E105+G105+I105+K105)</f>
        <v>67884580</v>
      </c>
      <c r="N105" s="17"/>
      <c r="O105" s="79" t="n">
        <v>46045966</v>
      </c>
      <c r="P105" s="17"/>
      <c r="Q105" s="79" t="n">
        <v>0</v>
      </c>
      <c r="R105" s="17"/>
      <c r="S105" s="79" t="n">
        <v>9623909</v>
      </c>
      <c r="T105" s="17"/>
      <c r="U105" s="79" t="n">
        <v>12214705</v>
      </c>
      <c r="V105" s="17"/>
      <c r="W105" s="79" t="n">
        <f aca="false">(O105+Q105+S105+U105)</f>
        <v>67884580</v>
      </c>
      <c r="X105" s="17"/>
      <c r="Y105" s="79" t="n">
        <v>0</v>
      </c>
      <c r="Z105" s="17"/>
      <c r="AA105" s="79" t="n">
        <f aca="false">(M105-Y105)</f>
        <v>67884580</v>
      </c>
      <c r="AB105" s="17"/>
      <c r="AC105" s="161" t="n">
        <f aca="false">(AA105/AE105)</f>
        <v>4013.75155206055</v>
      </c>
      <c r="AD105" s="17"/>
      <c r="AE105" s="79" t="n">
        <v>16913</v>
      </c>
      <c r="AG105" s="150"/>
      <c r="AH105" s="150"/>
      <c r="AI105" s="150"/>
      <c r="AJ105" s="150"/>
      <c r="AK105" s="150"/>
      <c r="AL105" s="150"/>
      <c r="AM105" s="150"/>
      <c r="AN105" s="150"/>
      <c r="AO105" s="150"/>
      <c r="AP105" s="150"/>
      <c r="AQ105" s="150"/>
      <c r="AR105" s="150"/>
      <c r="AS105" s="150"/>
      <c r="AT105" s="150"/>
      <c r="AU105" s="150"/>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c r="BP105" s="150"/>
      <c r="BQ105" s="150"/>
      <c r="BR105" s="150"/>
    </row>
    <row r="106" customFormat="false" ht="8.25" hidden="false" customHeight="true" outlineLevel="0" collapsed="false">
      <c r="A106" s="144"/>
      <c r="B106" s="124"/>
      <c r="C106" s="123"/>
      <c r="D106" s="123"/>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62"/>
      <c r="AD106" s="17"/>
      <c r="AE106" s="17"/>
      <c r="AG106" s="150"/>
      <c r="AH106" s="150"/>
      <c r="AI106" s="150"/>
      <c r="AJ106" s="150"/>
      <c r="AK106" s="150"/>
      <c r="AL106" s="150"/>
      <c r="AM106" s="150"/>
      <c r="AN106" s="150"/>
      <c r="AO106" s="150"/>
      <c r="AP106" s="150"/>
      <c r="AQ106" s="150"/>
      <c r="AR106" s="150"/>
      <c r="AS106" s="150"/>
      <c r="AT106" s="150"/>
      <c r="AU106" s="150"/>
      <c r="AV106" s="150"/>
      <c r="AW106" s="150"/>
      <c r="AX106" s="150"/>
      <c r="AY106" s="150"/>
      <c r="AZ106" s="150"/>
      <c r="BA106" s="150"/>
      <c r="BB106" s="150"/>
      <c r="BC106" s="150"/>
      <c r="BD106" s="150"/>
      <c r="BE106" s="150"/>
      <c r="BF106" s="150"/>
      <c r="BG106" s="150"/>
      <c r="BH106" s="150"/>
      <c r="BI106" s="150"/>
      <c r="BJ106" s="150"/>
      <c r="BK106" s="150"/>
      <c r="BL106" s="150"/>
      <c r="BM106" s="150"/>
      <c r="BN106" s="150"/>
      <c r="BO106" s="150"/>
      <c r="BP106" s="150"/>
      <c r="BQ106" s="150"/>
      <c r="BR106" s="150"/>
    </row>
    <row r="107" customFormat="false" ht="8.25" hidden="false" customHeight="true" outlineLevel="0" collapsed="false">
      <c r="A107" s="123" t="n">
        <v>16</v>
      </c>
      <c r="B107" s="124"/>
      <c r="C107" s="123" t="s">
        <v>153</v>
      </c>
      <c r="D107" s="123"/>
      <c r="E107" s="79" t="n">
        <v>32047707</v>
      </c>
      <c r="F107" s="17"/>
      <c r="G107" s="79" t="n">
        <v>3958402</v>
      </c>
      <c r="H107" s="17"/>
      <c r="I107" s="79" t="n">
        <v>97096496</v>
      </c>
      <c r="J107" s="17"/>
      <c r="K107" s="79" t="n">
        <v>0</v>
      </c>
      <c r="L107" s="17"/>
      <c r="M107" s="79" t="n">
        <f aca="false">(E107+G107+I107+K107)</f>
        <v>133102605</v>
      </c>
      <c r="N107" s="17"/>
      <c r="O107" s="79" t="n">
        <v>99642373</v>
      </c>
      <c r="P107" s="17"/>
      <c r="Q107" s="79" t="n">
        <v>0</v>
      </c>
      <c r="R107" s="17"/>
      <c r="S107" s="79" t="n">
        <v>33460232</v>
      </c>
      <c r="T107" s="17"/>
      <c r="U107" s="79" t="n">
        <v>0</v>
      </c>
      <c r="V107" s="17"/>
      <c r="W107" s="79" t="n">
        <f aca="false">(O107+Q107+S107+U107)</f>
        <v>133102605</v>
      </c>
      <c r="X107" s="17"/>
      <c r="Y107" s="79" t="n">
        <v>0</v>
      </c>
      <c r="Z107" s="17"/>
      <c r="AA107" s="79" t="n">
        <f aca="false">(M107-Y107)</f>
        <v>133102605</v>
      </c>
      <c r="AB107" s="17"/>
      <c r="AC107" s="161" t="n">
        <f aca="false">(AA107/AE107)</f>
        <v>2395.56900399554</v>
      </c>
      <c r="AD107" s="17"/>
      <c r="AE107" s="79" t="n">
        <v>55562</v>
      </c>
      <c r="AG107" s="150"/>
      <c r="AH107" s="150"/>
      <c r="AI107" s="150"/>
      <c r="AJ107" s="150"/>
      <c r="AK107" s="150"/>
      <c r="AL107" s="150"/>
      <c r="AM107" s="150"/>
      <c r="AN107" s="150"/>
      <c r="AO107" s="150"/>
      <c r="AP107" s="150"/>
      <c r="AQ107" s="150"/>
      <c r="AR107" s="150"/>
      <c r="AS107" s="150"/>
      <c r="AT107" s="150"/>
      <c r="AU107" s="150"/>
      <c r="AV107" s="150"/>
      <c r="AW107" s="150"/>
      <c r="AX107" s="150"/>
      <c r="AY107" s="150"/>
      <c r="AZ107" s="150"/>
      <c r="BA107" s="150"/>
      <c r="BB107" s="150"/>
      <c r="BC107" s="150"/>
      <c r="BD107" s="150"/>
      <c r="BE107" s="150"/>
      <c r="BF107" s="150"/>
      <c r="BG107" s="150"/>
      <c r="BH107" s="150"/>
      <c r="BI107" s="150"/>
      <c r="BJ107" s="150"/>
      <c r="BK107" s="150"/>
      <c r="BL107" s="150"/>
      <c r="BM107" s="150"/>
      <c r="BN107" s="150"/>
      <c r="BO107" s="150"/>
      <c r="BP107" s="150"/>
      <c r="BQ107" s="150"/>
      <c r="BR107" s="150"/>
    </row>
    <row r="108" customFormat="false" ht="8.25" hidden="false" customHeight="true" outlineLevel="0" collapsed="false">
      <c r="A108" s="123" t="n">
        <v>17</v>
      </c>
      <c r="B108" s="124"/>
      <c r="C108" s="123" t="s">
        <v>154</v>
      </c>
      <c r="D108" s="123"/>
      <c r="E108" s="79" t="n">
        <v>118165045</v>
      </c>
      <c r="F108" s="17"/>
      <c r="G108" s="79" t="n">
        <v>0</v>
      </c>
      <c r="H108" s="17"/>
      <c r="I108" s="79" t="n">
        <v>55472775</v>
      </c>
      <c r="J108" s="17"/>
      <c r="K108" s="79" t="n">
        <v>0</v>
      </c>
      <c r="L108" s="17"/>
      <c r="M108" s="79" t="n">
        <f aca="false">(E108+G108+I108+K108)</f>
        <v>173637820</v>
      </c>
      <c r="N108" s="17"/>
      <c r="O108" s="79" t="n">
        <v>52615395</v>
      </c>
      <c r="P108" s="17"/>
      <c r="Q108" s="79" t="n">
        <v>0</v>
      </c>
      <c r="R108" s="17"/>
      <c r="S108" s="79" t="n">
        <v>80926340</v>
      </c>
      <c r="T108" s="17"/>
      <c r="U108" s="79" t="n">
        <v>40096085</v>
      </c>
      <c r="V108" s="17"/>
      <c r="W108" s="79" t="n">
        <f aca="false">(O108+Q108+S108+U108)</f>
        <v>173637820</v>
      </c>
      <c r="X108" s="17"/>
      <c r="Y108" s="79" t="n">
        <v>0</v>
      </c>
      <c r="Z108" s="17"/>
      <c r="AA108" s="79" t="n">
        <f aca="false">(M108-Y108)</f>
        <v>173637820</v>
      </c>
      <c r="AB108" s="17"/>
      <c r="AC108" s="161" t="n">
        <f aca="false">(AA108/AE108)</f>
        <v>5845.60395906275</v>
      </c>
      <c r="AD108" s="17"/>
      <c r="AE108" s="79" t="n">
        <v>29704</v>
      </c>
      <c r="AG108" s="150"/>
      <c r="AH108" s="150"/>
      <c r="AI108" s="150"/>
      <c r="AJ108" s="150"/>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row>
    <row r="109" customFormat="false" ht="8.25" hidden="false" customHeight="true" outlineLevel="0" collapsed="false">
      <c r="A109" s="123" t="n">
        <v>18</v>
      </c>
      <c r="B109" s="124"/>
      <c r="C109" s="123" t="s">
        <v>155</v>
      </c>
      <c r="D109" s="123"/>
      <c r="E109" s="79" t="n">
        <v>69243208</v>
      </c>
      <c r="F109" s="17"/>
      <c r="G109" s="79" t="n">
        <v>3082829</v>
      </c>
      <c r="H109" s="17"/>
      <c r="I109" s="79" t="n">
        <v>50957900</v>
      </c>
      <c r="J109" s="17"/>
      <c r="K109" s="79" t="n">
        <v>0</v>
      </c>
      <c r="L109" s="17"/>
      <c r="M109" s="79" t="n">
        <f aca="false">(E109+G109+I109+K109)</f>
        <v>123283937</v>
      </c>
      <c r="N109" s="17"/>
      <c r="O109" s="79" t="n">
        <v>71860080</v>
      </c>
      <c r="P109" s="17"/>
      <c r="Q109" s="79" t="n">
        <v>0</v>
      </c>
      <c r="R109" s="17"/>
      <c r="S109" s="79" t="n">
        <v>25253148</v>
      </c>
      <c r="T109" s="17"/>
      <c r="U109" s="79" t="n">
        <v>26170709</v>
      </c>
      <c r="V109" s="17"/>
      <c r="W109" s="79" t="n">
        <f aca="false">(O109+Q109+S109+U109)</f>
        <v>123283937</v>
      </c>
      <c r="X109" s="17"/>
      <c r="Y109" s="79" t="n">
        <v>0</v>
      </c>
      <c r="Z109" s="17"/>
      <c r="AA109" s="79" t="n">
        <f aca="false">(M109-Y109)</f>
        <v>123283937</v>
      </c>
      <c r="AB109" s="17"/>
      <c r="AC109" s="161" t="n">
        <f aca="false">(AA109/AE109)</f>
        <v>4240.35003783449</v>
      </c>
      <c r="AD109" s="17"/>
      <c r="AE109" s="79" t="n">
        <v>29074</v>
      </c>
      <c r="AG109" s="150"/>
      <c r="AH109" s="150"/>
      <c r="AI109" s="150"/>
      <c r="AJ109" s="150"/>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row>
    <row r="110" customFormat="false" ht="8.25" hidden="false" customHeight="true" outlineLevel="0" collapsed="false">
      <c r="A110" s="123" t="n">
        <v>19</v>
      </c>
      <c r="B110" s="124"/>
      <c r="C110" s="123" t="s">
        <v>156</v>
      </c>
      <c r="D110" s="123"/>
      <c r="E110" s="79" t="n">
        <v>908186</v>
      </c>
      <c r="F110" s="17"/>
      <c r="G110" s="79" t="n">
        <v>0</v>
      </c>
      <c r="H110" s="17"/>
      <c r="I110" s="79" t="n">
        <v>11977366</v>
      </c>
      <c r="J110" s="17"/>
      <c r="K110" s="79" t="n">
        <v>0</v>
      </c>
      <c r="L110" s="17"/>
      <c r="M110" s="79" t="n">
        <f aca="false">(E110+G110+I110+K110)</f>
        <v>12885552</v>
      </c>
      <c r="N110" s="17"/>
      <c r="O110" s="79" t="n">
        <v>8380260</v>
      </c>
      <c r="P110" s="17"/>
      <c r="Q110" s="79" t="n">
        <v>0</v>
      </c>
      <c r="R110" s="17"/>
      <c r="S110" s="79" t="n">
        <v>4217424</v>
      </c>
      <c r="T110" s="17"/>
      <c r="U110" s="79" t="n">
        <v>287868</v>
      </c>
      <c r="V110" s="17"/>
      <c r="W110" s="79" t="n">
        <f aca="false">(O110+Q110+S110+U110)</f>
        <v>12885552</v>
      </c>
      <c r="X110" s="17"/>
      <c r="Y110" s="79" t="n">
        <v>0</v>
      </c>
      <c r="Z110" s="17"/>
      <c r="AA110" s="79" t="n">
        <f aca="false">(M110-Y110)</f>
        <v>12885552</v>
      </c>
      <c r="AB110" s="17"/>
      <c r="AC110" s="161" t="n">
        <f aca="false">(AA110/AE110)</f>
        <v>1776.58237970495</v>
      </c>
      <c r="AD110" s="17"/>
      <c r="AE110" s="79" t="n">
        <v>7253</v>
      </c>
      <c r="AG110" s="150"/>
      <c r="AH110" s="150"/>
      <c r="AI110" s="150"/>
      <c r="AJ110" s="150"/>
      <c r="AK110" s="150"/>
      <c r="AL110" s="150"/>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row>
    <row r="111" customFormat="false" ht="8.25" hidden="false" customHeight="true" outlineLevel="0" collapsed="false">
      <c r="A111" s="123" t="n">
        <v>20</v>
      </c>
      <c r="B111" s="124"/>
      <c r="C111" s="123" t="s">
        <v>157</v>
      </c>
      <c r="D111" s="123"/>
      <c r="E111" s="79" t="n">
        <v>13326334</v>
      </c>
      <c r="F111" s="17"/>
      <c r="G111" s="79" t="n">
        <v>0</v>
      </c>
      <c r="H111" s="17"/>
      <c r="I111" s="79" t="n">
        <v>26194779</v>
      </c>
      <c r="J111" s="17"/>
      <c r="K111" s="79" t="n">
        <v>0</v>
      </c>
      <c r="L111" s="17"/>
      <c r="M111" s="79" t="n">
        <f aca="false">(E111+G111+I111+K111)</f>
        <v>39521113</v>
      </c>
      <c r="N111" s="17"/>
      <c r="O111" s="79" t="n">
        <v>21339536</v>
      </c>
      <c r="P111" s="17"/>
      <c r="Q111" s="79" t="n">
        <v>0</v>
      </c>
      <c r="R111" s="17"/>
      <c r="S111" s="79" t="n">
        <v>18181577</v>
      </c>
      <c r="T111" s="17"/>
      <c r="U111" s="79" t="n">
        <v>0</v>
      </c>
      <c r="V111" s="17"/>
      <c r="W111" s="79" t="n">
        <f aca="false">(O111+Q111+S111+U111)</f>
        <v>39521113</v>
      </c>
      <c r="X111" s="17"/>
      <c r="Y111" s="79" t="n">
        <v>0</v>
      </c>
      <c r="Z111" s="17"/>
      <c r="AA111" s="79" t="n">
        <f aca="false">(M111-Y111)</f>
        <v>39521113</v>
      </c>
      <c r="AB111" s="17"/>
      <c r="AC111" s="161" t="n">
        <f aca="false">(AA111/AE111)</f>
        <v>3208.92440727509</v>
      </c>
      <c r="AD111" s="17"/>
      <c r="AE111" s="79" t="n">
        <v>12316</v>
      </c>
      <c r="AG111" s="150"/>
      <c r="AH111" s="150"/>
      <c r="AI111" s="150"/>
      <c r="AJ111" s="150"/>
      <c r="AK111" s="150"/>
      <c r="AL111" s="150"/>
      <c r="AM111" s="150"/>
      <c r="AN111" s="150"/>
      <c r="AO111" s="150"/>
      <c r="AP111" s="150"/>
      <c r="AQ111" s="150"/>
      <c r="AR111" s="150"/>
      <c r="AS111" s="150"/>
      <c r="AT111" s="150"/>
      <c r="AU111" s="150"/>
      <c r="AV111" s="150"/>
      <c r="AW111" s="150"/>
      <c r="AX111" s="150"/>
      <c r="AY111" s="150"/>
      <c r="AZ111" s="150"/>
      <c r="BA111" s="150"/>
      <c r="BB111" s="150"/>
      <c r="BC111" s="150"/>
      <c r="BD111" s="150"/>
      <c r="BE111" s="150"/>
      <c r="BF111" s="150"/>
      <c r="BG111" s="150"/>
      <c r="BH111" s="150"/>
      <c r="BI111" s="150"/>
      <c r="BJ111" s="150"/>
      <c r="BK111" s="150"/>
      <c r="BL111" s="150"/>
      <c r="BM111" s="150"/>
      <c r="BN111" s="150"/>
      <c r="BO111" s="150"/>
      <c r="BP111" s="150"/>
      <c r="BQ111" s="150"/>
      <c r="BR111" s="150"/>
    </row>
    <row r="112" customFormat="false" ht="8.25" hidden="false" customHeight="true" outlineLevel="0" collapsed="false">
      <c r="A112" s="144"/>
      <c r="B112" s="124"/>
      <c r="C112" s="123"/>
      <c r="D112" s="123"/>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62"/>
      <c r="AD112" s="17"/>
      <c r="AE112" s="17"/>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0"/>
      <c r="BN112" s="150"/>
      <c r="BO112" s="150"/>
      <c r="BP112" s="150"/>
      <c r="BQ112" s="150"/>
      <c r="BR112" s="150"/>
    </row>
    <row r="113" customFormat="false" ht="8.25" hidden="false" customHeight="true" outlineLevel="0" collapsed="false">
      <c r="A113" s="123" t="n">
        <v>21</v>
      </c>
      <c r="B113" s="124"/>
      <c r="C113" s="123" t="s">
        <v>158</v>
      </c>
      <c r="D113" s="123"/>
      <c r="E113" s="79" t="n">
        <v>559753809</v>
      </c>
      <c r="F113" s="17"/>
      <c r="G113" s="79" t="n">
        <v>0</v>
      </c>
      <c r="H113" s="17"/>
      <c r="I113" s="79" t="n">
        <v>944536532</v>
      </c>
      <c r="J113" s="17"/>
      <c r="K113" s="79" t="n">
        <v>0</v>
      </c>
      <c r="L113" s="17"/>
      <c r="M113" s="79" t="n">
        <f aca="false">(E113+G113+I113+K113)</f>
        <v>1504290341</v>
      </c>
      <c r="N113" s="17"/>
      <c r="O113" s="79" t="n">
        <v>984780768</v>
      </c>
      <c r="P113" s="17"/>
      <c r="Q113" s="79" t="n">
        <v>24688417</v>
      </c>
      <c r="R113" s="17"/>
      <c r="S113" s="79" t="n">
        <v>424885292</v>
      </c>
      <c r="T113" s="17"/>
      <c r="U113" s="79" t="n">
        <v>69935864</v>
      </c>
      <c r="V113" s="17"/>
      <c r="W113" s="79" t="n">
        <f aca="false">(O113+Q113+S113+U113)</f>
        <v>1504290341</v>
      </c>
      <c r="X113" s="17"/>
      <c r="Y113" s="79" t="n">
        <v>15416338</v>
      </c>
      <c r="Z113" s="17"/>
      <c r="AA113" s="79" t="n">
        <f aca="false">(M113-Y113)</f>
        <v>1488874003</v>
      </c>
      <c r="AB113" s="17"/>
      <c r="AC113" s="161" t="n">
        <f aca="false">(AA113/AE113)</f>
        <v>4458.20046831535</v>
      </c>
      <c r="AD113" s="17"/>
      <c r="AE113" s="79" t="n">
        <v>333963</v>
      </c>
      <c r="AG113" s="150"/>
      <c r="AH113" s="150"/>
      <c r="AI113" s="150"/>
      <c r="AJ113" s="150"/>
      <c r="AK113" s="150"/>
      <c r="AL113" s="150"/>
      <c r="AM113" s="150"/>
      <c r="AN113" s="150"/>
      <c r="AO113" s="150"/>
      <c r="AP113" s="150"/>
      <c r="AQ113" s="150"/>
      <c r="AR113" s="150"/>
      <c r="AS113" s="150"/>
      <c r="AT113" s="150"/>
      <c r="AU113" s="150"/>
      <c r="AV113" s="150"/>
      <c r="AW113" s="150"/>
      <c r="AX113" s="150"/>
      <c r="AY113" s="150"/>
      <c r="AZ113" s="150"/>
      <c r="BA113" s="150"/>
      <c r="BB113" s="150"/>
      <c r="BC113" s="150"/>
      <c r="BD113" s="150"/>
      <c r="BE113" s="150"/>
      <c r="BF113" s="150"/>
      <c r="BG113" s="150"/>
      <c r="BH113" s="150"/>
      <c r="BI113" s="150"/>
      <c r="BJ113" s="150"/>
      <c r="BK113" s="150"/>
      <c r="BL113" s="150"/>
      <c r="BM113" s="150"/>
      <c r="BN113" s="150"/>
      <c r="BO113" s="150"/>
      <c r="BP113" s="150"/>
      <c r="BQ113" s="150"/>
      <c r="BR113" s="150"/>
    </row>
    <row r="114" customFormat="false" ht="8.25" hidden="false" customHeight="true" outlineLevel="0" collapsed="false">
      <c r="A114" s="123" t="n">
        <v>22</v>
      </c>
      <c r="B114" s="124"/>
      <c r="C114" s="123" t="s">
        <v>159</v>
      </c>
      <c r="D114" s="123"/>
      <c r="E114" s="79" t="n">
        <v>29785478</v>
      </c>
      <c r="F114" s="17"/>
      <c r="G114" s="79" t="n">
        <v>0</v>
      </c>
      <c r="H114" s="17"/>
      <c r="I114" s="79" t="n">
        <v>29694372</v>
      </c>
      <c r="J114" s="17"/>
      <c r="K114" s="79" t="n">
        <v>0</v>
      </c>
      <c r="L114" s="17"/>
      <c r="M114" s="79" t="n">
        <f aca="false">(E114+G114+I114+K114)</f>
        <v>59479850</v>
      </c>
      <c r="N114" s="17"/>
      <c r="O114" s="79" t="n">
        <v>47589312</v>
      </c>
      <c r="P114" s="17"/>
      <c r="Q114" s="79" t="n">
        <v>0</v>
      </c>
      <c r="R114" s="17"/>
      <c r="S114" s="79" t="n">
        <v>7642945</v>
      </c>
      <c r="T114" s="17"/>
      <c r="U114" s="79" t="n">
        <v>4247593</v>
      </c>
      <c r="V114" s="17"/>
      <c r="W114" s="79" t="n">
        <f aca="false">(O114+Q114+S114+U114)</f>
        <v>59479850</v>
      </c>
      <c r="X114" s="17"/>
      <c r="Y114" s="79" t="n">
        <v>0</v>
      </c>
      <c r="Z114" s="17"/>
      <c r="AA114" s="79" t="n">
        <f aca="false">(M114-Y114)</f>
        <v>59479850</v>
      </c>
      <c r="AB114" s="17"/>
      <c r="AC114" s="161" t="n">
        <f aca="false">(AA114/AE114)</f>
        <v>4176.95575842697</v>
      </c>
      <c r="AD114" s="17"/>
      <c r="AE114" s="79" t="n">
        <v>14240</v>
      </c>
      <c r="AG114" s="150"/>
      <c r="AH114" s="150"/>
      <c r="AI114" s="150"/>
      <c r="AJ114" s="150"/>
      <c r="AK114" s="150"/>
      <c r="AL114" s="150"/>
      <c r="AM114" s="150"/>
      <c r="AN114" s="150"/>
      <c r="AO114" s="150"/>
      <c r="AP114" s="150"/>
      <c r="AQ114" s="150"/>
      <c r="AR114" s="150"/>
      <c r="AS114" s="150"/>
      <c r="AT114" s="150"/>
      <c r="AU114" s="150"/>
      <c r="AV114" s="150"/>
      <c r="AW114" s="150"/>
      <c r="AX114" s="150"/>
      <c r="AY114" s="150"/>
      <c r="AZ114" s="150"/>
      <c r="BA114" s="150"/>
      <c r="BB114" s="150"/>
      <c r="BC114" s="150"/>
      <c r="BD114" s="150"/>
      <c r="BE114" s="150"/>
      <c r="BF114" s="150"/>
      <c r="BG114" s="150"/>
      <c r="BH114" s="150"/>
      <c r="BI114" s="150"/>
      <c r="BJ114" s="150"/>
      <c r="BK114" s="150"/>
      <c r="BL114" s="150"/>
      <c r="BM114" s="150"/>
      <c r="BN114" s="150"/>
      <c r="BO114" s="150"/>
      <c r="BP114" s="150"/>
      <c r="BQ114" s="150"/>
      <c r="BR114" s="150"/>
    </row>
    <row r="115" customFormat="false" ht="8.25" hidden="false" customHeight="true" outlineLevel="0" collapsed="false">
      <c r="A115" s="123" t="n">
        <v>23</v>
      </c>
      <c r="B115" s="124"/>
      <c r="C115" s="123" t="s">
        <v>160</v>
      </c>
      <c r="D115" s="123"/>
      <c r="E115" s="79" t="n">
        <v>2208543</v>
      </c>
      <c r="F115" s="17"/>
      <c r="G115" s="79" t="n">
        <v>0</v>
      </c>
      <c r="H115" s="17"/>
      <c r="I115" s="79" t="n">
        <v>7579526</v>
      </c>
      <c r="J115" s="17"/>
      <c r="K115" s="79" t="n">
        <v>0</v>
      </c>
      <c r="L115" s="17"/>
      <c r="M115" s="79" t="n">
        <f aca="false">(E115+G115+I115+K115)</f>
        <v>9788069</v>
      </c>
      <c r="N115" s="17"/>
      <c r="O115" s="79" t="n">
        <v>8436244</v>
      </c>
      <c r="P115" s="17"/>
      <c r="Q115" s="79" t="n">
        <v>0</v>
      </c>
      <c r="R115" s="17"/>
      <c r="S115" s="79" t="n">
        <v>1351825</v>
      </c>
      <c r="T115" s="17"/>
      <c r="U115" s="79" t="n">
        <v>0</v>
      </c>
      <c r="V115" s="17"/>
      <c r="W115" s="79" t="n">
        <f aca="false">(O115+Q115+S115+U115)</f>
        <v>9788069</v>
      </c>
      <c r="X115" s="17"/>
      <c r="Y115" s="79" t="n">
        <v>0</v>
      </c>
      <c r="Z115" s="17"/>
      <c r="AA115" s="79" t="n">
        <f aca="false">(M115-Y115)</f>
        <v>9788069</v>
      </c>
      <c r="AB115" s="17"/>
      <c r="AC115" s="161" t="n">
        <f aca="false">(AA115/AE115)</f>
        <v>1876.5469708589</v>
      </c>
      <c r="AD115" s="17"/>
      <c r="AE115" s="79" t="n">
        <v>5216</v>
      </c>
      <c r="AG115" s="150"/>
      <c r="AH115" s="150"/>
      <c r="AI115" s="150"/>
      <c r="AJ115" s="150"/>
      <c r="AK115" s="150"/>
      <c r="AL115" s="150"/>
      <c r="AM115" s="150"/>
      <c r="AN115" s="150"/>
      <c r="AO115" s="150"/>
      <c r="AP115" s="150"/>
      <c r="AQ115" s="150"/>
      <c r="AR115" s="150"/>
      <c r="AS115" s="150"/>
      <c r="AT115" s="150"/>
      <c r="AU115" s="150"/>
      <c r="AV115" s="150"/>
      <c r="AW115" s="150"/>
      <c r="AX115" s="150"/>
      <c r="AY115" s="150"/>
      <c r="AZ115" s="150"/>
      <c r="BA115" s="150"/>
      <c r="BB115" s="150"/>
      <c r="BC115" s="150"/>
      <c r="BD115" s="150"/>
      <c r="BE115" s="150"/>
      <c r="BF115" s="150"/>
      <c r="BG115" s="150"/>
      <c r="BH115" s="150"/>
      <c r="BI115" s="150"/>
      <c r="BJ115" s="150"/>
      <c r="BK115" s="150"/>
      <c r="BL115" s="150"/>
      <c r="BM115" s="150"/>
      <c r="BN115" s="150"/>
      <c r="BO115" s="150"/>
      <c r="BP115" s="150"/>
      <c r="BQ115" s="150"/>
      <c r="BR115" s="150"/>
    </row>
    <row r="116" customFormat="false" ht="8.25" hidden="false" customHeight="true" outlineLevel="0" collapsed="false">
      <c r="A116" s="123" t="n">
        <v>24</v>
      </c>
      <c r="B116" s="124"/>
      <c r="C116" s="123" t="s">
        <v>161</v>
      </c>
      <c r="D116" s="123"/>
      <c r="E116" s="79" t="n">
        <v>83558743</v>
      </c>
      <c r="F116" s="17"/>
      <c r="G116" s="79" t="n">
        <v>4500000</v>
      </c>
      <c r="H116" s="17"/>
      <c r="I116" s="79" t="n">
        <v>91434435</v>
      </c>
      <c r="J116" s="17"/>
      <c r="K116" s="79" t="n">
        <v>0</v>
      </c>
      <c r="L116" s="17"/>
      <c r="M116" s="79" t="n">
        <f aca="false">(E116+G116+I116+K116)</f>
        <v>179493178</v>
      </c>
      <c r="N116" s="17"/>
      <c r="O116" s="79" t="n">
        <v>153095128</v>
      </c>
      <c r="P116" s="17"/>
      <c r="Q116" s="79" t="n">
        <v>0</v>
      </c>
      <c r="R116" s="17"/>
      <c r="S116" s="79" t="n">
        <v>23849780</v>
      </c>
      <c r="T116" s="17"/>
      <c r="U116" s="79" t="n">
        <v>2548270</v>
      </c>
      <c r="V116" s="17"/>
      <c r="W116" s="79" t="n">
        <f aca="false">(O116+Q116+S116+U116)</f>
        <v>179493178</v>
      </c>
      <c r="X116" s="17"/>
      <c r="Y116" s="79" t="n">
        <v>0</v>
      </c>
      <c r="Z116" s="17"/>
      <c r="AA116" s="79" t="n">
        <f aca="false">(M116-Y116)</f>
        <v>179493178</v>
      </c>
      <c r="AB116" s="17"/>
      <c r="AC116" s="161" t="n">
        <f aca="false">(AA116/AE116)</f>
        <v>3634.34797926622</v>
      </c>
      <c r="AD116" s="17"/>
      <c r="AE116" s="79" t="n">
        <v>49388</v>
      </c>
      <c r="AG116" s="150"/>
      <c r="AH116" s="150"/>
      <c r="AI116" s="150"/>
      <c r="AJ116" s="150"/>
      <c r="AK116" s="150"/>
      <c r="AL116" s="150"/>
      <c r="AM116" s="150"/>
      <c r="AN116" s="150"/>
      <c r="AO116" s="150"/>
      <c r="AP116" s="150"/>
      <c r="AQ116" s="150"/>
      <c r="AR116" s="150"/>
      <c r="AS116" s="150"/>
      <c r="AT116" s="150"/>
      <c r="AU116" s="150"/>
      <c r="AV116" s="150"/>
      <c r="AW116" s="150"/>
      <c r="AX116" s="150"/>
      <c r="AY116" s="150"/>
      <c r="AZ116" s="150"/>
      <c r="BA116" s="150"/>
      <c r="BB116" s="150"/>
      <c r="BC116" s="150"/>
      <c r="BD116" s="150"/>
      <c r="BE116" s="150"/>
      <c r="BF116" s="150"/>
      <c r="BG116" s="150"/>
      <c r="BH116" s="150"/>
      <c r="BI116" s="150"/>
      <c r="BJ116" s="150"/>
      <c r="BK116" s="150"/>
      <c r="BL116" s="150"/>
      <c r="BM116" s="150"/>
      <c r="BN116" s="150"/>
      <c r="BO116" s="150"/>
      <c r="BP116" s="150"/>
      <c r="BQ116" s="150"/>
      <c r="BR116" s="150"/>
    </row>
    <row r="117" customFormat="false" ht="8.25" hidden="false" customHeight="true" outlineLevel="0" collapsed="false">
      <c r="A117" s="123" t="n">
        <v>25</v>
      </c>
      <c r="B117" s="124"/>
      <c r="C117" s="123" t="s">
        <v>162</v>
      </c>
      <c r="D117" s="123"/>
      <c r="E117" s="79" t="n">
        <v>32049417</v>
      </c>
      <c r="F117" s="17"/>
      <c r="G117" s="79" t="n">
        <v>1666664</v>
      </c>
      <c r="H117" s="17"/>
      <c r="I117" s="79" t="n">
        <v>17000219</v>
      </c>
      <c r="J117" s="17"/>
      <c r="K117" s="79" t="n">
        <v>0</v>
      </c>
      <c r="L117" s="17"/>
      <c r="M117" s="79" t="n">
        <f aca="false">(E117+G117+I117+K117)</f>
        <v>50716300</v>
      </c>
      <c r="N117" s="17"/>
      <c r="O117" s="79" t="n">
        <v>39093642</v>
      </c>
      <c r="P117" s="17"/>
      <c r="Q117" s="79" t="n">
        <v>0</v>
      </c>
      <c r="R117" s="17"/>
      <c r="S117" s="79" t="n">
        <v>9451457</v>
      </c>
      <c r="T117" s="17"/>
      <c r="U117" s="79" t="n">
        <v>2171201</v>
      </c>
      <c r="V117" s="17"/>
      <c r="W117" s="79" t="n">
        <f aca="false">(O117+Q117+S117+U117)</f>
        <v>50716300</v>
      </c>
      <c r="X117" s="17"/>
      <c r="Y117" s="79" t="n">
        <v>0</v>
      </c>
      <c r="Z117" s="17"/>
      <c r="AA117" s="79" t="n">
        <f aca="false">(M117-Y117)</f>
        <v>50716300</v>
      </c>
      <c r="AB117" s="17"/>
      <c r="AC117" s="161" t="n">
        <f aca="false">(AA117/AE117)</f>
        <v>5145.20645226742</v>
      </c>
      <c r="AD117" s="17"/>
      <c r="AE117" s="79" t="n">
        <v>9857</v>
      </c>
      <c r="AG117" s="150"/>
      <c r="AH117" s="150"/>
      <c r="AI117" s="150"/>
      <c r="AJ117" s="150"/>
      <c r="AK117" s="150"/>
      <c r="AL117" s="150"/>
      <c r="AM117" s="150"/>
      <c r="AN117" s="150"/>
      <c r="AO117" s="150"/>
      <c r="AP117" s="150"/>
      <c r="AQ117" s="150"/>
      <c r="AR117" s="150"/>
      <c r="AS117" s="150"/>
      <c r="AT117" s="150"/>
      <c r="AU117" s="150"/>
      <c r="AV117" s="150"/>
      <c r="AW117" s="150"/>
      <c r="AX117" s="150"/>
      <c r="AY117" s="150"/>
      <c r="AZ117" s="150"/>
      <c r="BA117" s="150"/>
      <c r="BB117" s="150"/>
      <c r="BC117" s="150"/>
      <c r="BD117" s="150"/>
      <c r="BE117" s="150"/>
      <c r="BF117" s="150"/>
      <c r="BG117" s="150"/>
      <c r="BH117" s="150"/>
      <c r="BI117" s="150"/>
      <c r="BJ117" s="150"/>
      <c r="BK117" s="150"/>
      <c r="BL117" s="150"/>
      <c r="BM117" s="150"/>
      <c r="BN117" s="150"/>
      <c r="BO117" s="150"/>
      <c r="BP117" s="150"/>
      <c r="BQ117" s="150"/>
      <c r="BR117" s="150"/>
    </row>
    <row r="118" customFormat="false" ht="8.25" hidden="false" customHeight="true" outlineLevel="0" collapsed="false">
      <c r="A118" s="144"/>
      <c r="B118" s="124"/>
      <c r="C118" s="123"/>
      <c r="D118" s="123"/>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62"/>
      <c r="AD118" s="17"/>
      <c r="AE118" s="17"/>
      <c r="AG118" s="150"/>
      <c r="AH118" s="150"/>
      <c r="AI118" s="150"/>
      <c r="AJ118" s="150"/>
      <c r="AK118" s="150"/>
      <c r="AL118" s="150"/>
      <c r="AM118" s="150"/>
      <c r="AN118" s="150"/>
      <c r="AO118" s="150"/>
      <c r="AP118" s="150"/>
      <c r="AQ118" s="150"/>
      <c r="AR118" s="150"/>
      <c r="AS118" s="150"/>
      <c r="AT118" s="150"/>
      <c r="AU118" s="150"/>
      <c r="AV118" s="150"/>
      <c r="AW118" s="150"/>
      <c r="AX118" s="150"/>
      <c r="AY118" s="150"/>
      <c r="AZ118" s="150"/>
      <c r="BA118" s="150"/>
      <c r="BB118" s="150"/>
      <c r="BC118" s="150"/>
      <c r="BD118" s="150"/>
      <c r="BE118" s="150"/>
      <c r="BF118" s="150"/>
      <c r="BG118" s="150"/>
      <c r="BH118" s="150"/>
      <c r="BI118" s="150"/>
      <c r="BJ118" s="150"/>
      <c r="BK118" s="150"/>
      <c r="BL118" s="150"/>
      <c r="BM118" s="150"/>
      <c r="BN118" s="150"/>
      <c r="BO118" s="150"/>
      <c r="BP118" s="150"/>
      <c r="BQ118" s="150"/>
      <c r="BR118" s="150"/>
    </row>
    <row r="119" customFormat="false" ht="8.25" hidden="false" customHeight="true" outlineLevel="0" collapsed="false">
      <c r="A119" s="123" t="n">
        <v>26</v>
      </c>
      <c r="B119" s="124"/>
      <c r="C119" s="123" t="s">
        <v>163</v>
      </c>
      <c r="D119" s="123"/>
      <c r="E119" s="79" t="n">
        <v>26169515</v>
      </c>
      <c r="F119" s="17"/>
      <c r="G119" s="79" t="n">
        <v>0</v>
      </c>
      <c r="H119" s="17"/>
      <c r="I119" s="79" t="n">
        <v>51661956</v>
      </c>
      <c r="J119" s="17"/>
      <c r="K119" s="79" t="n">
        <v>0</v>
      </c>
      <c r="L119" s="17"/>
      <c r="M119" s="79" t="n">
        <f aca="false">(E119+G119+I119+K119)</f>
        <v>77831471</v>
      </c>
      <c r="N119" s="17"/>
      <c r="O119" s="79" t="n">
        <v>39318141</v>
      </c>
      <c r="P119" s="17"/>
      <c r="Q119" s="79" t="n">
        <v>0</v>
      </c>
      <c r="R119" s="17"/>
      <c r="S119" s="79" t="n">
        <v>29688123</v>
      </c>
      <c r="T119" s="17"/>
      <c r="U119" s="79" t="n">
        <v>8825207</v>
      </c>
      <c r="V119" s="17"/>
      <c r="W119" s="79" t="n">
        <f aca="false">(O119+Q119+S119+U119)</f>
        <v>77831471</v>
      </c>
      <c r="X119" s="17"/>
      <c r="Y119" s="79" t="n">
        <v>0</v>
      </c>
      <c r="Z119" s="17"/>
      <c r="AA119" s="79" t="n">
        <f aca="false">(M119-Y119)</f>
        <v>77831471</v>
      </c>
      <c r="AB119" s="17"/>
      <c r="AC119" s="161" t="n">
        <f aca="false">(AA119/AE119)</f>
        <v>5190.14877300614</v>
      </c>
      <c r="AD119" s="17"/>
      <c r="AE119" s="79" t="n">
        <v>14996</v>
      </c>
      <c r="AG119" s="150"/>
      <c r="AH119" s="150"/>
      <c r="AI119" s="150"/>
      <c r="AJ119" s="150"/>
      <c r="AK119" s="150"/>
      <c r="AL119" s="150"/>
      <c r="AM119" s="150"/>
      <c r="AN119" s="150"/>
      <c r="AO119" s="150"/>
      <c r="AP119" s="150"/>
      <c r="AQ119" s="150"/>
      <c r="AR119" s="150"/>
      <c r="AS119" s="150"/>
      <c r="AT119" s="150"/>
      <c r="AU119" s="150"/>
      <c r="AV119" s="150"/>
      <c r="AW119" s="150"/>
      <c r="AX119" s="150"/>
      <c r="AY119" s="150"/>
      <c r="AZ119" s="150"/>
      <c r="BA119" s="150"/>
      <c r="BB119" s="150"/>
      <c r="BC119" s="150"/>
      <c r="BD119" s="150"/>
      <c r="BE119" s="150"/>
      <c r="BF119" s="150"/>
      <c r="BG119" s="150"/>
      <c r="BH119" s="150"/>
      <c r="BI119" s="150"/>
      <c r="BJ119" s="150"/>
      <c r="BK119" s="150"/>
      <c r="BL119" s="150"/>
      <c r="BM119" s="150"/>
      <c r="BN119" s="150"/>
      <c r="BO119" s="150"/>
      <c r="BP119" s="150"/>
      <c r="BQ119" s="150"/>
      <c r="BR119" s="150"/>
    </row>
    <row r="120" customFormat="false" ht="8.25" hidden="false" customHeight="true" outlineLevel="0" collapsed="false">
      <c r="A120" s="123" t="n">
        <v>27</v>
      </c>
      <c r="B120" s="124"/>
      <c r="C120" s="123" t="s">
        <v>164</v>
      </c>
      <c r="D120" s="123"/>
      <c r="E120" s="79" t="n">
        <v>73232104</v>
      </c>
      <c r="F120" s="17"/>
      <c r="G120" s="79" t="n">
        <v>0</v>
      </c>
      <c r="H120" s="17"/>
      <c r="I120" s="79" t="n">
        <v>52839412</v>
      </c>
      <c r="J120" s="17"/>
      <c r="K120" s="79" t="n">
        <v>0</v>
      </c>
      <c r="L120" s="17"/>
      <c r="M120" s="79" t="n">
        <f aca="false">(E120+G120+I120+K120)</f>
        <v>126071516</v>
      </c>
      <c r="N120" s="17"/>
      <c r="O120" s="79" t="n">
        <v>86680697</v>
      </c>
      <c r="P120" s="17"/>
      <c r="Q120" s="79" t="n">
        <v>0</v>
      </c>
      <c r="R120" s="17"/>
      <c r="S120" s="79" t="n">
        <v>32361380</v>
      </c>
      <c r="T120" s="17"/>
      <c r="U120" s="79" t="n">
        <v>7029439</v>
      </c>
      <c r="V120" s="17"/>
      <c r="W120" s="79" t="n">
        <f aca="false">(O120+Q120+S120+U120)</f>
        <v>126071516</v>
      </c>
      <c r="X120" s="17"/>
      <c r="Y120" s="79" t="n">
        <v>0</v>
      </c>
      <c r="Z120" s="17"/>
      <c r="AA120" s="79" t="n">
        <f aca="false">(M120-Y120)</f>
        <v>126071516</v>
      </c>
      <c r="AB120" s="17"/>
      <c r="AC120" s="161" t="n">
        <f aca="false">(AA120/AE120)</f>
        <v>4444.92881571061</v>
      </c>
      <c r="AD120" s="17"/>
      <c r="AE120" s="79" t="n">
        <v>28363</v>
      </c>
      <c r="AG120" s="150"/>
      <c r="AH120" s="150"/>
      <c r="AI120" s="150"/>
      <c r="AJ120" s="150"/>
      <c r="AK120" s="150"/>
      <c r="AL120" s="150"/>
      <c r="AM120" s="150"/>
      <c r="AN120" s="150"/>
      <c r="AO120" s="150"/>
      <c r="AP120" s="150"/>
      <c r="AQ120" s="150"/>
      <c r="AR120" s="150"/>
      <c r="AS120" s="150"/>
      <c r="AT120" s="150"/>
      <c r="AU120" s="150"/>
      <c r="AV120" s="150"/>
      <c r="AW120" s="150"/>
      <c r="AX120" s="150"/>
      <c r="AY120" s="150"/>
      <c r="AZ120" s="150"/>
      <c r="BA120" s="150"/>
      <c r="BB120" s="150"/>
      <c r="BC120" s="150"/>
      <c r="BD120" s="150"/>
      <c r="BE120" s="150"/>
      <c r="BF120" s="150"/>
      <c r="BG120" s="150"/>
      <c r="BH120" s="150"/>
      <c r="BI120" s="150"/>
      <c r="BJ120" s="150"/>
      <c r="BK120" s="150"/>
      <c r="BL120" s="150"/>
      <c r="BM120" s="150"/>
      <c r="BN120" s="150"/>
      <c r="BO120" s="150"/>
      <c r="BP120" s="150"/>
      <c r="BQ120" s="150"/>
      <c r="BR120" s="150"/>
    </row>
    <row r="121" customFormat="false" ht="8.25" hidden="false" customHeight="true" outlineLevel="0" collapsed="false">
      <c r="A121" s="123" t="n">
        <v>28</v>
      </c>
      <c r="B121" s="124"/>
      <c r="C121" s="123" t="s">
        <v>165</v>
      </c>
      <c r="D121" s="123"/>
      <c r="E121" s="79" t="n">
        <v>31760930</v>
      </c>
      <c r="F121" s="17"/>
      <c r="G121" s="79" t="n">
        <v>180000</v>
      </c>
      <c r="H121" s="17"/>
      <c r="I121" s="79" t="n">
        <v>17033592</v>
      </c>
      <c r="J121" s="17"/>
      <c r="K121" s="79" t="n">
        <v>0</v>
      </c>
      <c r="L121" s="17"/>
      <c r="M121" s="79" t="n">
        <f aca="false">(E121+G121+I121+K121)</f>
        <v>48974522</v>
      </c>
      <c r="N121" s="17"/>
      <c r="O121" s="79" t="n">
        <v>41353073</v>
      </c>
      <c r="P121" s="17"/>
      <c r="Q121" s="79" t="n">
        <v>0</v>
      </c>
      <c r="R121" s="17"/>
      <c r="S121" s="79" t="n">
        <v>6677364</v>
      </c>
      <c r="T121" s="17"/>
      <c r="U121" s="79" t="n">
        <v>944085</v>
      </c>
      <c r="V121" s="17"/>
      <c r="W121" s="79" t="n">
        <f aca="false">(O121+Q121+S121+U121)</f>
        <v>48974522</v>
      </c>
      <c r="X121" s="17"/>
      <c r="Y121" s="79" t="n">
        <v>0</v>
      </c>
      <c r="Z121" s="17"/>
      <c r="AA121" s="79" t="n">
        <f aca="false">(M121-Y121)</f>
        <v>48974522</v>
      </c>
      <c r="AB121" s="17"/>
      <c r="AC121" s="161" t="n">
        <f aca="false">(AA121/AE121)</f>
        <v>4538.03947368421</v>
      </c>
      <c r="AD121" s="17"/>
      <c r="AE121" s="79" t="n">
        <v>10792</v>
      </c>
      <c r="AG121" s="150"/>
      <c r="AH121" s="150"/>
      <c r="AI121" s="150"/>
      <c r="AJ121" s="150"/>
      <c r="AK121" s="150"/>
      <c r="AL121" s="150"/>
      <c r="AM121" s="150"/>
      <c r="AN121" s="150"/>
      <c r="AO121" s="150"/>
      <c r="AP121" s="150"/>
      <c r="AQ121" s="150"/>
      <c r="AR121" s="150"/>
      <c r="AS121" s="150"/>
      <c r="AT121" s="150"/>
      <c r="AU121" s="150"/>
      <c r="AV121" s="150"/>
      <c r="AW121" s="150"/>
      <c r="AX121" s="150"/>
      <c r="AY121" s="150"/>
      <c r="AZ121" s="150"/>
      <c r="BA121" s="150"/>
      <c r="BB121" s="150"/>
      <c r="BC121" s="150"/>
      <c r="BD121" s="150"/>
      <c r="BE121" s="150"/>
      <c r="BF121" s="150"/>
      <c r="BG121" s="150"/>
      <c r="BH121" s="150"/>
      <c r="BI121" s="150"/>
      <c r="BJ121" s="150"/>
      <c r="BK121" s="150"/>
      <c r="BL121" s="150"/>
      <c r="BM121" s="150"/>
      <c r="BN121" s="150"/>
      <c r="BO121" s="150"/>
      <c r="BP121" s="150"/>
      <c r="BQ121" s="150"/>
      <c r="BR121" s="150"/>
    </row>
    <row r="122" customFormat="false" ht="8.25" hidden="false" customHeight="true" outlineLevel="0" collapsed="false">
      <c r="A122" s="123" t="n">
        <v>29</v>
      </c>
      <c r="B122" s="124"/>
      <c r="C122" s="123" t="s">
        <v>105</v>
      </c>
      <c r="D122" s="123"/>
      <c r="E122" s="79" t="n">
        <v>4056652073</v>
      </c>
      <c r="F122" s="17"/>
      <c r="G122" s="79" t="n">
        <v>0</v>
      </c>
      <c r="H122" s="17"/>
      <c r="I122" s="79" t="n">
        <v>6440329311</v>
      </c>
      <c r="J122" s="17"/>
      <c r="K122" s="79" t="n">
        <v>0</v>
      </c>
      <c r="L122" s="17"/>
      <c r="M122" s="79" t="n">
        <f aca="false">(E122+G122+I122+K122)</f>
        <v>10496981384</v>
      </c>
      <c r="N122" s="17"/>
      <c r="O122" s="79" t="n">
        <v>5554421483</v>
      </c>
      <c r="P122" s="17"/>
      <c r="Q122" s="79" t="n">
        <v>293667102</v>
      </c>
      <c r="R122" s="17"/>
      <c r="S122" s="79" t="n">
        <v>3937331399</v>
      </c>
      <c r="T122" s="17"/>
      <c r="U122" s="79" t="n">
        <v>711561400</v>
      </c>
      <c r="V122" s="17"/>
      <c r="W122" s="79" t="n">
        <f aca="false">(O122+Q122+S122+U122)</f>
        <v>10496981384</v>
      </c>
      <c r="X122" s="17"/>
      <c r="Y122" s="79" t="n">
        <v>83863567</v>
      </c>
      <c r="Z122" s="17"/>
      <c r="AA122" s="79" t="n">
        <f aca="false">(M122-Y122)</f>
        <v>10413117817</v>
      </c>
      <c r="AB122" s="17"/>
      <c r="AC122" s="161" t="n">
        <f aca="false">(AA122/AE122)</f>
        <v>9156.07964283516</v>
      </c>
      <c r="AD122" s="17"/>
      <c r="AE122" s="79" t="n">
        <v>1137290</v>
      </c>
      <c r="AG122" s="150"/>
      <c r="AH122" s="150"/>
      <c r="AI122" s="150"/>
      <c r="AJ122" s="150"/>
      <c r="AK122" s="150"/>
      <c r="AL122" s="150"/>
      <c r="AM122" s="150"/>
      <c r="AN122" s="150"/>
      <c r="AO122" s="150"/>
      <c r="AP122" s="150"/>
      <c r="AQ122" s="150"/>
      <c r="AR122" s="150"/>
      <c r="AS122" s="150"/>
      <c r="AT122" s="150"/>
      <c r="AU122" s="150"/>
      <c r="AV122" s="150"/>
      <c r="AW122" s="150"/>
      <c r="AX122" s="150"/>
      <c r="AY122" s="150"/>
      <c r="AZ122" s="150"/>
      <c r="BA122" s="150"/>
      <c r="BB122" s="150"/>
      <c r="BC122" s="150"/>
      <c r="BD122" s="150"/>
      <c r="BE122" s="150"/>
      <c r="BF122" s="150"/>
      <c r="BG122" s="150"/>
      <c r="BH122" s="150"/>
      <c r="BI122" s="150"/>
      <c r="BJ122" s="150"/>
      <c r="BK122" s="150"/>
      <c r="BL122" s="150"/>
      <c r="BM122" s="150"/>
      <c r="BN122" s="150"/>
      <c r="BO122" s="150"/>
      <c r="BP122" s="150"/>
      <c r="BQ122" s="150"/>
      <c r="BR122" s="150"/>
    </row>
    <row r="123" customFormat="false" ht="8.25" hidden="false" customHeight="true" outlineLevel="0" collapsed="false">
      <c r="A123" s="123" t="n">
        <v>30</v>
      </c>
      <c r="B123" s="124"/>
      <c r="C123" s="123" t="s">
        <v>166</v>
      </c>
      <c r="D123" s="123"/>
      <c r="E123" s="79" t="n">
        <v>92416826</v>
      </c>
      <c r="F123" s="17"/>
      <c r="G123" s="79" t="n">
        <v>0</v>
      </c>
      <c r="H123" s="17"/>
      <c r="I123" s="79" t="n">
        <v>176605360</v>
      </c>
      <c r="J123" s="17"/>
      <c r="K123" s="79" t="n">
        <v>0</v>
      </c>
      <c r="L123" s="17"/>
      <c r="M123" s="79" t="n">
        <f aca="false">(E123+G123+I123+K123)</f>
        <v>269022186</v>
      </c>
      <c r="N123" s="17"/>
      <c r="O123" s="79" t="n">
        <v>211764819</v>
      </c>
      <c r="P123" s="17"/>
      <c r="Q123" s="79" t="n">
        <v>0</v>
      </c>
      <c r="R123" s="17"/>
      <c r="S123" s="79" t="n">
        <v>52302367</v>
      </c>
      <c r="T123" s="17"/>
      <c r="U123" s="79" t="n">
        <v>4955000</v>
      </c>
      <c r="V123" s="17"/>
      <c r="W123" s="79" t="n">
        <f aca="false">(O123+Q123+S123+U123)</f>
        <v>269022186</v>
      </c>
      <c r="X123" s="17"/>
      <c r="Y123" s="79" t="n">
        <v>208902</v>
      </c>
      <c r="Z123" s="17"/>
      <c r="AA123" s="79" t="n">
        <f aca="false">(M123-Y123)</f>
        <v>268813284</v>
      </c>
      <c r="AB123" s="17"/>
      <c r="AC123" s="161" t="n">
        <f aca="false">(AA123/AE123)</f>
        <v>3943.39402652271</v>
      </c>
      <c r="AD123" s="17"/>
      <c r="AE123" s="79" t="n">
        <v>68168</v>
      </c>
      <c r="AG123" s="150"/>
      <c r="AH123" s="150"/>
      <c r="AI123" s="150"/>
      <c r="AJ123" s="150"/>
      <c r="AK123" s="150"/>
      <c r="AL123" s="150"/>
      <c r="AM123" s="150"/>
      <c r="AN123" s="150"/>
      <c r="AO123" s="150"/>
      <c r="AP123" s="150"/>
      <c r="AQ123" s="150"/>
      <c r="AR123" s="150"/>
      <c r="AS123" s="150"/>
      <c r="AT123" s="150"/>
      <c r="AU123" s="150"/>
      <c r="AV123" s="150"/>
      <c r="AW123" s="150"/>
      <c r="AX123" s="150"/>
      <c r="AY123" s="150"/>
      <c r="AZ123" s="150"/>
      <c r="BA123" s="150"/>
      <c r="BB123" s="150"/>
      <c r="BC123" s="150"/>
      <c r="BD123" s="150"/>
      <c r="BE123" s="150"/>
      <c r="BF123" s="150"/>
      <c r="BG123" s="150"/>
      <c r="BH123" s="150"/>
      <c r="BI123" s="150"/>
      <c r="BJ123" s="150"/>
      <c r="BK123" s="150"/>
      <c r="BL123" s="150"/>
      <c r="BM123" s="150"/>
      <c r="BN123" s="150"/>
      <c r="BO123" s="150"/>
      <c r="BP123" s="150"/>
      <c r="BQ123" s="150"/>
      <c r="BR123" s="150"/>
    </row>
    <row r="124" customFormat="false" ht="8.25" hidden="false" customHeight="true" outlineLevel="0" collapsed="false">
      <c r="A124" s="144"/>
      <c r="B124" s="124"/>
      <c r="C124" s="123"/>
      <c r="D124" s="123"/>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62"/>
      <c r="AD124" s="17"/>
      <c r="AE124" s="17"/>
      <c r="AG124" s="150"/>
      <c r="AH124" s="150"/>
      <c r="AI124" s="150"/>
      <c r="AJ124" s="150"/>
      <c r="AK124" s="150"/>
      <c r="AL124" s="150"/>
      <c r="AM124" s="150"/>
      <c r="AN124" s="150"/>
      <c r="AO124" s="150"/>
      <c r="AP124" s="150"/>
      <c r="AQ124" s="150"/>
      <c r="AR124" s="150"/>
      <c r="AS124" s="150"/>
      <c r="AT124" s="150"/>
      <c r="AU124" s="150"/>
      <c r="AV124" s="150"/>
      <c r="AW124" s="150"/>
      <c r="AX124" s="150"/>
      <c r="AY124" s="150"/>
      <c r="AZ124" s="150"/>
      <c r="BA124" s="150"/>
      <c r="BB124" s="150"/>
      <c r="BC124" s="150"/>
      <c r="BD124" s="150"/>
      <c r="BE124" s="150"/>
      <c r="BF124" s="150"/>
      <c r="BG124" s="150"/>
      <c r="BH124" s="150"/>
      <c r="BI124" s="150"/>
      <c r="BJ124" s="150"/>
      <c r="BK124" s="150"/>
      <c r="BL124" s="150"/>
      <c r="BM124" s="150"/>
      <c r="BN124" s="150"/>
      <c r="BO124" s="150"/>
      <c r="BP124" s="150"/>
      <c r="BQ124" s="150"/>
      <c r="BR124" s="150"/>
    </row>
    <row r="125" customFormat="false" ht="8.25" hidden="false" customHeight="true" outlineLevel="0" collapsed="false">
      <c r="A125" s="123" t="n">
        <v>31</v>
      </c>
      <c r="B125" s="124"/>
      <c r="C125" s="123" t="s">
        <v>167</v>
      </c>
      <c r="D125" s="123"/>
      <c r="E125" s="79" t="n">
        <v>9541055</v>
      </c>
      <c r="F125" s="17"/>
      <c r="G125" s="79" t="n">
        <v>0</v>
      </c>
      <c r="H125" s="17"/>
      <c r="I125" s="79" t="n">
        <v>26747097</v>
      </c>
      <c r="J125" s="17"/>
      <c r="K125" s="79" t="n">
        <v>0</v>
      </c>
      <c r="L125" s="17"/>
      <c r="M125" s="79" t="n">
        <f aca="false">(E125+G125+I125+K125)</f>
        <v>36288152</v>
      </c>
      <c r="N125" s="17"/>
      <c r="O125" s="79" t="n">
        <v>26790038</v>
      </c>
      <c r="P125" s="17"/>
      <c r="Q125" s="79" t="n">
        <v>0</v>
      </c>
      <c r="R125" s="17"/>
      <c r="S125" s="79" t="n">
        <v>9498114</v>
      </c>
      <c r="T125" s="17"/>
      <c r="U125" s="79" t="n">
        <v>0</v>
      </c>
      <c r="V125" s="17"/>
      <c r="W125" s="79" t="n">
        <f aca="false">(O125+Q125+S125+U125)</f>
        <v>36288152</v>
      </c>
      <c r="X125" s="17"/>
      <c r="Y125" s="79" t="n">
        <v>0</v>
      </c>
      <c r="Z125" s="17"/>
      <c r="AA125" s="79" t="n">
        <f aca="false">(M125-Y125)</f>
        <v>36288152</v>
      </c>
      <c r="AB125" s="17"/>
      <c r="AC125" s="161" t="n">
        <f aca="false">(AA125/AE125)</f>
        <v>2368.52372560538</v>
      </c>
      <c r="AD125" s="17"/>
      <c r="AE125" s="79" t="n">
        <v>15321</v>
      </c>
      <c r="AG125" s="150"/>
      <c r="AH125" s="150"/>
      <c r="AI125" s="150"/>
      <c r="AJ125" s="150"/>
      <c r="AK125" s="150"/>
      <c r="AL125" s="150"/>
      <c r="AM125" s="150"/>
      <c r="AN125" s="150"/>
      <c r="AO125" s="150"/>
      <c r="AP125" s="150"/>
      <c r="AQ125" s="150"/>
      <c r="AR125" s="150"/>
      <c r="AS125" s="150"/>
      <c r="AT125" s="150"/>
      <c r="AU125" s="150"/>
      <c r="AV125" s="150"/>
      <c r="AW125" s="150"/>
      <c r="AX125" s="150"/>
      <c r="AY125" s="150"/>
      <c r="AZ125" s="150"/>
      <c r="BA125" s="150"/>
      <c r="BB125" s="150"/>
      <c r="BC125" s="150"/>
      <c r="BD125" s="150"/>
      <c r="BE125" s="150"/>
      <c r="BF125" s="150"/>
      <c r="BG125" s="150"/>
      <c r="BH125" s="150"/>
      <c r="BI125" s="150"/>
      <c r="BJ125" s="150"/>
      <c r="BK125" s="150"/>
      <c r="BL125" s="150"/>
      <c r="BM125" s="150"/>
      <c r="BN125" s="150"/>
      <c r="BO125" s="150"/>
      <c r="BP125" s="150"/>
      <c r="BQ125" s="150"/>
      <c r="BR125" s="150"/>
    </row>
    <row r="126" customFormat="false" ht="8.25" hidden="false" customHeight="true" outlineLevel="0" collapsed="false">
      <c r="A126" s="123" t="n">
        <v>32</v>
      </c>
      <c r="B126" s="124"/>
      <c r="C126" s="123" t="s">
        <v>168</v>
      </c>
      <c r="D126" s="123"/>
      <c r="E126" s="79" t="n">
        <v>99349519</v>
      </c>
      <c r="F126" s="17"/>
      <c r="G126" s="79" t="n">
        <v>1549256</v>
      </c>
      <c r="H126" s="17"/>
      <c r="I126" s="79" t="n">
        <v>49155879</v>
      </c>
      <c r="J126" s="17"/>
      <c r="K126" s="79" t="n">
        <v>0</v>
      </c>
      <c r="L126" s="17"/>
      <c r="M126" s="79" t="n">
        <f aca="false">(E126+G126+I126+K126)</f>
        <v>150054654</v>
      </c>
      <c r="N126" s="17"/>
      <c r="O126" s="79" t="n">
        <v>126572416</v>
      </c>
      <c r="P126" s="17"/>
      <c r="Q126" s="79" t="n">
        <v>0</v>
      </c>
      <c r="R126" s="17"/>
      <c r="S126" s="79" t="n">
        <v>22344002</v>
      </c>
      <c r="T126" s="17"/>
      <c r="U126" s="79" t="n">
        <v>1138236</v>
      </c>
      <c r="V126" s="17"/>
      <c r="W126" s="79" t="n">
        <f aca="false">(O126+Q126+S126+U126)</f>
        <v>150054654</v>
      </c>
      <c r="X126" s="17"/>
      <c r="Y126" s="79" t="n">
        <v>0</v>
      </c>
      <c r="Z126" s="17"/>
      <c r="AA126" s="79" t="n">
        <f aca="false">(M126-Y126)</f>
        <v>150054654</v>
      </c>
      <c r="AB126" s="17"/>
      <c r="AC126" s="161" t="n">
        <f aca="false">(AA126/AE126)</f>
        <v>5741.96050970038</v>
      </c>
      <c r="AD126" s="17"/>
      <c r="AE126" s="79" t="n">
        <v>26133</v>
      </c>
      <c r="AG126" s="150"/>
      <c r="AH126" s="150"/>
      <c r="AI126" s="150"/>
      <c r="AJ126" s="150"/>
      <c r="AK126" s="150"/>
      <c r="AL126" s="150"/>
      <c r="AM126" s="150"/>
      <c r="AN126" s="150"/>
      <c r="AO126" s="150"/>
      <c r="AP126" s="150"/>
      <c r="AQ126" s="150"/>
      <c r="AR126" s="150"/>
      <c r="AS126" s="150"/>
      <c r="AT126" s="150"/>
      <c r="AU126" s="150"/>
      <c r="AV126" s="150"/>
      <c r="AW126" s="150"/>
      <c r="AX126" s="150"/>
      <c r="AY126" s="150"/>
      <c r="AZ126" s="150"/>
      <c r="BA126" s="150"/>
      <c r="BB126" s="150"/>
      <c r="BC126" s="150"/>
      <c r="BD126" s="150"/>
      <c r="BE126" s="150"/>
      <c r="BF126" s="150"/>
      <c r="BG126" s="150"/>
      <c r="BH126" s="150"/>
      <c r="BI126" s="150"/>
      <c r="BJ126" s="150"/>
      <c r="BK126" s="150"/>
      <c r="BL126" s="150"/>
      <c r="BM126" s="150"/>
      <c r="BN126" s="150"/>
      <c r="BO126" s="150"/>
      <c r="BP126" s="150"/>
      <c r="BQ126" s="150"/>
      <c r="BR126" s="150"/>
    </row>
    <row r="127" customFormat="false" ht="8.25" hidden="false" customHeight="true" outlineLevel="0" collapsed="false">
      <c r="A127" s="123" t="n">
        <v>33</v>
      </c>
      <c r="B127" s="124"/>
      <c r="C127" s="123" t="s">
        <v>107</v>
      </c>
      <c r="D127" s="123"/>
      <c r="E127" s="79" t="n">
        <v>48945016</v>
      </c>
      <c r="F127" s="17"/>
      <c r="G127" s="79" t="n">
        <v>0</v>
      </c>
      <c r="H127" s="17"/>
      <c r="I127" s="79" t="n">
        <v>97336919</v>
      </c>
      <c r="J127" s="17"/>
      <c r="K127" s="79" t="n">
        <v>0</v>
      </c>
      <c r="L127" s="17"/>
      <c r="M127" s="79" t="n">
        <f aca="false">(E127+G127+I127+K127)</f>
        <v>146281935</v>
      </c>
      <c r="N127" s="17"/>
      <c r="O127" s="79" t="n">
        <v>85725835</v>
      </c>
      <c r="P127" s="17"/>
      <c r="Q127" s="79" t="n">
        <v>0</v>
      </c>
      <c r="R127" s="17"/>
      <c r="S127" s="79" t="n">
        <v>60556100</v>
      </c>
      <c r="T127" s="17"/>
      <c r="U127" s="79" t="n">
        <v>0</v>
      </c>
      <c r="V127" s="17"/>
      <c r="W127" s="79" t="n">
        <f aca="false">(O127+Q127+S127+U127)</f>
        <v>146281935</v>
      </c>
      <c r="X127" s="17"/>
      <c r="Y127" s="79" t="n">
        <v>0</v>
      </c>
      <c r="Z127" s="17"/>
      <c r="AA127" s="79" t="n">
        <f aca="false">(M127-Y127)</f>
        <v>146281935</v>
      </c>
      <c r="AB127" s="17"/>
      <c r="AC127" s="161" t="n">
        <f aca="false">(AA127/AE127)</f>
        <v>2602.64985321591</v>
      </c>
      <c r="AD127" s="17"/>
      <c r="AE127" s="79" t="n">
        <v>56205</v>
      </c>
      <c r="AG127" s="150"/>
      <c r="AH127" s="150"/>
      <c r="AI127" s="150"/>
      <c r="AJ127" s="150"/>
      <c r="AK127" s="150"/>
      <c r="AL127" s="150"/>
      <c r="AM127" s="150"/>
      <c r="AN127" s="150"/>
      <c r="AO127" s="150"/>
      <c r="AP127" s="150"/>
      <c r="AQ127" s="150"/>
      <c r="AR127" s="150"/>
      <c r="AS127" s="150"/>
      <c r="AT127" s="150"/>
      <c r="AU127" s="150"/>
      <c r="AV127" s="150"/>
      <c r="AW127" s="150"/>
      <c r="AX127" s="150"/>
      <c r="AY127" s="150"/>
      <c r="AZ127" s="150"/>
      <c r="BA127" s="150"/>
      <c r="BB127" s="150"/>
      <c r="BC127" s="150"/>
      <c r="BD127" s="150"/>
      <c r="BE127" s="150"/>
      <c r="BF127" s="150"/>
      <c r="BG127" s="150"/>
      <c r="BH127" s="150"/>
      <c r="BI127" s="150"/>
      <c r="BJ127" s="150"/>
      <c r="BK127" s="150"/>
      <c r="BL127" s="150"/>
      <c r="BM127" s="150"/>
      <c r="BN127" s="150"/>
      <c r="BO127" s="150"/>
      <c r="BP127" s="150"/>
      <c r="BQ127" s="150"/>
      <c r="BR127" s="150"/>
    </row>
    <row r="128" customFormat="false" ht="8.25" hidden="false" customHeight="true" outlineLevel="0" collapsed="false">
      <c r="A128" s="123" t="n">
        <v>34</v>
      </c>
      <c r="B128" s="124"/>
      <c r="C128" s="123" t="s">
        <v>169</v>
      </c>
      <c r="D128" s="123"/>
      <c r="E128" s="79" t="n">
        <v>153619626</v>
      </c>
      <c r="F128" s="17"/>
      <c r="G128" s="79" t="n">
        <v>382000</v>
      </c>
      <c r="H128" s="17"/>
      <c r="I128" s="79" t="n">
        <v>217284291</v>
      </c>
      <c r="J128" s="17"/>
      <c r="K128" s="79" t="n">
        <v>0</v>
      </c>
      <c r="L128" s="17"/>
      <c r="M128" s="79" t="n">
        <f aca="false">(E128+G128+I128+K128)</f>
        <v>371285917</v>
      </c>
      <c r="N128" s="17"/>
      <c r="O128" s="79" t="n">
        <v>283055953</v>
      </c>
      <c r="P128" s="17"/>
      <c r="Q128" s="79" t="n">
        <v>0</v>
      </c>
      <c r="R128" s="17"/>
      <c r="S128" s="79" t="n">
        <v>88229964</v>
      </c>
      <c r="T128" s="17"/>
      <c r="U128" s="79" t="n">
        <v>0</v>
      </c>
      <c r="V128" s="17"/>
      <c r="W128" s="79" t="n">
        <f aca="false">(O128+Q128+S128+U128)</f>
        <v>371285917</v>
      </c>
      <c r="X128" s="17"/>
      <c r="Y128" s="79" t="n">
        <v>30470</v>
      </c>
      <c r="Z128" s="17"/>
      <c r="AA128" s="79" t="n">
        <f aca="false">(M128-Y128)</f>
        <v>371255447</v>
      </c>
      <c r="AB128" s="17"/>
      <c r="AC128" s="161" t="n">
        <f aca="false">(AA128/AE128)</f>
        <v>4419.81293602229</v>
      </c>
      <c r="AD128" s="17"/>
      <c r="AE128" s="79" t="n">
        <v>83998</v>
      </c>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c r="BQ128" s="150"/>
      <c r="BR128" s="150"/>
    </row>
    <row r="129" customFormat="false" ht="8.25" hidden="false" customHeight="true" outlineLevel="0" collapsed="false">
      <c r="A129" s="123" t="n">
        <v>35</v>
      </c>
      <c r="B129" s="124"/>
      <c r="C129" s="123" t="s">
        <v>170</v>
      </c>
      <c r="D129" s="123"/>
      <c r="E129" s="79" t="n">
        <v>33129324</v>
      </c>
      <c r="F129" s="17"/>
      <c r="G129" s="79" t="n">
        <v>0</v>
      </c>
      <c r="H129" s="17"/>
      <c r="I129" s="79" t="n">
        <v>32483273</v>
      </c>
      <c r="J129" s="17"/>
      <c r="K129" s="79" t="n">
        <v>0</v>
      </c>
      <c r="L129" s="17"/>
      <c r="M129" s="79" t="n">
        <f aca="false">(E129+G129+I129+K129)</f>
        <v>65612597</v>
      </c>
      <c r="N129" s="17"/>
      <c r="O129" s="79" t="n">
        <v>40931278</v>
      </c>
      <c r="P129" s="17"/>
      <c r="Q129" s="79" t="n">
        <v>0</v>
      </c>
      <c r="R129" s="17"/>
      <c r="S129" s="79" t="n">
        <v>16479289</v>
      </c>
      <c r="T129" s="17"/>
      <c r="U129" s="79" t="n">
        <v>8202030</v>
      </c>
      <c r="V129" s="17"/>
      <c r="W129" s="79" t="n">
        <f aca="false">(O129+Q129+S129+U129)</f>
        <v>65612597</v>
      </c>
      <c r="X129" s="17"/>
      <c r="Y129" s="79" t="n">
        <v>0</v>
      </c>
      <c r="Z129" s="17"/>
      <c r="AA129" s="79" t="n">
        <f aca="false">(M129-Y129)</f>
        <v>65612597</v>
      </c>
      <c r="AB129" s="17"/>
      <c r="AC129" s="161" t="n">
        <f aca="false">(AA129/AE129)</f>
        <v>3854.12341400376</v>
      </c>
      <c r="AD129" s="17"/>
      <c r="AE129" s="79" t="n">
        <v>17024</v>
      </c>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0"/>
      <c r="BC129" s="150"/>
      <c r="BD129" s="150"/>
      <c r="BE129" s="150"/>
      <c r="BF129" s="150"/>
      <c r="BG129" s="150"/>
      <c r="BH129" s="150"/>
      <c r="BI129" s="150"/>
      <c r="BJ129" s="150"/>
      <c r="BK129" s="150"/>
      <c r="BL129" s="150"/>
      <c r="BM129" s="150"/>
      <c r="BN129" s="150"/>
      <c r="BO129" s="150"/>
      <c r="BP129" s="150"/>
      <c r="BQ129" s="150"/>
      <c r="BR129" s="150"/>
    </row>
    <row r="130" customFormat="false" ht="8.25" hidden="false" customHeight="true" outlineLevel="0" collapsed="false">
      <c r="A130" s="123"/>
      <c r="B130" s="124"/>
      <c r="C130" s="123"/>
      <c r="D130" s="123"/>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62"/>
      <c r="AD130" s="17"/>
      <c r="AE130" s="17"/>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150"/>
      <c r="BJ130" s="150"/>
      <c r="BK130" s="150"/>
      <c r="BL130" s="150"/>
      <c r="BM130" s="150"/>
      <c r="BN130" s="150"/>
      <c r="BO130" s="150"/>
      <c r="BP130" s="150"/>
      <c r="BQ130" s="150"/>
      <c r="BR130" s="150"/>
    </row>
    <row r="131" customFormat="false" ht="8.25" hidden="false" customHeight="true" outlineLevel="0" collapsed="false">
      <c r="A131" s="123" t="n">
        <v>36</v>
      </c>
      <c r="B131" s="124"/>
      <c r="C131" s="123" t="s">
        <v>171</v>
      </c>
      <c r="D131" s="123"/>
      <c r="E131" s="79" t="n">
        <v>59028174</v>
      </c>
      <c r="F131" s="17"/>
      <c r="G131" s="79" t="n">
        <v>470324</v>
      </c>
      <c r="H131" s="17"/>
      <c r="I131" s="79" t="n">
        <v>77767499</v>
      </c>
      <c r="J131" s="17"/>
      <c r="K131" s="79" t="n">
        <v>0</v>
      </c>
      <c r="L131" s="17"/>
      <c r="M131" s="79" t="n">
        <f aca="false">(E131+G131+I131+K131)</f>
        <v>137265997</v>
      </c>
      <c r="N131" s="17"/>
      <c r="O131" s="79" t="n">
        <v>90823182</v>
      </c>
      <c r="P131" s="17"/>
      <c r="Q131" s="79" t="n">
        <v>0</v>
      </c>
      <c r="R131" s="17"/>
      <c r="S131" s="79" t="n">
        <v>33085374</v>
      </c>
      <c r="T131" s="17"/>
      <c r="U131" s="79" t="n">
        <v>13357441</v>
      </c>
      <c r="V131" s="17"/>
      <c r="W131" s="79" t="n">
        <f aca="false">(O131+Q131+S131+U131)</f>
        <v>137265997</v>
      </c>
      <c r="X131" s="17"/>
      <c r="Y131" s="79" t="n">
        <v>0</v>
      </c>
      <c r="Z131" s="17"/>
      <c r="AA131" s="79" t="n">
        <f aca="false">(M131-Y131)</f>
        <v>137265997</v>
      </c>
      <c r="AB131" s="17"/>
      <c r="AC131" s="161" t="n">
        <f aca="false">(AA131/AE131)</f>
        <v>3711.59713922613</v>
      </c>
      <c r="AD131" s="17"/>
      <c r="AE131" s="79" t="n">
        <v>36983</v>
      </c>
      <c r="AG131" s="150"/>
      <c r="AH131" s="150"/>
      <c r="AI131" s="150"/>
      <c r="AJ131" s="150"/>
      <c r="AK131" s="150"/>
      <c r="AL131" s="150"/>
      <c r="AM131" s="150"/>
      <c r="AN131" s="150"/>
      <c r="AO131" s="150"/>
      <c r="AP131" s="150"/>
      <c r="AQ131" s="150"/>
      <c r="AR131" s="150"/>
      <c r="AS131" s="150"/>
      <c r="AT131" s="150"/>
      <c r="AU131" s="150"/>
      <c r="AV131" s="150"/>
      <c r="AW131" s="150"/>
      <c r="AX131" s="150"/>
      <c r="AY131" s="150"/>
      <c r="AZ131" s="150"/>
      <c r="BA131" s="150"/>
      <c r="BB131" s="150"/>
      <c r="BC131" s="150"/>
      <c r="BD131" s="150"/>
      <c r="BE131" s="150"/>
      <c r="BF131" s="150"/>
      <c r="BG131" s="150"/>
      <c r="BH131" s="150"/>
      <c r="BI131" s="150"/>
      <c r="BJ131" s="150"/>
      <c r="BK131" s="150"/>
      <c r="BL131" s="150"/>
      <c r="BM131" s="150"/>
      <c r="BN131" s="150"/>
      <c r="BO131" s="150"/>
      <c r="BP131" s="150"/>
      <c r="BQ131" s="150"/>
      <c r="BR131" s="150"/>
    </row>
    <row r="132" customFormat="false" ht="8.25" hidden="false" customHeight="true" outlineLevel="0" collapsed="false">
      <c r="A132" s="123" t="n">
        <v>37</v>
      </c>
      <c r="B132" s="124"/>
      <c r="C132" s="123" t="s">
        <v>172</v>
      </c>
      <c r="D132" s="123"/>
      <c r="E132" s="79" t="n">
        <v>106860752</v>
      </c>
      <c r="F132" s="17"/>
      <c r="G132" s="79" t="n">
        <v>0</v>
      </c>
      <c r="H132" s="17"/>
      <c r="I132" s="79" t="n">
        <v>68911153</v>
      </c>
      <c r="J132" s="17"/>
      <c r="K132" s="79" t="n">
        <v>0</v>
      </c>
      <c r="L132" s="17"/>
      <c r="M132" s="79" t="n">
        <f aca="false">(E132+G132+I132+K132)</f>
        <v>175771905</v>
      </c>
      <c r="N132" s="17"/>
      <c r="O132" s="79" t="n">
        <v>37980083</v>
      </c>
      <c r="P132" s="17"/>
      <c r="Q132" s="79" t="n">
        <v>0</v>
      </c>
      <c r="R132" s="17"/>
      <c r="S132" s="79" t="n">
        <v>16124607</v>
      </c>
      <c r="T132" s="17"/>
      <c r="U132" s="79" t="n">
        <v>121667215</v>
      </c>
      <c r="V132" s="17"/>
      <c r="W132" s="79" t="n">
        <f aca="false">(O132+Q132+S132+U132)</f>
        <v>175771905</v>
      </c>
      <c r="X132" s="17"/>
      <c r="Y132" s="79" t="n">
        <v>0</v>
      </c>
      <c r="Z132" s="17"/>
      <c r="AA132" s="79" t="n">
        <f aca="false">(M132-Y132)</f>
        <v>175771905</v>
      </c>
      <c r="AB132" s="17"/>
      <c r="AC132" s="161" t="n">
        <f aca="false">(AA132/AE132)</f>
        <v>7877.90897275009</v>
      </c>
      <c r="AD132" s="17"/>
      <c r="AE132" s="79" t="n">
        <v>22312</v>
      </c>
      <c r="AG132" s="150"/>
      <c r="AH132" s="150"/>
      <c r="AI132" s="150"/>
      <c r="AJ132" s="150"/>
      <c r="AK132" s="150"/>
      <c r="AL132" s="150"/>
      <c r="AM132" s="150"/>
      <c r="AN132" s="150"/>
      <c r="AO132" s="150"/>
      <c r="AP132" s="150"/>
      <c r="AQ132" s="150"/>
      <c r="AR132" s="150"/>
      <c r="AS132" s="150"/>
      <c r="AT132" s="150"/>
      <c r="AU132" s="150"/>
      <c r="AV132" s="150"/>
      <c r="AW132" s="150"/>
      <c r="AX132" s="150"/>
      <c r="AY132" s="150"/>
      <c r="AZ132" s="150"/>
      <c r="BA132" s="150"/>
      <c r="BB132" s="150"/>
      <c r="BC132" s="150"/>
      <c r="BD132" s="150"/>
      <c r="BE132" s="150"/>
      <c r="BF132" s="150"/>
      <c r="BG132" s="150"/>
      <c r="BH132" s="150"/>
      <c r="BI132" s="150"/>
      <c r="BJ132" s="150"/>
      <c r="BK132" s="150"/>
      <c r="BL132" s="150"/>
      <c r="BM132" s="150"/>
      <c r="BN132" s="150"/>
      <c r="BO132" s="150"/>
      <c r="BP132" s="150"/>
      <c r="BQ132" s="150"/>
      <c r="BR132" s="150"/>
    </row>
    <row r="133" customFormat="false" ht="8.25" hidden="false" customHeight="true" outlineLevel="0" collapsed="false">
      <c r="A133" s="123" t="n">
        <v>38</v>
      </c>
      <c r="B133" s="124"/>
      <c r="C133" s="123" t="s">
        <v>173</v>
      </c>
      <c r="D133" s="123"/>
      <c r="E133" s="79" t="n">
        <v>16543752</v>
      </c>
      <c r="F133" s="17"/>
      <c r="G133" s="79" t="n">
        <v>0</v>
      </c>
      <c r="H133" s="17"/>
      <c r="I133" s="79" t="n">
        <v>24803974</v>
      </c>
      <c r="J133" s="17"/>
      <c r="K133" s="79" t="n">
        <v>0</v>
      </c>
      <c r="L133" s="17"/>
      <c r="M133" s="79" t="n">
        <f aca="false">(E133+G133+I133+K133)</f>
        <v>41347726</v>
      </c>
      <c r="N133" s="17"/>
      <c r="O133" s="79" t="n">
        <v>33286877</v>
      </c>
      <c r="P133" s="17"/>
      <c r="Q133" s="79" t="n">
        <v>0</v>
      </c>
      <c r="R133" s="17"/>
      <c r="S133" s="79" t="n">
        <v>8029514</v>
      </c>
      <c r="T133" s="17"/>
      <c r="U133" s="79" t="n">
        <v>31335</v>
      </c>
      <c r="V133" s="17"/>
      <c r="W133" s="79" t="n">
        <f aca="false">(O133+Q133+S133+U133)</f>
        <v>41347726</v>
      </c>
      <c r="X133" s="17"/>
      <c r="Y133" s="79" t="n">
        <v>0</v>
      </c>
      <c r="Z133" s="17"/>
      <c r="AA133" s="79" t="n">
        <f aca="false">(M133-Y133)</f>
        <v>41347726</v>
      </c>
      <c r="AB133" s="17"/>
      <c r="AC133" s="161" t="n">
        <f aca="false">(AA133/AE133)</f>
        <v>2596.24048725355</v>
      </c>
      <c r="AD133" s="17"/>
      <c r="AE133" s="79" t="n">
        <v>15926</v>
      </c>
      <c r="AG133" s="150"/>
      <c r="AH133" s="150"/>
      <c r="AI133" s="150"/>
      <c r="AJ133" s="150"/>
      <c r="AK133" s="150"/>
      <c r="AL133" s="150"/>
      <c r="AM133" s="150"/>
      <c r="AN133" s="150"/>
      <c r="AO133" s="150"/>
      <c r="AP133" s="150"/>
      <c r="AQ133" s="150"/>
      <c r="AR133" s="150"/>
      <c r="AS133" s="150"/>
      <c r="AT133" s="150"/>
      <c r="AU133" s="150"/>
      <c r="AV133" s="150"/>
      <c r="AW133" s="150"/>
      <c r="AX133" s="150"/>
      <c r="AY133" s="150"/>
      <c r="AZ133" s="150"/>
      <c r="BA133" s="150"/>
      <c r="BB133" s="150"/>
      <c r="BC133" s="150"/>
      <c r="BD133" s="150"/>
      <c r="BE133" s="150"/>
      <c r="BF133" s="150"/>
      <c r="BG133" s="150"/>
      <c r="BH133" s="150"/>
      <c r="BI133" s="150"/>
      <c r="BJ133" s="150"/>
      <c r="BK133" s="150"/>
      <c r="BL133" s="150"/>
      <c r="BM133" s="150"/>
      <c r="BN133" s="150"/>
      <c r="BO133" s="150"/>
      <c r="BP133" s="150"/>
      <c r="BQ133" s="150"/>
      <c r="BR133" s="150"/>
    </row>
    <row r="134" customFormat="false" ht="8.25" hidden="false" customHeight="true" outlineLevel="0" collapsed="false">
      <c r="A134" s="123" t="n">
        <v>39</v>
      </c>
      <c r="B134" s="124"/>
      <c r="C134" s="123" t="s">
        <v>174</v>
      </c>
      <c r="D134" s="123"/>
      <c r="E134" s="79" t="n">
        <v>27338876</v>
      </c>
      <c r="F134" s="17"/>
      <c r="G134" s="79" t="n">
        <v>5450000</v>
      </c>
      <c r="H134" s="17"/>
      <c r="I134" s="79" t="n">
        <v>38654193</v>
      </c>
      <c r="J134" s="17"/>
      <c r="K134" s="79" t="n">
        <v>0</v>
      </c>
      <c r="L134" s="17"/>
      <c r="M134" s="79" t="n">
        <f aca="false">(E134+G134+I134+K134)</f>
        <v>71443069</v>
      </c>
      <c r="N134" s="17"/>
      <c r="O134" s="79" t="n">
        <v>45411120</v>
      </c>
      <c r="P134" s="17"/>
      <c r="Q134" s="79" t="n">
        <v>0</v>
      </c>
      <c r="R134" s="17"/>
      <c r="S134" s="79" t="n">
        <v>6717925</v>
      </c>
      <c r="T134" s="17"/>
      <c r="U134" s="79" t="n">
        <v>19314024</v>
      </c>
      <c r="V134" s="17"/>
      <c r="W134" s="79" t="n">
        <f aca="false">(O134+Q134+S134+U134)</f>
        <v>71443069</v>
      </c>
      <c r="X134" s="17"/>
      <c r="Y134" s="79" t="n">
        <v>0</v>
      </c>
      <c r="Z134" s="17"/>
      <c r="AA134" s="79" t="n">
        <f aca="false">(M134-Y134)</f>
        <v>71443069</v>
      </c>
      <c r="AB134" s="17"/>
      <c r="AC134" s="161" t="n">
        <f aca="false">(AA134/AE134)</f>
        <v>3610.97139246904</v>
      </c>
      <c r="AD134" s="17"/>
      <c r="AE134" s="79" t="n">
        <v>19785</v>
      </c>
      <c r="AG134" s="150"/>
      <c r="AH134" s="150"/>
      <c r="AI134" s="150"/>
      <c r="AJ134" s="150"/>
      <c r="AK134" s="150"/>
      <c r="AL134" s="150"/>
      <c r="AM134" s="150"/>
      <c r="AN134" s="150"/>
      <c r="AO134" s="150"/>
      <c r="AP134" s="150"/>
      <c r="AQ134" s="150"/>
      <c r="AR134" s="150"/>
      <c r="AS134" s="150"/>
      <c r="AT134" s="150"/>
      <c r="AU134" s="150"/>
      <c r="AV134" s="150"/>
      <c r="AW134" s="150"/>
      <c r="AX134" s="150"/>
      <c r="AY134" s="150"/>
      <c r="AZ134" s="150"/>
      <c r="BA134" s="150"/>
      <c r="BB134" s="150"/>
      <c r="BC134" s="150"/>
      <c r="BD134" s="150"/>
      <c r="BE134" s="150"/>
      <c r="BF134" s="150"/>
      <c r="BG134" s="150"/>
      <c r="BH134" s="150"/>
      <c r="BI134" s="150"/>
      <c r="BJ134" s="150"/>
      <c r="BK134" s="150"/>
      <c r="BL134" s="150"/>
      <c r="BM134" s="150"/>
      <c r="BN134" s="150"/>
      <c r="BO134" s="150"/>
      <c r="BP134" s="150"/>
      <c r="BQ134" s="150"/>
      <c r="BR134" s="150"/>
    </row>
    <row r="135" customFormat="false" ht="8.25" hidden="false" customHeight="true" outlineLevel="0" collapsed="false">
      <c r="A135" s="123" t="n">
        <v>40</v>
      </c>
      <c r="B135" s="124"/>
      <c r="C135" s="123" t="s">
        <v>175</v>
      </c>
      <c r="D135" s="123"/>
      <c r="E135" s="79" t="n">
        <v>33174870</v>
      </c>
      <c r="F135" s="26"/>
      <c r="G135" s="79" t="n">
        <v>4500000</v>
      </c>
      <c r="H135" s="26"/>
      <c r="I135" s="79" t="n">
        <v>32849506</v>
      </c>
      <c r="J135" s="26"/>
      <c r="K135" s="79" t="n">
        <v>0</v>
      </c>
      <c r="L135" s="26"/>
      <c r="M135" s="79" t="n">
        <f aca="false">(E135+G135+I135+K135)</f>
        <v>70524376</v>
      </c>
      <c r="N135" s="26"/>
      <c r="O135" s="79" t="n">
        <v>33854145</v>
      </c>
      <c r="P135" s="26"/>
      <c r="Q135" s="79" t="n">
        <v>0</v>
      </c>
      <c r="R135" s="26"/>
      <c r="S135" s="79" t="n">
        <v>24911643</v>
      </c>
      <c r="T135" s="26"/>
      <c r="U135" s="79" t="n">
        <v>11758588</v>
      </c>
      <c r="V135" s="26"/>
      <c r="W135" s="79" t="n">
        <f aca="false">(O135+Q135+S135+U135)</f>
        <v>70524376</v>
      </c>
      <c r="X135" s="26"/>
      <c r="Y135" s="79" t="n">
        <v>0</v>
      </c>
      <c r="Z135" s="26"/>
      <c r="AA135" s="79" t="n">
        <f aca="false">(M135-Y135)</f>
        <v>70524376</v>
      </c>
      <c r="AB135" s="26"/>
      <c r="AC135" s="161" t="n">
        <f aca="false">(AA135/AE135)</f>
        <v>6066.61298924731</v>
      </c>
      <c r="AD135" s="26"/>
      <c r="AE135" s="79" t="n">
        <v>11625</v>
      </c>
      <c r="AG135" s="150"/>
      <c r="AH135" s="150"/>
      <c r="AI135" s="150"/>
      <c r="AJ135" s="150"/>
      <c r="AK135" s="150"/>
      <c r="AL135" s="150"/>
      <c r="AM135" s="150"/>
      <c r="AN135" s="150"/>
      <c r="AO135" s="150"/>
      <c r="AP135" s="150"/>
      <c r="AQ135" s="150"/>
      <c r="AR135" s="150"/>
      <c r="AS135" s="150"/>
      <c r="AT135" s="150"/>
      <c r="AU135" s="150"/>
      <c r="AV135" s="150"/>
      <c r="AW135" s="150"/>
      <c r="AX135" s="150"/>
      <c r="AY135" s="150"/>
      <c r="AZ135" s="150"/>
      <c r="BA135" s="150"/>
      <c r="BB135" s="150"/>
      <c r="BC135" s="150"/>
      <c r="BD135" s="150"/>
      <c r="BE135" s="150"/>
      <c r="BF135" s="150"/>
      <c r="BG135" s="150"/>
      <c r="BH135" s="150"/>
      <c r="BI135" s="150"/>
      <c r="BJ135" s="150"/>
      <c r="BK135" s="150"/>
      <c r="BL135" s="150"/>
      <c r="BM135" s="150"/>
      <c r="BN135" s="150"/>
      <c r="BO135" s="150"/>
      <c r="BP135" s="150"/>
      <c r="BQ135" s="150"/>
      <c r="BR135" s="150"/>
    </row>
    <row r="136" customFormat="false" ht="8.25" hidden="false" customHeight="true" outlineLevel="0" collapsed="false">
      <c r="A136" s="144"/>
      <c r="B136" s="124"/>
      <c r="C136" s="123"/>
      <c r="D136" s="123"/>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62"/>
      <c r="AD136" s="17"/>
      <c r="AE136" s="17"/>
      <c r="AG136" s="150"/>
      <c r="AH136" s="150"/>
      <c r="AI136" s="150"/>
      <c r="AJ136" s="150"/>
      <c r="AK136" s="150"/>
      <c r="AL136" s="150"/>
      <c r="AM136" s="150"/>
      <c r="AN136" s="150"/>
      <c r="AO136" s="150"/>
      <c r="AP136" s="150"/>
      <c r="AQ136" s="150"/>
      <c r="AR136" s="150"/>
      <c r="AS136" s="150"/>
      <c r="AT136" s="150"/>
      <c r="AU136" s="150"/>
      <c r="AV136" s="150"/>
      <c r="AW136" s="150"/>
      <c r="AX136" s="150"/>
      <c r="AY136" s="150"/>
      <c r="AZ136" s="150"/>
      <c r="BA136" s="150"/>
      <c r="BB136" s="150"/>
      <c r="BC136" s="150"/>
      <c r="BD136" s="150"/>
      <c r="BE136" s="150"/>
      <c r="BF136" s="150"/>
      <c r="BG136" s="150"/>
      <c r="BH136" s="150"/>
      <c r="BI136" s="150"/>
      <c r="BJ136" s="150"/>
      <c r="BK136" s="150"/>
      <c r="BL136" s="150"/>
      <c r="BM136" s="150"/>
      <c r="BN136" s="150"/>
      <c r="BO136" s="150"/>
      <c r="BP136" s="150"/>
      <c r="BQ136" s="150"/>
      <c r="BR136" s="150"/>
    </row>
    <row r="137" customFormat="false" ht="8.25" hidden="false" customHeight="true" outlineLevel="0" collapsed="false">
      <c r="A137" s="123" t="n">
        <v>41</v>
      </c>
      <c r="B137" s="124"/>
      <c r="C137" s="123" t="s">
        <v>176</v>
      </c>
      <c r="D137" s="123"/>
      <c r="E137" s="79" t="n">
        <v>54936306</v>
      </c>
      <c r="F137" s="17"/>
      <c r="G137" s="79" t="n">
        <v>3266801</v>
      </c>
      <c r="H137" s="17"/>
      <c r="I137" s="79" t="n">
        <v>61138137</v>
      </c>
      <c r="J137" s="17"/>
      <c r="K137" s="79" t="n">
        <v>0</v>
      </c>
      <c r="L137" s="17"/>
      <c r="M137" s="79" t="n">
        <f aca="false">(E137+G137+I137+K137)</f>
        <v>119341244</v>
      </c>
      <c r="N137" s="17"/>
      <c r="O137" s="79" t="n">
        <v>94842639</v>
      </c>
      <c r="P137" s="17"/>
      <c r="Q137" s="79" t="n">
        <v>0</v>
      </c>
      <c r="R137" s="17"/>
      <c r="S137" s="79" t="n">
        <v>24498605</v>
      </c>
      <c r="T137" s="17"/>
      <c r="U137" s="79" t="n">
        <v>0</v>
      </c>
      <c r="V137" s="17"/>
      <c r="W137" s="79" t="n">
        <f aca="false">(O137+Q137+S137+U137)</f>
        <v>119341244</v>
      </c>
      <c r="X137" s="17"/>
      <c r="Y137" s="79" t="n">
        <v>0</v>
      </c>
      <c r="Z137" s="17"/>
      <c r="AA137" s="79" t="n">
        <f aca="false">(M137-Y137)</f>
        <v>119341244</v>
      </c>
      <c r="AB137" s="17"/>
      <c r="AC137" s="161" t="n">
        <f aca="false">(AA137/AE137)</f>
        <v>3353.78945593525</v>
      </c>
      <c r="AD137" s="17"/>
      <c r="AE137" s="79" t="n">
        <v>35584</v>
      </c>
      <c r="AG137" s="150"/>
      <c r="AH137" s="150"/>
      <c r="AI137" s="150"/>
      <c r="AJ137" s="150"/>
      <c r="AK137" s="150"/>
      <c r="AL137" s="150"/>
      <c r="AM137" s="150"/>
      <c r="AN137" s="150"/>
      <c r="AO137" s="150"/>
      <c r="AP137" s="150"/>
      <c r="AQ137" s="150"/>
      <c r="AR137" s="150"/>
      <c r="AS137" s="150"/>
      <c r="AT137" s="150"/>
      <c r="AU137" s="150"/>
      <c r="AV137" s="150"/>
      <c r="AW137" s="150"/>
      <c r="AX137" s="150"/>
      <c r="AY137" s="150"/>
      <c r="AZ137" s="150"/>
      <c r="BA137" s="150"/>
      <c r="BB137" s="150"/>
      <c r="BC137" s="150"/>
      <c r="BD137" s="150"/>
      <c r="BE137" s="150"/>
      <c r="BF137" s="150"/>
      <c r="BG137" s="150"/>
      <c r="BH137" s="150"/>
      <c r="BI137" s="150"/>
      <c r="BJ137" s="150"/>
      <c r="BK137" s="150"/>
      <c r="BL137" s="150"/>
      <c r="BM137" s="150"/>
      <c r="BN137" s="150"/>
      <c r="BO137" s="150"/>
      <c r="BP137" s="150"/>
      <c r="BQ137" s="150"/>
      <c r="BR137" s="150"/>
    </row>
    <row r="138" customFormat="false" ht="8.25" hidden="false" customHeight="true" outlineLevel="0" collapsed="false">
      <c r="A138" s="123" t="n">
        <v>42</v>
      </c>
      <c r="B138" s="124"/>
      <c r="C138" s="123" t="s">
        <v>177</v>
      </c>
      <c r="D138" s="123"/>
      <c r="E138" s="79" t="n">
        <v>172948468</v>
      </c>
      <c r="F138" s="17"/>
      <c r="G138" s="79" t="n">
        <v>0</v>
      </c>
      <c r="H138" s="17"/>
      <c r="I138" s="79" t="n">
        <v>233187768</v>
      </c>
      <c r="J138" s="17"/>
      <c r="K138" s="79" t="n">
        <v>0</v>
      </c>
      <c r="L138" s="17"/>
      <c r="M138" s="79" t="n">
        <f aca="false">(E138+G138+I138+K138)</f>
        <v>406136236</v>
      </c>
      <c r="N138" s="17"/>
      <c r="O138" s="79" t="n">
        <v>268055391</v>
      </c>
      <c r="P138" s="17"/>
      <c r="Q138" s="79" t="n">
        <v>0</v>
      </c>
      <c r="R138" s="17"/>
      <c r="S138" s="79" t="n">
        <v>115014478</v>
      </c>
      <c r="T138" s="17"/>
      <c r="U138" s="79" t="n">
        <v>23066367</v>
      </c>
      <c r="V138" s="17"/>
      <c r="W138" s="79" t="n">
        <f aca="false">(O138+Q138+S138+U138)</f>
        <v>406136236</v>
      </c>
      <c r="X138" s="17"/>
      <c r="Y138" s="79" t="n">
        <v>0</v>
      </c>
      <c r="Z138" s="17"/>
      <c r="AA138" s="79" t="n">
        <f aca="false">(M138-Y138)</f>
        <v>406136236</v>
      </c>
      <c r="AB138" s="17"/>
      <c r="AC138" s="161" t="n">
        <f aca="false">(AA138/AE138)</f>
        <v>3860.24366505085</v>
      </c>
      <c r="AD138" s="17"/>
      <c r="AE138" s="79" t="n">
        <v>105210</v>
      </c>
      <c r="AG138" s="150"/>
      <c r="AH138" s="150"/>
      <c r="AI138" s="150"/>
      <c r="AJ138" s="150"/>
      <c r="AK138" s="150"/>
      <c r="AL138" s="150"/>
      <c r="AM138" s="150"/>
      <c r="AN138" s="150"/>
      <c r="AO138" s="150"/>
      <c r="AP138" s="150"/>
      <c r="AQ138" s="150"/>
      <c r="AR138" s="150"/>
      <c r="AS138" s="150"/>
      <c r="AT138" s="150"/>
      <c r="AU138" s="150"/>
      <c r="AV138" s="150"/>
      <c r="AW138" s="150"/>
      <c r="AX138" s="150"/>
      <c r="AY138" s="150"/>
      <c r="AZ138" s="150"/>
      <c r="BA138" s="150"/>
      <c r="BB138" s="150"/>
      <c r="BC138" s="150"/>
      <c r="BD138" s="150"/>
      <c r="BE138" s="150"/>
      <c r="BF138" s="150"/>
      <c r="BG138" s="150"/>
      <c r="BH138" s="150"/>
      <c r="BI138" s="150"/>
      <c r="BJ138" s="150"/>
      <c r="BK138" s="150"/>
      <c r="BL138" s="150"/>
      <c r="BM138" s="150"/>
      <c r="BN138" s="150"/>
      <c r="BO138" s="150"/>
      <c r="BP138" s="150"/>
      <c r="BQ138" s="150"/>
      <c r="BR138" s="150"/>
    </row>
    <row r="139" customFormat="false" ht="8.25" hidden="false" customHeight="true" outlineLevel="0" collapsed="false">
      <c r="A139" s="123" t="n">
        <v>43</v>
      </c>
      <c r="B139" s="124"/>
      <c r="C139" s="123" t="s">
        <v>178</v>
      </c>
      <c r="D139" s="123"/>
      <c r="E139" s="79" t="n">
        <v>771755245</v>
      </c>
      <c r="F139" s="17"/>
      <c r="G139" s="79" t="n">
        <v>0</v>
      </c>
      <c r="H139" s="17"/>
      <c r="I139" s="79" t="n">
        <v>868473877</v>
      </c>
      <c r="J139" s="17"/>
      <c r="K139" s="79" t="n">
        <v>0</v>
      </c>
      <c r="L139" s="17"/>
      <c r="M139" s="79" t="n">
        <f aca="false">(E139+G139+I139+K139)</f>
        <v>1640229122</v>
      </c>
      <c r="N139" s="17"/>
      <c r="O139" s="79" t="n">
        <v>852006650</v>
      </c>
      <c r="P139" s="17"/>
      <c r="Q139" s="79" t="n">
        <v>26512946</v>
      </c>
      <c r="R139" s="17"/>
      <c r="S139" s="79" t="n">
        <v>435102914</v>
      </c>
      <c r="T139" s="17"/>
      <c r="U139" s="79" t="n">
        <v>326606612</v>
      </c>
      <c r="V139" s="17"/>
      <c r="W139" s="79" t="n">
        <f aca="false">(O139+Q139+S139+U139)</f>
        <v>1640229122</v>
      </c>
      <c r="X139" s="17"/>
      <c r="Y139" s="79" t="n">
        <v>60522039</v>
      </c>
      <c r="Z139" s="17"/>
      <c r="AA139" s="79" t="n">
        <f aca="false">(M139-Y139)</f>
        <v>1579707083</v>
      </c>
      <c r="AB139" s="17"/>
      <c r="AC139" s="161" t="n">
        <f aca="false">(AA139/AE139)</f>
        <v>4917.63636674937</v>
      </c>
      <c r="AD139" s="17"/>
      <c r="AE139" s="79" t="n">
        <v>321233</v>
      </c>
      <c r="AG139" s="150"/>
      <c r="AH139" s="150"/>
      <c r="AI139" s="150"/>
      <c r="AJ139" s="150"/>
      <c r="AK139" s="150"/>
      <c r="AL139" s="150"/>
      <c r="AM139" s="150"/>
      <c r="AN139" s="150"/>
      <c r="AO139" s="150"/>
      <c r="AP139" s="150"/>
      <c r="AQ139" s="150"/>
      <c r="AR139" s="150"/>
      <c r="AS139" s="150"/>
      <c r="AT139" s="150"/>
      <c r="AU139" s="150"/>
      <c r="AV139" s="150"/>
      <c r="AW139" s="150"/>
      <c r="AX139" s="150"/>
      <c r="AY139" s="150"/>
      <c r="AZ139" s="150"/>
      <c r="BA139" s="150"/>
      <c r="BB139" s="150"/>
      <c r="BC139" s="150"/>
      <c r="BD139" s="150"/>
      <c r="BE139" s="150"/>
      <c r="BF139" s="150"/>
      <c r="BG139" s="150"/>
      <c r="BH139" s="150"/>
      <c r="BI139" s="150"/>
      <c r="BJ139" s="150"/>
      <c r="BK139" s="150"/>
      <c r="BL139" s="150"/>
      <c r="BM139" s="150"/>
      <c r="BN139" s="150"/>
      <c r="BO139" s="150"/>
      <c r="BP139" s="150"/>
      <c r="BQ139" s="150"/>
      <c r="BR139" s="150"/>
    </row>
    <row r="140" customFormat="false" ht="8.25" hidden="false" customHeight="true" outlineLevel="0" collapsed="false">
      <c r="A140" s="123" t="n">
        <v>44</v>
      </c>
      <c r="B140" s="124"/>
      <c r="C140" s="123" t="s">
        <v>179</v>
      </c>
      <c r="D140" s="123"/>
      <c r="E140" s="79" t="n">
        <v>35381277</v>
      </c>
      <c r="F140" s="17"/>
      <c r="G140" s="79" t="n">
        <v>0</v>
      </c>
      <c r="H140" s="17"/>
      <c r="I140" s="79" t="n">
        <v>81868509</v>
      </c>
      <c r="J140" s="17"/>
      <c r="K140" s="79" t="n">
        <v>0</v>
      </c>
      <c r="L140" s="17"/>
      <c r="M140" s="79" t="n">
        <f aca="false">(E140+G140+I140+K140)</f>
        <v>117249786</v>
      </c>
      <c r="N140" s="17"/>
      <c r="O140" s="79" t="n">
        <v>100282880</v>
      </c>
      <c r="P140" s="17"/>
      <c r="Q140" s="79" t="n">
        <v>0</v>
      </c>
      <c r="R140" s="17"/>
      <c r="S140" s="79" t="n">
        <v>16966906</v>
      </c>
      <c r="T140" s="17"/>
      <c r="U140" s="79" t="n">
        <v>0</v>
      </c>
      <c r="V140" s="17"/>
      <c r="W140" s="79" t="n">
        <f aca="false">(O140+Q140+S140+U140)</f>
        <v>117249786</v>
      </c>
      <c r="X140" s="17"/>
      <c r="Y140" s="79" t="n">
        <v>0</v>
      </c>
      <c r="Z140" s="17"/>
      <c r="AA140" s="79" t="n">
        <f aca="false">(M140-Y140)</f>
        <v>117249786</v>
      </c>
      <c r="AB140" s="17"/>
      <c r="AC140" s="161" t="n">
        <f aca="false">(AA140/AE140)</f>
        <v>2239.64291717604</v>
      </c>
      <c r="AD140" s="17"/>
      <c r="AE140" s="79" t="n">
        <v>52352</v>
      </c>
      <c r="AG140" s="150"/>
      <c r="AH140" s="150"/>
      <c r="AI140" s="150"/>
      <c r="AJ140" s="150"/>
      <c r="AK140" s="150"/>
      <c r="AL140" s="150"/>
      <c r="AM140" s="150"/>
      <c r="AN140" s="150"/>
      <c r="AO140" s="150"/>
      <c r="AP140" s="150"/>
      <c r="AQ140" s="150"/>
      <c r="AR140" s="150"/>
      <c r="AS140" s="150"/>
      <c r="AT140" s="150"/>
      <c r="AU140" s="150"/>
      <c r="AV140" s="150"/>
      <c r="AW140" s="150"/>
      <c r="AX140" s="150"/>
      <c r="AY140" s="150"/>
      <c r="AZ140" s="150"/>
      <c r="BA140" s="150"/>
      <c r="BB140" s="150"/>
      <c r="BC140" s="150"/>
      <c r="BD140" s="150"/>
      <c r="BE140" s="150"/>
      <c r="BF140" s="150"/>
      <c r="BG140" s="150"/>
      <c r="BH140" s="150"/>
      <c r="BI140" s="150"/>
      <c r="BJ140" s="150"/>
      <c r="BK140" s="150"/>
      <c r="BL140" s="150"/>
      <c r="BM140" s="150"/>
      <c r="BN140" s="150"/>
      <c r="BO140" s="150"/>
      <c r="BP140" s="150"/>
      <c r="BQ140" s="150"/>
      <c r="BR140" s="150"/>
    </row>
    <row r="141" customFormat="false" ht="8.25" hidden="false" customHeight="true" outlineLevel="0" collapsed="false">
      <c r="A141" s="123" t="n">
        <v>45</v>
      </c>
      <c r="B141" s="124"/>
      <c r="C141" s="123" t="s">
        <v>180</v>
      </c>
      <c r="D141" s="123"/>
      <c r="E141" s="79" t="n">
        <v>142138</v>
      </c>
      <c r="F141" s="17"/>
      <c r="G141" s="79" t="n">
        <v>0</v>
      </c>
      <c r="H141" s="17"/>
      <c r="I141" s="79" t="n">
        <v>5125699</v>
      </c>
      <c r="J141" s="17"/>
      <c r="K141" s="79" t="n">
        <v>0</v>
      </c>
      <c r="L141" s="17"/>
      <c r="M141" s="79" t="n">
        <f aca="false">(E141+G141+I141+K141)</f>
        <v>5267837</v>
      </c>
      <c r="N141" s="17"/>
      <c r="O141" s="79" t="n">
        <v>3783756</v>
      </c>
      <c r="P141" s="17"/>
      <c r="Q141" s="79" t="n">
        <v>0</v>
      </c>
      <c r="R141" s="17"/>
      <c r="S141" s="79" t="n">
        <v>1341943</v>
      </c>
      <c r="T141" s="17"/>
      <c r="U141" s="79" t="n">
        <v>142138</v>
      </c>
      <c r="V141" s="17"/>
      <c r="W141" s="79" t="n">
        <f aca="false">(O141+Q141+S141+U141)</f>
        <v>5267837</v>
      </c>
      <c r="X141" s="17"/>
      <c r="Y141" s="79" t="n">
        <v>0</v>
      </c>
      <c r="Z141" s="17"/>
      <c r="AA141" s="79" t="n">
        <f aca="false">(M141-Y141)</f>
        <v>5267837</v>
      </c>
      <c r="AB141" s="17"/>
      <c r="AC141" s="161" t="n">
        <f aca="false">(AA141/AE141)</f>
        <v>2290.36391304348</v>
      </c>
      <c r="AD141" s="17"/>
      <c r="AE141" s="79" t="n">
        <v>2300</v>
      </c>
      <c r="AG141" s="150"/>
      <c r="AH141" s="150"/>
      <c r="AI141" s="150"/>
      <c r="AJ141" s="150"/>
      <c r="AK141" s="150"/>
      <c r="AL141" s="150"/>
      <c r="AM141" s="150"/>
      <c r="AN141" s="150"/>
      <c r="AO141" s="150"/>
      <c r="AP141" s="150"/>
      <c r="AQ141" s="150"/>
      <c r="AR141" s="150"/>
      <c r="AS141" s="150"/>
      <c r="AT141" s="150"/>
      <c r="AU141" s="150"/>
      <c r="AV141" s="150"/>
      <c r="AW141" s="150"/>
      <c r="AX141" s="150"/>
      <c r="AY141" s="150"/>
      <c r="AZ141" s="150"/>
      <c r="BA141" s="150"/>
      <c r="BB141" s="150"/>
      <c r="BC141" s="150"/>
      <c r="BD141" s="150"/>
      <c r="BE141" s="150"/>
      <c r="BF141" s="150"/>
      <c r="BG141" s="150"/>
      <c r="BH141" s="150"/>
      <c r="BI141" s="150"/>
      <c r="BJ141" s="150"/>
      <c r="BK141" s="150"/>
      <c r="BL141" s="150"/>
      <c r="BM141" s="150"/>
      <c r="BN141" s="150"/>
      <c r="BO141" s="150"/>
      <c r="BP141" s="150"/>
      <c r="BQ141" s="150"/>
      <c r="BR141" s="150"/>
    </row>
    <row r="142" customFormat="false" ht="8.25" hidden="false" customHeight="true" outlineLevel="0" collapsed="false">
      <c r="A142" s="144"/>
      <c r="B142" s="124"/>
      <c r="C142" s="123"/>
      <c r="D142" s="123"/>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62"/>
      <c r="AD142" s="17"/>
      <c r="AE142" s="17"/>
      <c r="AG142" s="150"/>
      <c r="AH142" s="150"/>
      <c r="AI142" s="150"/>
      <c r="AJ142" s="150"/>
      <c r="AK142" s="150"/>
      <c r="AL142" s="150"/>
      <c r="AM142" s="150"/>
      <c r="AN142" s="150"/>
      <c r="AO142" s="150"/>
      <c r="AP142" s="150"/>
      <c r="AQ142" s="150"/>
      <c r="AR142" s="150"/>
      <c r="AS142" s="150"/>
      <c r="AT142" s="150"/>
      <c r="AU142" s="150"/>
      <c r="AV142" s="150"/>
      <c r="AW142" s="150"/>
      <c r="AX142" s="150"/>
      <c r="AY142" s="150"/>
      <c r="AZ142" s="150"/>
      <c r="BA142" s="150"/>
      <c r="BB142" s="150"/>
      <c r="BC142" s="150"/>
      <c r="BD142" s="150"/>
      <c r="BE142" s="150"/>
      <c r="BF142" s="150"/>
      <c r="BG142" s="150"/>
      <c r="BH142" s="150"/>
      <c r="BI142" s="150"/>
      <c r="BJ142" s="150"/>
      <c r="BK142" s="150"/>
      <c r="BL142" s="150"/>
      <c r="BM142" s="150"/>
      <c r="BN142" s="150"/>
      <c r="BO142" s="150"/>
      <c r="BP142" s="150"/>
      <c r="BQ142" s="150"/>
      <c r="BR142" s="150"/>
    </row>
    <row r="143" customFormat="false" ht="8.25" hidden="false" customHeight="true" outlineLevel="0" collapsed="false">
      <c r="A143" s="123" t="n">
        <v>46</v>
      </c>
      <c r="B143" s="124"/>
      <c r="C143" s="123" t="s">
        <v>181</v>
      </c>
      <c r="D143" s="123"/>
      <c r="E143" s="79" t="n">
        <v>157839769</v>
      </c>
      <c r="F143" s="17"/>
      <c r="G143" s="79" t="n">
        <v>0</v>
      </c>
      <c r="H143" s="17"/>
      <c r="I143" s="79" t="n">
        <v>80768976</v>
      </c>
      <c r="J143" s="17"/>
      <c r="K143" s="79" t="n">
        <v>0</v>
      </c>
      <c r="L143" s="17"/>
      <c r="M143" s="79" t="n">
        <f aca="false">(E143+G143+I143+K143)</f>
        <v>238608745</v>
      </c>
      <c r="N143" s="17"/>
      <c r="O143" s="79" t="n">
        <v>67041914</v>
      </c>
      <c r="P143" s="17"/>
      <c r="Q143" s="79" t="n">
        <v>0</v>
      </c>
      <c r="R143" s="17"/>
      <c r="S143" s="79" t="n">
        <v>133152103</v>
      </c>
      <c r="T143" s="17"/>
      <c r="U143" s="79" t="n">
        <v>38414728</v>
      </c>
      <c r="V143" s="17"/>
      <c r="W143" s="79" t="n">
        <f aca="false">(O143+Q143+S143+U143)</f>
        <v>238608745</v>
      </c>
      <c r="X143" s="17"/>
      <c r="Y143" s="79" t="n">
        <v>0</v>
      </c>
      <c r="Z143" s="17"/>
      <c r="AA143" s="79" t="n">
        <f aca="false">(M143-Y143)</f>
        <v>238608745</v>
      </c>
      <c r="AB143" s="17"/>
      <c r="AC143" s="161" t="n">
        <f aca="false">(AA143/AE143)</f>
        <v>6436.0129740519</v>
      </c>
      <c r="AD143" s="17"/>
      <c r="AE143" s="79" t="n">
        <v>37074</v>
      </c>
      <c r="AG143" s="150"/>
      <c r="AH143" s="150"/>
      <c r="AI143" s="150"/>
      <c r="AJ143" s="150"/>
      <c r="AK143" s="150"/>
      <c r="AL143" s="150"/>
      <c r="AM143" s="150"/>
      <c r="AN143" s="150"/>
      <c r="AO143" s="150"/>
      <c r="AP143" s="150"/>
      <c r="AQ143" s="150"/>
      <c r="AR143" s="150"/>
      <c r="AS143" s="150"/>
      <c r="AT143" s="150"/>
      <c r="AU143" s="150"/>
      <c r="AV143" s="150"/>
      <c r="AW143" s="150"/>
      <c r="AX143" s="150"/>
      <c r="AY143" s="150"/>
      <c r="AZ143" s="150"/>
      <c r="BA143" s="150"/>
      <c r="BB143" s="150"/>
      <c r="BC143" s="150"/>
      <c r="BD143" s="150"/>
      <c r="BE143" s="150"/>
      <c r="BF143" s="150"/>
      <c r="BG143" s="150"/>
      <c r="BH143" s="150"/>
      <c r="BI143" s="150"/>
      <c r="BJ143" s="150"/>
      <c r="BK143" s="150"/>
      <c r="BL143" s="150"/>
      <c r="BM143" s="150"/>
      <c r="BN143" s="150"/>
      <c r="BO143" s="150"/>
      <c r="BP143" s="150"/>
      <c r="BQ143" s="150"/>
      <c r="BR143" s="150"/>
    </row>
    <row r="144" customFormat="false" ht="8.25" hidden="false" customHeight="true" outlineLevel="0" collapsed="false">
      <c r="A144" s="123" t="n">
        <v>47</v>
      </c>
      <c r="B144" s="124"/>
      <c r="C144" s="123" t="s">
        <v>182</v>
      </c>
      <c r="D144" s="123"/>
      <c r="E144" s="79" t="n">
        <v>187280452</v>
      </c>
      <c r="F144" s="17"/>
      <c r="G144" s="79" t="n">
        <v>0</v>
      </c>
      <c r="H144" s="17"/>
      <c r="I144" s="79" t="n">
        <v>167167541</v>
      </c>
      <c r="J144" s="17"/>
      <c r="K144" s="79" t="n">
        <v>0</v>
      </c>
      <c r="L144" s="17"/>
      <c r="M144" s="79" t="n">
        <f aca="false">(E144+G144+I144+K144)</f>
        <v>354447993</v>
      </c>
      <c r="N144" s="17"/>
      <c r="O144" s="79" t="n">
        <v>232478683</v>
      </c>
      <c r="P144" s="17"/>
      <c r="Q144" s="79" t="n">
        <v>0</v>
      </c>
      <c r="R144" s="17"/>
      <c r="S144" s="79" t="n">
        <v>96106060</v>
      </c>
      <c r="T144" s="17"/>
      <c r="U144" s="79" t="n">
        <v>25863250</v>
      </c>
      <c r="V144" s="17"/>
      <c r="W144" s="79" t="n">
        <f aca="false">(O144+Q144+S144+U144)</f>
        <v>354447993</v>
      </c>
      <c r="X144" s="17"/>
      <c r="Y144" s="79" t="n">
        <v>0</v>
      </c>
      <c r="Z144" s="17"/>
      <c r="AA144" s="79" t="n">
        <f aca="false">(M144-Y144)</f>
        <v>354447993</v>
      </c>
      <c r="AB144" s="17"/>
      <c r="AC144" s="161" t="n">
        <f aca="false">(AA144/AE144)</f>
        <v>4814.88817496434</v>
      </c>
      <c r="AD144" s="17"/>
      <c r="AE144" s="79" t="n">
        <v>73615</v>
      </c>
      <c r="AG144" s="150"/>
      <c r="AH144" s="150"/>
      <c r="AI144" s="150"/>
      <c r="AJ144" s="150"/>
      <c r="AK144" s="150"/>
      <c r="AL144" s="150"/>
      <c r="AM144" s="150"/>
      <c r="AN144" s="150"/>
      <c r="AO144" s="150"/>
      <c r="AP144" s="150"/>
      <c r="AQ144" s="150"/>
      <c r="AR144" s="150"/>
      <c r="AS144" s="150"/>
      <c r="AT144" s="150"/>
      <c r="AU144" s="150"/>
      <c r="AV144" s="150"/>
      <c r="AW144" s="150"/>
      <c r="AX144" s="150"/>
      <c r="AY144" s="150"/>
      <c r="AZ144" s="150"/>
      <c r="BA144" s="150"/>
      <c r="BB144" s="150"/>
      <c r="BC144" s="150"/>
      <c r="BD144" s="150"/>
      <c r="BE144" s="150"/>
      <c r="BF144" s="150"/>
      <c r="BG144" s="150"/>
      <c r="BH144" s="150"/>
      <c r="BI144" s="150"/>
      <c r="BJ144" s="150"/>
      <c r="BK144" s="150"/>
      <c r="BL144" s="150"/>
      <c r="BM144" s="150"/>
      <c r="BN144" s="150"/>
      <c r="BO144" s="150"/>
      <c r="BP144" s="150"/>
      <c r="BQ144" s="150"/>
      <c r="BR144" s="150"/>
    </row>
    <row r="145" customFormat="false" ht="8.25" hidden="false" customHeight="true" outlineLevel="0" collapsed="false">
      <c r="A145" s="123" t="n">
        <v>48</v>
      </c>
      <c r="B145" s="124"/>
      <c r="C145" s="123" t="s">
        <v>183</v>
      </c>
      <c r="D145" s="123"/>
      <c r="E145" s="79" t="n">
        <v>0</v>
      </c>
      <c r="F145" s="17"/>
      <c r="G145" s="79" t="n">
        <v>0</v>
      </c>
      <c r="H145" s="17"/>
      <c r="I145" s="79" t="n">
        <v>12637146</v>
      </c>
      <c r="J145" s="17"/>
      <c r="K145" s="79" t="n">
        <v>0</v>
      </c>
      <c r="L145" s="17"/>
      <c r="M145" s="79" t="n">
        <f aca="false">(E145+G145+I145+K145)</f>
        <v>12637146</v>
      </c>
      <c r="N145" s="17"/>
      <c r="O145" s="79" t="n">
        <v>9474245</v>
      </c>
      <c r="P145" s="17"/>
      <c r="Q145" s="79" t="n">
        <v>0</v>
      </c>
      <c r="R145" s="17"/>
      <c r="S145" s="79" t="n">
        <v>3162901</v>
      </c>
      <c r="T145" s="17"/>
      <c r="U145" s="79" t="n">
        <v>0</v>
      </c>
      <c r="V145" s="17"/>
      <c r="W145" s="79" t="n">
        <f aca="false">(O145+Q145+S145+U145)</f>
        <v>12637146</v>
      </c>
      <c r="X145" s="17"/>
      <c r="Y145" s="79" t="n">
        <v>0</v>
      </c>
      <c r="Z145" s="17"/>
      <c r="AA145" s="79" t="n">
        <f aca="false">(M145-Y145)</f>
        <v>12637146</v>
      </c>
      <c r="AB145" s="17"/>
      <c r="AC145" s="161" t="n">
        <f aca="false">(AA145/AE145)</f>
        <v>1765.95108999441</v>
      </c>
      <c r="AD145" s="17"/>
      <c r="AE145" s="79" t="n">
        <v>7156</v>
      </c>
      <c r="AG145" s="150"/>
      <c r="AH145" s="150"/>
      <c r="AI145" s="150"/>
      <c r="AJ145" s="150"/>
      <c r="AK145" s="150"/>
      <c r="AL145" s="150"/>
      <c r="AM145" s="150"/>
      <c r="AN145" s="150"/>
      <c r="AO145" s="150"/>
      <c r="AP145" s="150"/>
      <c r="AQ145" s="150"/>
      <c r="AR145" s="150"/>
      <c r="AS145" s="150"/>
      <c r="AT145" s="150"/>
      <c r="AU145" s="150"/>
      <c r="AV145" s="150"/>
      <c r="AW145" s="150"/>
      <c r="AX145" s="150"/>
      <c r="AY145" s="150"/>
      <c r="AZ145" s="150"/>
      <c r="BA145" s="150"/>
      <c r="BB145" s="150"/>
      <c r="BC145" s="150"/>
      <c r="BD145" s="150"/>
      <c r="BE145" s="150"/>
      <c r="BF145" s="150"/>
      <c r="BG145" s="150"/>
      <c r="BH145" s="150"/>
      <c r="BI145" s="150"/>
      <c r="BJ145" s="150"/>
      <c r="BK145" s="150"/>
      <c r="BL145" s="150"/>
      <c r="BM145" s="150"/>
      <c r="BN145" s="150"/>
      <c r="BO145" s="150"/>
      <c r="BP145" s="150"/>
      <c r="BQ145" s="150"/>
      <c r="BR145" s="150"/>
    </row>
    <row r="146" customFormat="false" ht="8.25" hidden="false" customHeight="true" outlineLevel="0" collapsed="false">
      <c r="A146" s="123" t="n">
        <v>49</v>
      </c>
      <c r="B146" s="124"/>
      <c r="C146" s="123" t="s">
        <v>184</v>
      </c>
      <c r="D146" s="123"/>
      <c r="E146" s="79" t="n">
        <v>88991158</v>
      </c>
      <c r="F146" s="17"/>
      <c r="G146" s="79" t="n">
        <v>500000</v>
      </c>
      <c r="H146" s="17"/>
      <c r="I146" s="79" t="n">
        <v>46698945</v>
      </c>
      <c r="J146" s="17"/>
      <c r="K146" s="79" t="n">
        <v>0</v>
      </c>
      <c r="L146" s="17"/>
      <c r="M146" s="79" t="n">
        <f aca="false">(E146+G146+I146+K146)</f>
        <v>136190103</v>
      </c>
      <c r="N146" s="17"/>
      <c r="O146" s="79" t="n">
        <v>76996892</v>
      </c>
      <c r="P146" s="17"/>
      <c r="Q146" s="79" t="n">
        <v>0</v>
      </c>
      <c r="R146" s="17"/>
      <c r="S146" s="79" t="n">
        <v>31000495</v>
      </c>
      <c r="T146" s="17"/>
      <c r="U146" s="79" t="n">
        <v>28192716</v>
      </c>
      <c r="V146" s="17"/>
      <c r="W146" s="79" t="n">
        <f aca="false">(O146+Q146+S146+U146)</f>
        <v>136190103</v>
      </c>
      <c r="X146" s="17"/>
      <c r="Y146" s="79" t="n">
        <v>0</v>
      </c>
      <c r="Z146" s="17"/>
      <c r="AA146" s="79" t="n">
        <f aca="false">(M146-Y146)</f>
        <v>136190103</v>
      </c>
      <c r="AB146" s="17"/>
      <c r="AC146" s="161" t="n">
        <f aca="false">(AA146/AE146)</f>
        <v>5508.41704416761</v>
      </c>
      <c r="AD146" s="17"/>
      <c r="AE146" s="79" t="n">
        <v>24724</v>
      </c>
      <c r="AG146" s="150"/>
      <c r="AH146" s="150"/>
      <c r="AI146" s="150"/>
      <c r="AJ146" s="150"/>
      <c r="AK146" s="150"/>
      <c r="AL146" s="150"/>
      <c r="AM146" s="150"/>
      <c r="AN146" s="150"/>
      <c r="AO146" s="150"/>
      <c r="AP146" s="150"/>
      <c r="AQ146" s="150"/>
      <c r="AR146" s="150"/>
      <c r="AS146" s="150"/>
      <c r="AT146" s="150"/>
      <c r="AU146" s="150"/>
      <c r="AV146" s="150"/>
      <c r="AW146" s="150"/>
      <c r="AX146" s="150"/>
      <c r="AY146" s="150"/>
      <c r="AZ146" s="150"/>
      <c r="BA146" s="150"/>
      <c r="BB146" s="150"/>
      <c r="BC146" s="150"/>
      <c r="BD146" s="150"/>
      <c r="BE146" s="150"/>
      <c r="BF146" s="150"/>
      <c r="BG146" s="150"/>
      <c r="BH146" s="150"/>
      <c r="BI146" s="150"/>
      <c r="BJ146" s="150"/>
      <c r="BK146" s="150"/>
      <c r="BL146" s="150"/>
      <c r="BM146" s="150"/>
      <c r="BN146" s="150"/>
      <c r="BO146" s="150"/>
      <c r="BP146" s="150"/>
      <c r="BQ146" s="150"/>
      <c r="BR146" s="150"/>
    </row>
    <row r="147" customFormat="false" ht="8.25" hidden="false" customHeight="true" outlineLevel="0" collapsed="false">
      <c r="A147" s="123" t="n">
        <v>50</v>
      </c>
      <c r="B147" s="124"/>
      <c r="C147" s="123" t="s">
        <v>185</v>
      </c>
      <c r="D147" s="123"/>
      <c r="E147" s="79" t="n">
        <v>16968296</v>
      </c>
      <c r="F147" s="26"/>
      <c r="G147" s="79" t="n">
        <v>500000</v>
      </c>
      <c r="H147" s="26"/>
      <c r="I147" s="79" t="n">
        <v>25957897</v>
      </c>
      <c r="J147" s="26"/>
      <c r="K147" s="79" t="n">
        <v>0</v>
      </c>
      <c r="L147" s="26"/>
      <c r="M147" s="79" t="n">
        <f aca="false">(E147+G147+I147+K147)</f>
        <v>43426193</v>
      </c>
      <c r="N147" s="26"/>
      <c r="O147" s="79" t="n">
        <v>32276354</v>
      </c>
      <c r="P147" s="26"/>
      <c r="Q147" s="79" t="n">
        <v>0</v>
      </c>
      <c r="R147" s="26"/>
      <c r="S147" s="79" t="n">
        <v>11149839</v>
      </c>
      <c r="T147" s="26"/>
      <c r="U147" s="79" t="n">
        <v>0</v>
      </c>
      <c r="V147" s="26"/>
      <c r="W147" s="79" t="n">
        <f aca="false">(O147+Q147+S147+U147)</f>
        <v>43426193</v>
      </c>
      <c r="X147" s="26"/>
      <c r="Y147" s="79" t="n">
        <v>0</v>
      </c>
      <c r="Z147" s="26"/>
      <c r="AA147" s="79" t="n">
        <f aca="false">(M147-Y147)</f>
        <v>43426193</v>
      </c>
      <c r="AB147" s="26"/>
      <c r="AC147" s="161" t="n">
        <f aca="false">(AA147/AE147)</f>
        <v>2658.80077144432</v>
      </c>
      <c r="AD147" s="17"/>
      <c r="AE147" s="79" t="n">
        <v>16333</v>
      </c>
      <c r="AG147" s="150"/>
      <c r="AH147" s="150"/>
      <c r="AI147" s="150"/>
      <c r="AJ147" s="150"/>
      <c r="AK147" s="150"/>
      <c r="AL147" s="150"/>
      <c r="AM147" s="150"/>
      <c r="AN147" s="150"/>
      <c r="AO147" s="150"/>
      <c r="AP147" s="150"/>
      <c r="AQ147" s="150"/>
      <c r="AR147" s="150"/>
      <c r="AS147" s="150"/>
      <c r="AT147" s="150"/>
      <c r="AU147" s="150"/>
      <c r="AV147" s="150"/>
      <c r="AW147" s="150"/>
      <c r="AX147" s="150"/>
      <c r="AY147" s="150"/>
      <c r="AZ147" s="150"/>
      <c r="BA147" s="150"/>
      <c r="BB147" s="150"/>
      <c r="BC147" s="150"/>
      <c r="BD147" s="150"/>
      <c r="BE147" s="150"/>
      <c r="BF147" s="150"/>
      <c r="BG147" s="150"/>
      <c r="BH147" s="150"/>
      <c r="BI147" s="150"/>
      <c r="BJ147" s="150"/>
      <c r="BK147" s="150"/>
      <c r="BL147" s="150"/>
      <c r="BM147" s="150"/>
      <c r="BN147" s="150"/>
      <c r="BO147" s="150"/>
      <c r="BP147" s="150"/>
      <c r="BQ147" s="150"/>
      <c r="BR147" s="150"/>
    </row>
    <row r="148" customFormat="false" ht="8.25" hidden="false" customHeight="true" outlineLevel="0" collapsed="false">
      <c r="A148" s="17"/>
      <c r="B148" s="29"/>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G148" s="150"/>
      <c r="AH148" s="150"/>
      <c r="AI148" s="150"/>
      <c r="AJ148" s="150"/>
      <c r="AK148" s="150"/>
      <c r="AL148" s="150"/>
      <c r="AM148" s="150"/>
      <c r="AN148" s="150"/>
      <c r="AO148" s="150"/>
      <c r="AP148" s="150"/>
      <c r="AQ148" s="150"/>
      <c r="AR148" s="150"/>
      <c r="AS148" s="150"/>
      <c r="AT148" s="150"/>
      <c r="AU148" s="150"/>
      <c r="AV148" s="150"/>
      <c r="AW148" s="150"/>
      <c r="AX148" s="150"/>
      <c r="AY148" s="150"/>
      <c r="AZ148" s="150"/>
      <c r="BA148" s="150"/>
      <c r="BB148" s="150"/>
      <c r="BC148" s="150"/>
      <c r="BD148" s="150"/>
      <c r="BE148" s="150"/>
      <c r="BF148" s="150"/>
      <c r="BG148" s="150"/>
      <c r="BH148" s="150"/>
      <c r="BI148" s="150"/>
      <c r="BJ148" s="150"/>
      <c r="BK148" s="150"/>
      <c r="BL148" s="150"/>
      <c r="BM148" s="150"/>
      <c r="BN148" s="150"/>
      <c r="BO148" s="150"/>
      <c r="BP148" s="150"/>
      <c r="BQ148" s="150"/>
      <c r="BR148" s="150"/>
    </row>
    <row r="149" customFormat="false" ht="8.25" hidden="false" customHeight="true" outlineLevel="0" collapsed="false">
      <c r="A149" s="17"/>
      <c r="B149" s="2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G149" s="150"/>
      <c r="AH149" s="150"/>
      <c r="AI149" s="150"/>
      <c r="AJ149" s="150"/>
      <c r="AK149" s="150"/>
      <c r="AL149" s="150"/>
      <c r="AM149" s="150"/>
      <c r="AN149" s="150"/>
      <c r="AO149" s="150"/>
      <c r="AP149" s="150"/>
      <c r="AQ149" s="150"/>
      <c r="AR149" s="150"/>
      <c r="AS149" s="150"/>
      <c r="AT149" s="150"/>
      <c r="AU149" s="150"/>
      <c r="AV149" s="150"/>
      <c r="AW149" s="150"/>
      <c r="AX149" s="150"/>
      <c r="AY149" s="150"/>
      <c r="AZ149" s="150"/>
      <c r="BA149" s="150"/>
      <c r="BB149" s="150"/>
      <c r="BC149" s="150"/>
      <c r="BD149" s="150"/>
      <c r="BE149" s="150"/>
      <c r="BF149" s="150"/>
      <c r="BG149" s="150"/>
      <c r="BH149" s="150"/>
      <c r="BI149" s="150"/>
      <c r="BJ149" s="150"/>
      <c r="BK149" s="150"/>
      <c r="BL149" s="150"/>
      <c r="BM149" s="150"/>
      <c r="BN149" s="150"/>
      <c r="BO149" s="150"/>
      <c r="BP149" s="150"/>
      <c r="BQ149" s="150"/>
      <c r="BR149" s="150"/>
    </row>
    <row r="150" customFormat="false" ht="8.25" hidden="true" customHeight="true" outlineLevel="0" collapsed="false">
      <c r="A150" s="17"/>
      <c r="B150" s="29"/>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G150" s="150"/>
      <c r="AH150" s="150"/>
      <c r="AI150" s="150"/>
      <c r="AJ150" s="150"/>
      <c r="AK150" s="150"/>
      <c r="AL150" s="150"/>
      <c r="AM150" s="150"/>
      <c r="AN150" s="150"/>
      <c r="AO150" s="150"/>
      <c r="AP150" s="150"/>
      <c r="AQ150" s="150"/>
      <c r="AR150" s="150"/>
      <c r="AS150" s="150"/>
      <c r="AT150" s="150"/>
      <c r="AU150" s="150"/>
      <c r="AV150" s="150"/>
      <c r="AW150" s="150"/>
      <c r="AX150" s="150"/>
      <c r="AY150" s="150"/>
      <c r="AZ150" s="150"/>
      <c r="BA150" s="150"/>
      <c r="BB150" s="150"/>
      <c r="BC150" s="150"/>
      <c r="BD150" s="150"/>
      <c r="BE150" s="150"/>
      <c r="BF150" s="150"/>
      <c r="BG150" s="150"/>
      <c r="BH150" s="150"/>
      <c r="BI150" s="150"/>
      <c r="BJ150" s="150"/>
      <c r="BK150" s="150"/>
      <c r="BL150" s="150"/>
      <c r="BM150" s="150"/>
      <c r="BN150" s="150"/>
      <c r="BO150" s="150"/>
      <c r="BP150" s="150"/>
      <c r="BQ150" s="150"/>
      <c r="BR150" s="150"/>
    </row>
    <row r="151" s="20" customFormat="true" ht="9" hidden="false" customHeight="true" outlineLevel="0" collapsed="false">
      <c r="A151" s="2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8" t="s">
        <v>549</v>
      </c>
      <c r="AD151" s="15"/>
    </row>
    <row r="152" s="20" customFormat="true" ht="10.5" hidden="false" customHeight="true" outlineLevel="0" collapsed="false">
      <c r="A152" s="15"/>
      <c r="B152" s="15"/>
      <c r="C152" s="15"/>
      <c r="D152" s="15"/>
      <c r="E152" s="15"/>
      <c r="F152" s="15"/>
      <c r="G152" s="15"/>
      <c r="H152" s="15"/>
      <c r="I152" s="15"/>
      <c r="J152" s="15"/>
      <c r="K152" s="15"/>
      <c r="L152" s="15"/>
      <c r="M152" s="15"/>
      <c r="N152" s="156" t="s">
        <v>303</v>
      </c>
      <c r="O152" s="15"/>
      <c r="P152" s="15"/>
      <c r="Q152" s="15"/>
      <c r="R152" s="15"/>
      <c r="S152" s="15"/>
      <c r="T152" s="15"/>
      <c r="U152" s="15"/>
      <c r="V152" s="15"/>
      <c r="W152" s="15"/>
      <c r="X152" s="15"/>
      <c r="Y152" s="15"/>
      <c r="Z152" s="15"/>
      <c r="AA152" s="15"/>
      <c r="AB152" s="15"/>
      <c r="AC152" s="18" t="s">
        <v>527</v>
      </c>
      <c r="AD152" s="15"/>
      <c r="AE152" s="15"/>
    </row>
    <row r="153" s="20" customFormat="true" ht="10.5" hidden="false" customHeight="true" outlineLevel="0" collapsed="false">
      <c r="A153" s="15"/>
      <c r="B153" s="15"/>
      <c r="C153" s="15"/>
      <c r="D153" s="15"/>
      <c r="E153" s="15"/>
      <c r="F153" s="15"/>
      <c r="G153" s="15"/>
      <c r="H153" s="15"/>
      <c r="I153" s="15"/>
      <c r="J153" s="15"/>
      <c r="K153" s="15"/>
      <c r="L153" s="15"/>
      <c r="M153" s="15"/>
      <c r="N153" s="156" t="s">
        <v>528</v>
      </c>
      <c r="O153" s="15"/>
      <c r="P153" s="15"/>
      <c r="Q153" s="15"/>
      <c r="R153" s="15"/>
      <c r="S153" s="15"/>
      <c r="T153" s="15"/>
      <c r="U153" s="15"/>
      <c r="V153" s="15"/>
      <c r="W153" s="15"/>
      <c r="X153" s="15"/>
      <c r="Y153" s="15"/>
      <c r="Z153" s="15"/>
      <c r="AA153" s="15"/>
      <c r="AB153" s="15"/>
      <c r="AC153" s="18" t="s">
        <v>494</v>
      </c>
      <c r="AD153" s="15"/>
      <c r="AE153" s="15"/>
    </row>
    <row r="154" s="20" customFormat="true" ht="10.5" hidden="false" customHeight="true" outlineLevel="0" collapsed="false">
      <c r="A154" s="15"/>
      <c r="B154" s="15"/>
      <c r="C154" s="15"/>
      <c r="D154" s="15"/>
      <c r="E154" s="15"/>
      <c r="F154" s="15"/>
      <c r="G154" s="15"/>
      <c r="H154" s="15"/>
      <c r="I154" s="15"/>
      <c r="J154" s="15"/>
      <c r="K154" s="15"/>
      <c r="L154" s="15"/>
      <c r="M154" s="15"/>
      <c r="N154" s="156" t="s">
        <v>529</v>
      </c>
      <c r="O154" s="15"/>
      <c r="P154" s="15"/>
      <c r="Q154" s="15"/>
      <c r="R154" s="15"/>
      <c r="S154" s="15"/>
      <c r="T154" s="15"/>
      <c r="U154" s="15"/>
      <c r="V154" s="15"/>
      <c r="W154" s="15"/>
      <c r="X154" s="15"/>
      <c r="Y154" s="15"/>
      <c r="Z154" s="15"/>
      <c r="AA154" s="15"/>
      <c r="AB154" s="15"/>
      <c r="AC154" s="15"/>
      <c r="AD154" s="15"/>
      <c r="AE154" s="15"/>
    </row>
    <row r="155" customFormat="false" ht="8.25" hidden="false" customHeight="true" outlineLevel="0" collapsed="false">
      <c r="A155" s="29"/>
      <c r="B155" s="29"/>
      <c r="C155" s="17"/>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150"/>
      <c r="AG155" s="150"/>
      <c r="AH155" s="150"/>
      <c r="AI155" s="150"/>
      <c r="AJ155" s="150"/>
      <c r="AK155" s="150"/>
      <c r="AL155" s="150"/>
      <c r="AM155" s="150"/>
      <c r="AN155" s="150"/>
      <c r="AO155" s="150"/>
      <c r="AP155" s="150"/>
      <c r="AQ155" s="150"/>
      <c r="AR155" s="150"/>
      <c r="AS155" s="150"/>
      <c r="AT155" s="150"/>
      <c r="AU155" s="150"/>
      <c r="AV155" s="150"/>
      <c r="AW155" s="150"/>
      <c r="AX155" s="150"/>
      <c r="AY155" s="150"/>
      <c r="AZ155" s="150"/>
      <c r="BA155" s="150"/>
      <c r="BB155" s="150"/>
      <c r="BC155" s="150"/>
      <c r="BD155" s="150"/>
      <c r="BE155" s="150"/>
      <c r="BF155" s="150"/>
      <c r="BG155" s="150"/>
      <c r="BH155" s="150"/>
      <c r="BI155" s="150"/>
      <c r="BJ155" s="150"/>
      <c r="BK155" s="150"/>
      <c r="BL155" s="150"/>
      <c r="BM155" s="150"/>
      <c r="BN155" s="150"/>
      <c r="BO155" s="150"/>
      <c r="BP155" s="150"/>
      <c r="BQ155" s="150"/>
      <c r="BR155" s="150"/>
    </row>
    <row r="156" customFormat="false" ht="8.25" hidden="false" customHeight="true" outlineLevel="0" collapsed="false">
      <c r="A156" s="29"/>
      <c r="B156" s="29"/>
      <c r="C156" s="17"/>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150"/>
      <c r="AG156" s="150"/>
      <c r="AH156" s="150"/>
      <c r="AI156" s="150"/>
      <c r="AJ156" s="150"/>
      <c r="AK156" s="150"/>
      <c r="AL156" s="150"/>
      <c r="AM156" s="150"/>
      <c r="AN156" s="150"/>
      <c r="AO156" s="150"/>
      <c r="AP156" s="150"/>
      <c r="AQ156" s="150"/>
      <c r="AR156" s="150"/>
      <c r="AS156" s="150"/>
      <c r="AT156" s="150"/>
      <c r="AU156" s="150"/>
      <c r="AV156" s="150"/>
      <c r="AW156" s="150"/>
      <c r="AX156" s="150"/>
      <c r="AY156" s="150"/>
      <c r="AZ156" s="150"/>
      <c r="BA156" s="150"/>
      <c r="BB156" s="150"/>
      <c r="BC156" s="150"/>
      <c r="BD156" s="150"/>
      <c r="BE156" s="150"/>
      <c r="BF156" s="150"/>
      <c r="BG156" s="150"/>
      <c r="BH156" s="150"/>
      <c r="BI156" s="150"/>
      <c r="BJ156" s="150"/>
      <c r="BK156" s="150"/>
      <c r="BL156" s="150"/>
      <c r="BM156" s="150"/>
      <c r="BN156" s="150"/>
      <c r="BO156" s="150"/>
      <c r="BP156" s="150"/>
      <c r="BQ156" s="150"/>
      <c r="BR156" s="150"/>
    </row>
    <row r="157" customFormat="false" ht="9" hidden="false" customHeight="true" outlineLevel="0" collapsed="false">
      <c r="A157" s="29"/>
      <c r="B157" s="29"/>
      <c r="C157" s="17"/>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150"/>
      <c r="AG157" s="150"/>
      <c r="AH157" s="150"/>
      <c r="AI157" s="150"/>
      <c r="AJ157" s="150"/>
      <c r="AK157" s="150"/>
      <c r="AL157" s="150"/>
      <c r="AM157" s="150"/>
      <c r="AN157" s="150"/>
      <c r="AO157" s="150"/>
      <c r="AP157" s="150"/>
      <c r="AQ157" s="150"/>
      <c r="AR157" s="150"/>
      <c r="AS157" s="150"/>
      <c r="AT157" s="150"/>
      <c r="AU157" s="150"/>
      <c r="AV157" s="150"/>
      <c r="AW157" s="150"/>
      <c r="AX157" s="150"/>
      <c r="AY157" s="150"/>
      <c r="AZ157" s="150"/>
      <c r="BA157" s="150"/>
      <c r="BB157" s="150"/>
      <c r="BC157" s="150"/>
      <c r="BD157" s="150"/>
      <c r="BE157" s="150"/>
      <c r="BF157" s="150"/>
      <c r="BG157" s="150"/>
      <c r="BH157" s="150"/>
      <c r="BI157" s="150"/>
      <c r="BJ157" s="150"/>
      <c r="BK157" s="150"/>
      <c r="BL157" s="150"/>
      <c r="BM157" s="150"/>
      <c r="BN157" s="150"/>
      <c r="BO157" s="150"/>
      <c r="BP157" s="150"/>
      <c r="BQ157" s="150"/>
      <c r="BR157" s="150"/>
    </row>
    <row r="158" customFormat="false" ht="9" hidden="false" customHeight="true" outlineLevel="0" collapsed="false">
      <c r="A158" s="17"/>
      <c r="B158" s="17"/>
      <c r="C158" s="17"/>
      <c r="D158" s="17"/>
      <c r="E158" s="24" t="s">
        <v>530</v>
      </c>
      <c r="F158" s="24"/>
      <c r="G158" s="24"/>
      <c r="H158" s="24"/>
      <c r="I158" s="24"/>
      <c r="J158" s="24"/>
      <c r="K158" s="24"/>
      <c r="L158" s="24"/>
      <c r="M158" s="24"/>
      <c r="N158" s="17"/>
      <c r="O158" s="24" t="s">
        <v>531</v>
      </c>
      <c r="P158" s="24"/>
      <c r="Q158" s="24"/>
      <c r="R158" s="24"/>
      <c r="S158" s="24"/>
      <c r="T158" s="24"/>
      <c r="U158" s="24"/>
      <c r="V158" s="24"/>
      <c r="W158" s="24"/>
      <c r="X158" s="17"/>
      <c r="Y158" s="17"/>
      <c r="Z158" s="17"/>
      <c r="AA158" s="24" t="s">
        <v>532</v>
      </c>
      <c r="AB158" s="24"/>
      <c r="AC158" s="24"/>
      <c r="AD158" s="17"/>
      <c r="AE158" s="17"/>
    </row>
    <row r="159" customFormat="false" ht="7.5" hidden="false" customHeight="tru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ustomFormat="false" ht="9" hidden="false" customHeight="true" outlineLevel="0" collapsed="false">
      <c r="A160" s="17"/>
      <c r="B160" s="17"/>
      <c r="C160" s="17"/>
      <c r="D160" s="17"/>
      <c r="E160" s="27" t="s">
        <v>533</v>
      </c>
      <c r="F160" s="17"/>
      <c r="G160" s="17"/>
      <c r="H160" s="17"/>
      <c r="I160" s="27" t="s">
        <v>338</v>
      </c>
      <c r="J160" s="17"/>
      <c r="K160" s="17"/>
      <c r="L160" s="17"/>
      <c r="M160" s="17"/>
      <c r="N160" s="17"/>
      <c r="O160" s="17"/>
      <c r="P160" s="17"/>
      <c r="Q160" s="27" t="s">
        <v>534</v>
      </c>
      <c r="R160" s="17"/>
      <c r="S160" s="27" t="s">
        <v>338</v>
      </c>
      <c r="T160" s="17"/>
      <c r="U160" s="17"/>
      <c r="V160" s="17"/>
      <c r="W160" s="17"/>
      <c r="X160" s="17"/>
      <c r="Y160" s="17"/>
      <c r="Z160" s="17"/>
      <c r="AA160" s="17"/>
      <c r="AB160" s="17"/>
      <c r="AC160" s="17"/>
      <c r="AD160" s="17"/>
      <c r="AE160" s="17"/>
    </row>
    <row r="161" customFormat="false" ht="9" hidden="false" customHeight="true" outlineLevel="0" collapsed="false">
      <c r="A161" s="17"/>
      <c r="B161" s="17"/>
      <c r="C161" s="17"/>
      <c r="D161" s="17"/>
      <c r="E161" s="27" t="s">
        <v>535</v>
      </c>
      <c r="F161" s="17"/>
      <c r="G161" s="27" t="s">
        <v>536</v>
      </c>
      <c r="H161" s="17"/>
      <c r="I161" s="27" t="s">
        <v>537</v>
      </c>
      <c r="J161" s="17"/>
      <c r="K161" s="27" t="s">
        <v>538</v>
      </c>
      <c r="L161" s="17"/>
      <c r="M161" s="17"/>
      <c r="N161" s="17"/>
      <c r="O161" s="17"/>
      <c r="P161" s="17"/>
      <c r="Q161" s="27" t="s">
        <v>539</v>
      </c>
      <c r="R161" s="17"/>
      <c r="S161" s="27" t="s">
        <v>71</v>
      </c>
      <c r="T161" s="17"/>
      <c r="U161" s="27" t="s">
        <v>80</v>
      </c>
      <c r="V161" s="17"/>
      <c r="W161" s="17"/>
      <c r="X161" s="17"/>
      <c r="Y161" s="27" t="s">
        <v>540</v>
      </c>
      <c r="Z161" s="17"/>
      <c r="AA161" s="17"/>
      <c r="AB161" s="17"/>
      <c r="AC161" s="17"/>
      <c r="AD161" s="17"/>
      <c r="AE161" s="17"/>
    </row>
    <row r="162" customFormat="false" ht="9" hidden="false" customHeight="true" outlineLevel="0" collapsed="false">
      <c r="A162" s="24" t="s">
        <v>81</v>
      </c>
      <c r="B162" s="17"/>
      <c r="C162" s="24" t="s">
        <v>83</v>
      </c>
      <c r="D162" s="17"/>
      <c r="E162" s="24" t="s">
        <v>541</v>
      </c>
      <c r="F162" s="17"/>
      <c r="G162" s="24" t="s">
        <v>542</v>
      </c>
      <c r="H162" s="17"/>
      <c r="I162" s="24" t="s">
        <v>543</v>
      </c>
      <c r="J162" s="17"/>
      <c r="K162" s="24" t="s">
        <v>544</v>
      </c>
      <c r="L162" s="17"/>
      <c r="M162" s="24" t="s">
        <v>75</v>
      </c>
      <c r="N162" s="17"/>
      <c r="O162" s="24" t="s">
        <v>388</v>
      </c>
      <c r="P162" s="17"/>
      <c r="Q162" s="24" t="s">
        <v>467</v>
      </c>
      <c r="R162" s="17"/>
      <c r="S162" s="24" t="s">
        <v>79</v>
      </c>
      <c r="T162" s="17"/>
      <c r="U162" s="24" t="s">
        <v>545</v>
      </c>
      <c r="V162" s="17"/>
      <c r="W162" s="24" t="s">
        <v>75</v>
      </c>
      <c r="X162" s="17"/>
      <c r="Y162" s="24" t="s">
        <v>546</v>
      </c>
      <c r="Z162" s="17"/>
      <c r="AA162" s="24" t="s">
        <v>84</v>
      </c>
      <c r="AB162" s="17"/>
      <c r="AC162" s="24" t="s">
        <v>412</v>
      </c>
      <c r="AD162" s="17"/>
      <c r="AE162" s="24" t="s">
        <v>547</v>
      </c>
    </row>
    <row r="163" customFormat="false" ht="8.25" hidden="false" customHeight="true" outlineLevel="0" collapsed="false">
      <c r="A163" s="17"/>
      <c r="B163" s="29"/>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G163" s="150"/>
      <c r="AH163" s="150"/>
      <c r="AI163" s="150"/>
      <c r="AJ163" s="150"/>
      <c r="AK163" s="150"/>
      <c r="AL163" s="150"/>
      <c r="AM163" s="150"/>
      <c r="AN163" s="150"/>
      <c r="AO163" s="150"/>
      <c r="AP163" s="150"/>
      <c r="AQ163" s="150"/>
      <c r="AR163" s="150"/>
      <c r="AS163" s="150"/>
      <c r="AT163" s="150"/>
      <c r="AU163" s="150"/>
      <c r="AV163" s="150"/>
      <c r="AW163" s="150"/>
      <c r="AX163" s="150"/>
      <c r="AY163" s="150"/>
      <c r="AZ163" s="150"/>
      <c r="BA163" s="150"/>
      <c r="BB163" s="150"/>
      <c r="BC163" s="150"/>
      <c r="BD163" s="150"/>
      <c r="BE163" s="150"/>
      <c r="BF163" s="150"/>
      <c r="BG163" s="150"/>
      <c r="BH163" s="150"/>
      <c r="BI163" s="150"/>
      <c r="BJ163" s="150"/>
      <c r="BK163" s="150"/>
      <c r="BL163" s="150"/>
      <c r="BM163" s="150"/>
      <c r="BN163" s="150"/>
      <c r="BO163" s="150"/>
      <c r="BP163" s="150"/>
      <c r="BQ163" s="150"/>
      <c r="BR163" s="150"/>
    </row>
    <row r="164" customFormat="false" ht="8.25" hidden="false" customHeight="true" outlineLevel="0" collapsed="false">
      <c r="A164" s="123"/>
      <c r="B164" s="123" t="s">
        <v>137</v>
      </c>
      <c r="C164" s="123"/>
      <c r="D164" s="123"/>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customFormat="false" ht="8.25" hidden="false" customHeight="true" outlineLevel="0" collapsed="false">
      <c r="A165" s="123" t="n">
        <v>51</v>
      </c>
      <c r="B165" s="124"/>
      <c r="C165" s="123" t="s">
        <v>187</v>
      </c>
      <c r="D165" s="123"/>
      <c r="E165" s="72" t="n">
        <v>9201351</v>
      </c>
      <c r="F165" s="17"/>
      <c r="G165" s="72" t="n">
        <v>0</v>
      </c>
      <c r="H165" s="17"/>
      <c r="I165" s="72" t="n">
        <v>18618659</v>
      </c>
      <c r="J165" s="17"/>
      <c r="K165" s="72" t="n">
        <v>0</v>
      </c>
      <c r="L165" s="17"/>
      <c r="M165" s="72" t="n">
        <f aca="false">(E165+G165+I165+K165)</f>
        <v>27820010</v>
      </c>
      <c r="N165" s="17"/>
      <c r="O165" s="72" t="n">
        <v>16520413</v>
      </c>
      <c r="P165" s="17"/>
      <c r="Q165" s="72" t="n">
        <v>0</v>
      </c>
      <c r="R165" s="17"/>
      <c r="S165" s="72" t="n">
        <v>11129597</v>
      </c>
      <c r="T165" s="17"/>
      <c r="U165" s="72" t="n">
        <v>170000</v>
      </c>
      <c r="V165" s="17"/>
      <c r="W165" s="72" t="n">
        <f aca="false">(O165+Q165+S165+U165)</f>
        <v>27820010</v>
      </c>
      <c r="X165" s="17"/>
      <c r="Y165" s="72" t="n">
        <v>0</v>
      </c>
      <c r="Z165" s="17"/>
      <c r="AA165" s="72" t="n">
        <f aca="false">(M165-Y165)</f>
        <v>27820010</v>
      </c>
      <c r="AB165" s="17"/>
      <c r="AC165" s="165" t="n">
        <f aca="false">(AA165/AE165)</f>
        <v>2475.97098611606</v>
      </c>
      <c r="AD165" s="17"/>
      <c r="AE165" s="79" t="n">
        <v>11236</v>
      </c>
      <c r="AG165" s="150"/>
      <c r="AH165" s="150"/>
      <c r="AI165" s="150"/>
      <c r="AJ165" s="150"/>
      <c r="AK165" s="150"/>
      <c r="AL165" s="150"/>
      <c r="AM165" s="150"/>
      <c r="AN165" s="150"/>
      <c r="AO165" s="150"/>
      <c r="AP165" s="150"/>
      <c r="AQ165" s="150"/>
      <c r="AR165" s="150"/>
      <c r="AS165" s="150"/>
      <c r="AT165" s="150"/>
      <c r="AU165" s="150"/>
      <c r="AV165" s="150"/>
      <c r="AW165" s="150"/>
      <c r="AX165" s="150"/>
      <c r="AY165" s="150"/>
      <c r="AZ165" s="150"/>
      <c r="BA165" s="150"/>
      <c r="BB165" s="150"/>
      <c r="BC165" s="150"/>
      <c r="BD165" s="150"/>
      <c r="BE165" s="150"/>
      <c r="BF165" s="150"/>
      <c r="BG165" s="150"/>
      <c r="BH165" s="150"/>
      <c r="BI165" s="150"/>
      <c r="BJ165" s="150"/>
      <c r="BK165" s="150"/>
      <c r="BL165" s="150"/>
      <c r="BM165" s="150"/>
      <c r="BN165" s="150"/>
      <c r="BO165" s="150"/>
      <c r="BP165" s="150"/>
      <c r="BQ165" s="150"/>
      <c r="BR165" s="150"/>
    </row>
    <row r="166" customFormat="false" ht="8.25" hidden="false" customHeight="true" outlineLevel="0" collapsed="false">
      <c r="A166" s="123" t="n">
        <v>52</v>
      </c>
      <c r="B166" s="124"/>
      <c r="C166" s="123" t="s">
        <v>188</v>
      </c>
      <c r="D166" s="123"/>
      <c r="E166" s="79" t="n">
        <v>4585908</v>
      </c>
      <c r="F166" s="17"/>
      <c r="G166" s="79" t="n">
        <v>0</v>
      </c>
      <c r="H166" s="17"/>
      <c r="I166" s="79" t="n">
        <v>48390152</v>
      </c>
      <c r="J166" s="17"/>
      <c r="K166" s="79" t="n">
        <v>0</v>
      </c>
      <c r="L166" s="17"/>
      <c r="M166" s="79" t="n">
        <f aca="false">(E166+G166+I166+K166)</f>
        <v>52976060</v>
      </c>
      <c r="N166" s="17"/>
      <c r="O166" s="79" t="n">
        <v>45049140</v>
      </c>
      <c r="P166" s="17"/>
      <c r="Q166" s="79" t="n">
        <v>0</v>
      </c>
      <c r="R166" s="17"/>
      <c r="S166" s="79" t="n">
        <v>7926920</v>
      </c>
      <c r="T166" s="17"/>
      <c r="U166" s="79" t="n">
        <v>0</v>
      </c>
      <c r="V166" s="17"/>
      <c r="W166" s="79" t="n">
        <f aca="false">(O166+Q166+S166+U166)</f>
        <v>52976060</v>
      </c>
      <c r="X166" s="17"/>
      <c r="Y166" s="79" t="n">
        <v>0</v>
      </c>
      <c r="Z166" s="17"/>
      <c r="AA166" s="79" t="n">
        <f aca="false">(M166-Y166)</f>
        <v>52976060</v>
      </c>
      <c r="AB166" s="17"/>
      <c r="AC166" s="166" t="n">
        <f aca="false">(AA166/AE166)</f>
        <v>2148.8686975216</v>
      </c>
      <c r="AD166" s="17"/>
      <c r="AE166" s="79" t="n">
        <v>24653</v>
      </c>
      <c r="AG166" s="150"/>
      <c r="AH166" s="150"/>
      <c r="AI166" s="150"/>
      <c r="AJ166" s="150"/>
      <c r="AK166" s="150"/>
      <c r="AL166" s="150"/>
      <c r="AM166" s="150"/>
      <c r="AN166" s="150"/>
      <c r="AO166" s="150"/>
      <c r="AP166" s="150"/>
      <c r="AQ166" s="150"/>
      <c r="AR166" s="150"/>
      <c r="AS166" s="150"/>
      <c r="AT166" s="150"/>
      <c r="AU166" s="150"/>
      <c r="AV166" s="150"/>
      <c r="AW166" s="150"/>
      <c r="AX166" s="150"/>
      <c r="AY166" s="150"/>
      <c r="AZ166" s="150"/>
      <c r="BA166" s="150"/>
      <c r="BB166" s="150"/>
      <c r="BC166" s="150"/>
      <c r="BD166" s="150"/>
      <c r="BE166" s="150"/>
      <c r="BF166" s="150"/>
      <c r="BG166" s="150"/>
      <c r="BH166" s="150"/>
      <c r="BI166" s="150"/>
      <c r="BJ166" s="150"/>
      <c r="BK166" s="150"/>
      <c r="BL166" s="150"/>
      <c r="BM166" s="150"/>
      <c r="BN166" s="150"/>
      <c r="BO166" s="150"/>
      <c r="BP166" s="150"/>
      <c r="BQ166" s="150"/>
      <c r="BR166" s="150"/>
    </row>
    <row r="167" customFormat="false" ht="8.25" hidden="false" customHeight="true" outlineLevel="0" collapsed="false">
      <c r="A167" s="123" t="n">
        <v>53</v>
      </c>
      <c r="B167" s="124"/>
      <c r="C167" s="123" t="s">
        <v>189</v>
      </c>
      <c r="D167" s="123"/>
      <c r="E167" s="79" t="n">
        <v>1038219500</v>
      </c>
      <c r="F167" s="17"/>
      <c r="G167" s="79" t="n">
        <v>0</v>
      </c>
      <c r="H167" s="17"/>
      <c r="I167" s="79" t="n">
        <v>1679925972</v>
      </c>
      <c r="J167" s="17"/>
      <c r="K167" s="79" t="n">
        <v>0</v>
      </c>
      <c r="L167" s="17"/>
      <c r="M167" s="79" t="n">
        <f aca="false">(E167+G167+I167+K167)</f>
        <v>2718145472</v>
      </c>
      <c r="N167" s="17"/>
      <c r="O167" s="79" t="n">
        <v>1978008430</v>
      </c>
      <c r="P167" s="17"/>
      <c r="Q167" s="79" t="n">
        <v>89372865</v>
      </c>
      <c r="R167" s="17"/>
      <c r="S167" s="79" t="n">
        <v>545235526</v>
      </c>
      <c r="T167" s="17"/>
      <c r="U167" s="79" t="n">
        <v>105528651</v>
      </c>
      <c r="V167" s="17"/>
      <c r="W167" s="79" t="n">
        <f aca="false">(O167+Q167+S167+U167)</f>
        <v>2718145472</v>
      </c>
      <c r="X167" s="17"/>
      <c r="Y167" s="79" t="n">
        <v>42873402</v>
      </c>
      <c r="Z167" s="17"/>
      <c r="AA167" s="79" t="n">
        <f aca="false">(M167-Y167)</f>
        <v>2675272070</v>
      </c>
      <c r="AB167" s="17"/>
      <c r="AC167" s="161" t="n">
        <f aca="false">(AA167/AE167)</f>
        <v>6942.86169928399</v>
      </c>
      <c r="AD167" s="17"/>
      <c r="AE167" s="79" t="n">
        <v>385327</v>
      </c>
      <c r="AG167" s="150"/>
      <c r="AH167" s="150"/>
      <c r="AI167" s="150"/>
      <c r="AJ167" s="150"/>
      <c r="AK167" s="150"/>
      <c r="AL167" s="150"/>
      <c r="AM167" s="150"/>
      <c r="AN167" s="150"/>
      <c r="AO167" s="150"/>
      <c r="AP167" s="150"/>
      <c r="AQ167" s="150"/>
      <c r="AR167" s="150"/>
      <c r="AS167" s="150"/>
      <c r="AT167" s="150"/>
      <c r="AU167" s="150"/>
      <c r="AV167" s="150"/>
      <c r="AW167" s="150"/>
      <c r="AX167" s="150"/>
      <c r="AY167" s="150"/>
      <c r="AZ167" s="150"/>
      <c r="BA167" s="150"/>
      <c r="BB167" s="150"/>
      <c r="BC167" s="150"/>
      <c r="BD167" s="150"/>
      <c r="BE167" s="150"/>
      <c r="BF167" s="150"/>
      <c r="BG167" s="150"/>
      <c r="BH167" s="150"/>
      <c r="BI167" s="150"/>
      <c r="BJ167" s="150"/>
      <c r="BK167" s="150"/>
      <c r="BL167" s="150"/>
      <c r="BM167" s="150"/>
      <c r="BN167" s="150"/>
      <c r="BO167" s="150"/>
      <c r="BP167" s="150"/>
      <c r="BQ167" s="150"/>
      <c r="BR167" s="150"/>
    </row>
    <row r="168" customFormat="false" ht="8.25" hidden="false" customHeight="true" outlineLevel="0" collapsed="false">
      <c r="A168" s="123" t="n">
        <v>54</v>
      </c>
      <c r="B168" s="124"/>
      <c r="C168" s="123" t="s">
        <v>190</v>
      </c>
      <c r="D168" s="123"/>
      <c r="E168" s="79" t="n">
        <v>68938856</v>
      </c>
      <c r="F168" s="17"/>
      <c r="G168" s="79" t="n">
        <v>0</v>
      </c>
      <c r="H168" s="17"/>
      <c r="I168" s="79" t="n">
        <v>63914433</v>
      </c>
      <c r="J168" s="17"/>
      <c r="K168" s="79" t="n">
        <v>0</v>
      </c>
      <c r="L168" s="17"/>
      <c r="M168" s="79" t="n">
        <f aca="false">(E168+G168+I168+K168)</f>
        <v>132853289</v>
      </c>
      <c r="N168" s="17"/>
      <c r="O168" s="79" t="n">
        <v>79171441</v>
      </c>
      <c r="P168" s="17"/>
      <c r="Q168" s="79" t="n">
        <v>0</v>
      </c>
      <c r="R168" s="17"/>
      <c r="S168" s="79" t="n">
        <v>53681848</v>
      </c>
      <c r="T168" s="17"/>
      <c r="U168" s="79" t="n">
        <v>0</v>
      </c>
      <c r="V168" s="17"/>
      <c r="W168" s="79" t="n">
        <f aca="false">(O168+Q168+S168+U168)</f>
        <v>132853289</v>
      </c>
      <c r="X168" s="17"/>
      <c r="Y168" s="79" t="n">
        <v>0</v>
      </c>
      <c r="Z168" s="17"/>
      <c r="AA168" s="79" t="n">
        <f aca="false">(M168-Y168)</f>
        <v>132853289</v>
      </c>
      <c r="AB168" s="17"/>
      <c r="AC168" s="161" t="n">
        <f aca="false">(AA168/AE168)</f>
        <v>3871.4677992773</v>
      </c>
      <c r="AD168" s="17"/>
      <c r="AE168" s="79" t="n">
        <v>34316</v>
      </c>
      <c r="AG168" s="150"/>
      <c r="AH168" s="150"/>
      <c r="AI168" s="150"/>
      <c r="AJ168" s="150"/>
      <c r="AK168" s="150"/>
      <c r="AL168" s="150"/>
      <c r="AM168" s="150"/>
      <c r="AN168" s="150"/>
      <c r="AO168" s="150"/>
      <c r="AP168" s="150"/>
      <c r="AQ168" s="150"/>
      <c r="AR168" s="150"/>
      <c r="AS168" s="150"/>
      <c r="AT168" s="150"/>
      <c r="AU168" s="150"/>
      <c r="AV168" s="150"/>
      <c r="AW168" s="150"/>
      <c r="AX168" s="150"/>
      <c r="AY168" s="150"/>
      <c r="AZ168" s="150"/>
      <c r="BA168" s="150"/>
      <c r="BB168" s="150"/>
      <c r="BC168" s="150"/>
      <c r="BD168" s="150"/>
      <c r="BE168" s="150"/>
      <c r="BF168" s="150"/>
      <c r="BG168" s="150"/>
      <c r="BH168" s="150"/>
      <c r="BI168" s="150"/>
      <c r="BJ168" s="150"/>
      <c r="BK168" s="150"/>
      <c r="BL168" s="150"/>
      <c r="BM168" s="150"/>
      <c r="BN168" s="150"/>
      <c r="BO168" s="150"/>
      <c r="BP168" s="150"/>
      <c r="BQ168" s="150"/>
      <c r="BR168" s="150"/>
    </row>
    <row r="169" customFormat="false" ht="8.25" hidden="false" customHeight="true" outlineLevel="0" collapsed="false">
      <c r="A169" s="123" t="n">
        <v>55</v>
      </c>
      <c r="B169" s="124"/>
      <c r="C169" s="123" t="s">
        <v>191</v>
      </c>
      <c r="D169" s="123"/>
      <c r="E169" s="79" t="n">
        <v>11896463</v>
      </c>
      <c r="F169" s="17"/>
      <c r="G169" s="79" t="n">
        <v>0</v>
      </c>
      <c r="H169" s="17"/>
      <c r="I169" s="79" t="n">
        <v>17986555</v>
      </c>
      <c r="J169" s="17"/>
      <c r="K169" s="79" t="n">
        <v>0</v>
      </c>
      <c r="L169" s="17"/>
      <c r="M169" s="79" t="n">
        <f aca="false">(E169+G169+I169+K169)</f>
        <v>29883018</v>
      </c>
      <c r="N169" s="17"/>
      <c r="O169" s="79" t="n">
        <v>23589694</v>
      </c>
      <c r="P169" s="17"/>
      <c r="Q169" s="79" t="n">
        <v>0</v>
      </c>
      <c r="R169" s="17"/>
      <c r="S169" s="79" t="n">
        <v>6293324</v>
      </c>
      <c r="T169" s="17"/>
      <c r="U169" s="79" t="n">
        <v>0</v>
      </c>
      <c r="V169" s="17"/>
      <c r="W169" s="79" t="n">
        <f aca="false">(O169+Q169+S169+U169)</f>
        <v>29883018</v>
      </c>
      <c r="X169" s="17"/>
      <c r="Y169" s="79" t="n">
        <v>0</v>
      </c>
      <c r="Z169" s="17"/>
      <c r="AA169" s="79" t="n">
        <f aca="false">(M169-Y169)</f>
        <v>29883018</v>
      </c>
      <c r="AB169" s="17"/>
      <c r="AC169" s="161" t="n">
        <f aca="false">(AA169/AE169)</f>
        <v>2416.74225636878</v>
      </c>
      <c r="AD169" s="17"/>
      <c r="AE169" s="79" t="n">
        <v>12365</v>
      </c>
      <c r="AG169" s="150"/>
      <c r="AH169" s="150"/>
      <c r="AI169" s="150"/>
      <c r="AJ169" s="150"/>
      <c r="AK169" s="150"/>
      <c r="AL169" s="150"/>
      <c r="AM169" s="150"/>
      <c r="AN169" s="150"/>
      <c r="AO169" s="150"/>
      <c r="AP169" s="150"/>
      <c r="AQ169" s="150"/>
      <c r="AR169" s="150"/>
      <c r="AS169" s="150"/>
      <c r="AT169" s="150"/>
      <c r="AU169" s="150"/>
      <c r="AV169" s="150"/>
      <c r="AW169" s="150"/>
      <c r="AX169" s="150"/>
      <c r="AY169" s="150"/>
      <c r="AZ169" s="150"/>
      <c r="BA169" s="150"/>
      <c r="BB169" s="150"/>
      <c r="BC169" s="150"/>
      <c r="BD169" s="150"/>
      <c r="BE169" s="150"/>
      <c r="BF169" s="150"/>
      <c r="BG169" s="150"/>
      <c r="BH169" s="150"/>
      <c r="BI169" s="150"/>
      <c r="BJ169" s="150"/>
      <c r="BK169" s="150"/>
      <c r="BL169" s="150"/>
      <c r="BM169" s="150"/>
      <c r="BN169" s="150"/>
      <c r="BO169" s="150"/>
      <c r="BP169" s="150"/>
      <c r="BQ169" s="150"/>
      <c r="BR169" s="150"/>
    </row>
    <row r="170" customFormat="false" ht="6.75" hidden="false" customHeight="true" outlineLevel="0" collapsed="false">
      <c r="A170" s="144"/>
      <c r="B170" s="124"/>
      <c r="C170" s="123"/>
      <c r="D170" s="123"/>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62"/>
      <c r="AD170" s="17"/>
      <c r="AE170" s="17"/>
      <c r="AG170" s="150"/>
      <c r="AH170" s="150"/>
      <c r="AI170" s="150"/>
      <c r="AJ170" s="150"/>
      <c r="AK170" s="150"/>
      <c r="AL170" s="150"/>
      <c r="AM170" s="150"/>
      <c r="AN170" s="150"/>
      <c r="AO170" s="150"/>
      <c r="AP170" s="150"/>
      <c r="AQ170" s="150"/>
      <c r="AR170" s="150"/>
      <c r="AS170" s="150"/>
      <c r="AT170" s="150"/>
      <c r="AU170" s="150"/>
      <c r="AV170" s="150"/>
      <c r="AW170" s="150"/>
      <c r="AX170" s="150"/>
      <c r="AY170" s="150"/>
      <c r="AZ170" s="150"/>
      <c r="BA170" s="150"/>
      <c r="BB170" s="150"/>
      <c r="BC170" s="150"/>
      <c r="BD170" s="150"/>
      <c r="BE170" s="150"/>
      <c r="BF170" s="150"/>
      <c r="BG170" s="150"/>
      <c r="BH170" s="150"/>
      <c r="BI170" s="150"/>
      <c r="BJ170" s="150"/>
      <c r="BK170" s="150"/>
      <c r="BL170" s="150"/>
      <c r="BM170" s="150"/>
      <c r="BN170" s="150"/>
      <c r="BO170" s="150"/>
      <c r="BP170" s="150"/>
      <c r="BQ170" s="150"/>
      <c r="BR170" s="150"/>
    </row>
    <row r="171" customFormat="false" ht="8.25" hidden="false" customHeight="true" outlineLevel="0" collapsed="false">
      <c r="A171" s="123" t="n">
        <v>56</v>
      </c>
      <c r="B171" s="124"/>
      <c r="C171" s="123" t="s">
        <v>192</v>
      </c>
      <c r="D171" s="123"/>
      <c r="E171" s="79" t="n">
        <v>10273000</v>
      </c>
      <c r="F171" s="17"/>
      <c r="G171" s="79" t="n">
        <v>1240000</v>
      </c>
      <c r="H171" s="17"/>
      <c r="I171" s="79" t="n">
        <v>20644949</v>
      </c>
      <c r="J171" s="17"/>
      <c r="K171" s="79" t="n">
        <v>0</v>
      </c>
      <c r="L171" s="17"/>
      <c r="M171" s="79" t="n">
        <f aca="false">(E171+G171+I171+K171)</f>
        <v>32157949</v>
      </c>
      <c r="N171" s="17"/>
      <c r="O171" s="79" t="n">
        <v>19504051</v>
      </c>
      <c r="P171" s="17"/>
      <c r="Q171" s="79" t="n">
        <v>0</v>
      </c>
      <c r="R171" s="17"/>
      <c r="S171" s="79" t="n">
        <v>12653898</v>
      </c>
      <c r="T171" s="17"/>
      <c r="U171" s="79" t="n">
        <v>0</v>
      </c>
      <c r="V171" s="17"/>
      <c r="W171" s="79" t="n">
        <f aca="false">(O171+Q171+S171+U171)</f>
        <v>32157949</v>
      </c>
      <c r="X171" s="17"/>
      <c r="Y171" s="79" t="n">
        <v>0</v>
      </c>
      <c r="Z171" s="17"/>
      <c r="AA171" s="79" t="n">
        <f aca="false">(M171-Y171)</f>
        <v>32157949</v>
      </c>
      <c r="AB171" s="17"/>
      <c r="AC171" s="161" t="n">
        <f aca="false">(AA171/AE171)</f>
        <v>2454.99267119627</v>
      </c>
      <c r="AD171" s="17"/>
      <c r="AE171" s="79" t="n">
        <v>13099</v>
      </c>
      <c r="AG171" s="150"/>
      <c r="AH171" s="150"/>
      <c r="AI171" s="150"/>
      <c r="AJ171" s="150"/>
      <c r="AK171" s="150"/>
      <c r="AL171" s="150"/>
      <c r="AM171" s="150"/>
      <c r="AN171" s="150"/>
      <c r="AO171" s="150"/>
      <c r="AP171" s="150"/>
      <c r="AQ171" s="150"/>
      <c r="AR171" s="150"/>
      <c r="AS171" s="150"/>
      <c r="AT171" s="150"/>
      <c r="AU171" s="150"/>
      <c r="AV171" s="150"/>
      <c r="AW171" s="150"/>
      <c r="AX171" s="150"/>
      <c r="AY171" s="150"/>
      <c r="AZ171" s="150"/>
      <c r="BA171" s="150"/>
      <c r="BB171" s="150"/>
      <c r="BC171" s="150"/>
      <c r="BD171" s="150"/>
      <c r="BE171" s="150"/>
      <c r="BF171" s="150"/>
      <c r="BG171" s="150"/>
      <c r="BH171" s="150"/>
      <c r="BI171" s="150"/>
      <c r="BJ171" s="150"/>
      <c r="BK171" s="150"/>
      <c r="BL171" s="150"/>
      <c r="BM171" s="150"/>
      <c r="BN171" s="150"/>
      <c r="BO171" s="150"/>
      <c r="BP171" s="150"/>
      <c r="BQ171" s="150"/>
      <c r="BR171" s="150"/>
    </row>
    <row r="172" customFormat="false" ht="8.25" hidden="false" customHeight="true" outlineLevel="0" collapsed="false">
      <c r="A172" s="123" t="n">
        <v>57</v>
      </c>
      <c r="B172" s="124"/>
      <c r="C172" s="123" t="s">
        <v>193</v>
      </c>
      <c r="D172" s="123"/>
      <c r="E172" s="79" t="n">
        <v>4873040</v>
      </c>
      <c r="F172" s="17"/>
      <c r="G172" s="79" t="n">
        <v>0</v>
      </c>
      <c r="H172" s="17"/>
      <c r="I172" s="79" t="n">
        <v>14813986</v>
      </c>
      <c r="J172" s="17"/>
      <c r="K172" s="79" t="n">
        <v>0</v>
      </c>
      <c r="L172" s="17"/>
      <c r="M172" s="79" t="n">
        <f aca="false">(E172+G172+I172+K172)</f>
        <v>19687026</v>
      </c>
      <c r="N172" s="17"/>
      <c r="O172" s="79" t="n">
        <v>14283409</v>
      </c>
      <c r="P172" s="17"/>
      <c r="Q172" s="79" t="n">
        <v>0</v>
      </c>
      <c r="R172" s="17"/>
      <c r="S172" s="79" t="n">
        <v>5403617</v>
      </c>
      <c r="T172" s="17"/>
      <c r="U172" s="79" t="n">
        <v>0</v>
      </c>
      <c r="V172" s="17"/>
      <c r="W172" s="79" t="n">
        <f aca="false">(O172+Q172+S172+U172)</f>
        <v>19687026</v>
      </c>
      <c r="X172" s="17"/>
      <c r="Y172" s="79" t="n">
        <v>0</v>
      </c>
      <c r="Z172" s="17"/>
      <c r="AA172" s="79" t="n">
        <f aca="false">(M172-Y172)</f>
        <v>19687026</v>
      </c>
      <c r="AB172" s="17"/>
      <c r="AC172" s="161" t="n">
        <f aca="false">(AA172/AE172)</f>
        <v>2276.74638602984</v>
      </c>
      <c r="AD172" s="17"/>
      <c r="AE172" s="79" t="n">
        <v>8647</v>
      </c>
      <c r="AG172" s="150"/>
      <c r="AH172" s="150"/>
      <c r="AI172" s="150"/>
      <c r="AJ172" s="150"/>
      <c r="AK172" s="150"/>
      <c r="AL172" s="150"/>
      <c r="AM172" s="150"/>
      <c r="AN172" s="150"/>
      <c r="AO172" s="150"/>
      <c r="AP172" s="150"/>
      <c r="AQ172" s="150"/>
      <c r="AR172" s="150"/>
      <c r="AS172" s="150"/>
      <c r="AT172" s="150"/>
      <c r="AU172" s="150"/>
      <c r="AV172" s="150"/>
      <c r="AW172" s="150"/>
      <c r="AX172" s="150"/>
      <c r="AY172" s="150"/>
      <c r="AZ172" s="150"/>
      <c r="BA172" s="150"/>
      <c r="BB172" s="150"/>
      <c r="BC172" s="150"/>
      <c r="BD172" s="150"/>
      <c r="BE172" s="150"/>
      <c r="BF172" s="150"/>
      <c r="BG172" s="150"/>
      <c r="BH172" s="150"/>
      <c r="BI172" s="150"/>
      <c r="BJ172" s="150"/>
      <c r="BK172" s="150"/>
      <c r="BL172" s="150"/>
      <c r="BM172" s="150"/>
      <c r="BN172" s="150"/>
      <c r="BO172" s="150"/>
      <c r="BP172" s="150"/>
      <c r="BQ172" s="150"/>
      <c r="BR172" s="150"/>
    </row>
    <row r="173" customFormat="false" ht="8.25" hidden="false" customHeight="true" outlineLevel="0" collapsed="false">
      <c r="A173" s="123" t="n">
        <v>58</v>
      </c>
      <c r="B173" s="124"/>
      <c r="C173" s="123" t="s">
        <v>194</v>
      </c>
      <c r="D173" s="123"/>
      <c r="E173" s="79" t="n">
        <v>5678391</v>
      </c>
      <c r="F173" s="17"/>
      <c r="G173" s="79" t="n">
        <v>0</v>
      </c>
      <c r="H173" s="17"/>
      <c r="I173" s="79" t="n">
        <v>45188097</v>
      </c>
      <c r="J173" s="17"/>
      <c r="K173" s="79" t="n">
        <v>0</v>
      </c>
      <c r="L173" s="17"/>
      <c r="M173" s="79" t="n">
        <f aca="false">(E173+G173+I173+K173)</f>
        <v>50866488</v>
      </c>
      <c r="N173" s="17"/>
      <c r="O173" s="79" t="n">
        <v>39326495</v>
      </c>
      <c r="P173" s="17"/>
      <c r="Q173" s="79" t="n">
        <v>0</v>
      </c>
      <c r="R173" s="17"/>
      <c r="S173" s="79" t="n">
        <v>11539993</v>
      </c>
      <c r="T173" s="17"/>
      <c r="U173" s="79" t="n">
        <v>0</v>
      </c>
      <c r="V173" s="17"/>
      <c r="W173" s="79" t="n">
        <f aca="false">(O173+Q173+S173+U173)</f>
        <v>50866488</v>
      </c>
      <c r="X173" s="17"/>
      <c r="Y173" s="79" t="n">
        <v>0</v>
      </c>
      <c r="Z173" s="17"/>
      <c r="AA173" s="79" t="n">
        <f aca="false">(M173-Y173)</f>
        <v>50866488</v>
      </c>
      <c r="AB173" s="17"/>
      <c r="AC173" s="161" t="n">
        <f aca="false">(AA173/AE173)</f>
        <v>1622.69078380706</v>
      </c>
      <c r="AD173" s="17"/>
      <c r="AE173" s="79" t="n">
        <v>31347</v>
      </c>
      <c r="AG173" s="150"/>
      <c r="AH173" s="150"/>
      <c r="AI173" s="150"/>
      <c r="AJ173" s="150"/>
      <c r="AK173" s="150"/>
      <c r="AL173" s="150"/>
      <c r="AM173" s="150"/>
      <c r="AN173" s="150"/>
      <c r="AO173" s="150"/>
      <c r="AP173" s="150"/>
      <c r="AQ173" s="150"/>
      <c r="AR173" s="150"/>
      <c r="AS173" s="150"/>
      <c r="AT173" s="150"/>
      <c r="AU173" s="150"/>
      <c r="AV173" s="150"/>
      <c r="AW173" s="150"/>
      <c r="AX173" s="150"/>
      <c r="AY173" s="150"/>
      <c r="AZ173" s="150"/>
      <c r="BA173" s="150"/>
      <c r="BB173" s="150"/>
      <c r="BC173" s="150"/>
      <c r="BD173" s="150"/>
      <c r="BE173" s="150"/>
      <c r="BF173" s="150"/>
      <c r="BG173" s="150"/>
      <c r="BH173" s="150"/>
      <c r="BI173" s="150"/>
      <c r="BJ173" s="150"/>
      <c r="BK173" s="150"/>
      <c r="BL173" s="150"/>
      <c r="BM173" s="150"/>
      <c r="BN173" s="150"/>
      <c r="BO173" s="150"/>
      <c r="BP173" s="150"/>
      <c r="BQ173" s="150"/>
      <c r="BR173" s="150"/>
    </row>
    <row r="174" customFormat="false" ht="8.25" hidden="false" customHeight="true" outlineLevel="0" collapsed="false">
      <c r="A174" s="123" t="n">
        <v>59</v>
      </c>
      <c r="B174" s="124"/>
      <c r="C174" s="123" t="s">
        <v>195</v>
      </c>
      <c r="D174" s="123"/>
      <c r="E174" s="79" t="n">
        <v>24982170</v>
      </c>
      <c r="F174" s="17"/>
      <c r="G174" s="79" t="n">
        <v>0</v>
      </c>
      <c r="H174" s="17"/>
      <c r="I174" s="79" t="n">
        <v>14209357</v>
      </c>
      <c r="J174" s="17"/>
      <c r="K174" s="79" t="n">
        <v>0</v>
      </c>
      <c r="L174" s="17"/>
      <c r="M174" s="79" t="n">
        <f aca="false">(E174+G174+I174+K174)</f>
        <v>39191527</v>
      </c>
      <c r="N174" s="17"/>
      <c r="O174" s="79" t="n">
        <v>27485252</v>
      </c>
      <c r="P174" s="17"/>
      <c r="Q174" s="79" t="n">
        <v>0</v>
      </c>
      <c r="R174" s="17"/>
      <c r="S174" s="79" t="n">
        <v>11706275</v>
      </c>
      <c r="T174" s="17"/>
      <c r="U174" s="79" t="n">
        <v>0</v>
      </c>
      <c r="V174" s="17"/>
      <c r="W174" s="79" t="n">
        <f aca="false">(O174+Q174+S174+U174)</f>
        <v>39191527</v>
      </c>
      <c r="X174" s="17"/>
      <c r="Y174" s="79" t="n">
        <v>0</v>
      </c>
      <c r="Z174" s="17"/>
      <c r="AA174" s="79" t="n">
        <f aca="false">(M174-Y174)</f>
        <v>39191527</v>
      </c>
      <c r="AB174" s="17"/>
      <c r="AC174" s="161" t="n">
        <f aca="false">(AA174/AE174)</f>
        <v>3547.06552629197</v>
      </c>
      <c r="AD174" s="17"/>
      <c r="AE174" s="79" t="n">
        <v>11049</v>
      </c>
      <c r="AG174" s="150"/>
      <c r="AH174" s="150"/>
      <c r="AI174" s="150"/>
      <c r="AJ174" s="150"/>
      <c r="AK174" s="150"/>
      <c r="AL174" s="150"/>
      <c r="AM174" s="150"/>
      <c r="AN174" s="150"/>
      <c r="AO174" s="150"/>
      <c r="AP174" s="150"/>
      <c r="AQ174" s="150"/>
      <c r="AR174" s="150"/>
      <c r="AS174" s="150"/>
      <c r="AT174" s="150"/>
      <c r="AU174" s="150"/>
      <c r="AV174" s="150"/>
      <c r="AW174" s="150"/>
      <c r="AX174" s="150"/>
      <c r="AY174" s="150"/>
      <c r="AZ174" s="150"/>
      <c r="BA174" s="150"/>
      <c r="BB174" s="150"/>
      <c r="BC174" s="150"/>
      <c r="BD174" s="150"/>
      <c r="BE174" s="150"/>
      <c r="BF174" s="150"/>
      <c r="BG174" s="150"/>
      <c r="BH174" s="150"/>
      <c r="BI174" s="150"/>
      <c r="BJ174" s="150"/>
      <c r="BK174" s="150"/>
      <c r="BL174" s="150"/>
      <c r="BM174" s="150"/>
      <c r="BN174" s="150"/>
      <c r="BO174" s="150"/>
      <c r="BP174" s="150"/>
      <c r="BQ174" s="150"/>
      <c r="BR174" s="150"/>
    </row>
    <row r="175" customFormat="false" ht="8.25" hidden="false" customHeight="true" outlineLevel="0" collapsed="false">
      <c r="A175" s="123" t="n">
        <v>60</v>
      </c>
      <c r="B175" s="124"/>
      <c r="C175" s="123" t="s">
        <v>196</v>
      </c>
      <c r="D175" s="123"/>
      <c r="E175" s="79" t="n">
        <v>205777317</v>
      </c>
      <c r="F175" s="17"/>
      <c r="G175" s="79" t="n">
        <v>1250000</v>
      </c>
      <c r="H175" s="17"/>
      <c r="I175" s="79" t="n">
        <v>126726908</v>
      </c>
      <c r="J175" s="17"/>
      <c r="K175" s="79" t="n">
        <v>0</v>
      </c>
      <c r="L175" s="17"/>
      <c r="M175" s="79" t="n">
        <f aca="false">(E175+G175+I175+K175)</f>
        <v>333754225</v>
      </c>
      <c r="N175" s="17"/>
      <c r="O175" s="79" t="n">
        <v>266709352</v>
      </c>
      <c r="P175" s="17"/>
      <c r="Q175" s="79" t="n">
        <v>0</v>
      </c>
      <c r="R175" s="17"/>
      <c r="S175" s="79" t="n">
        <v>59484885</v>
      </c>
      <c r="T175" s="17"/>
      <c r="U175" s="79" t="n">
        <v>7559988</v>
      </c>
      <c r="V175" s="17"/>
      <c r="W175" s="79" t="n">
        <f aca="false">(O175+Q175+S175+U175)</f>
        <v>333754225</v>
      </c>
      <c r="X175" s="17"/>
      <c r="Y175" s="79" t="n">
        <v>0</v>
      </c>
      <c r="Z175" s="17"/>
      <c r="AA175" s="79" t="n">
        <f aca="false">(M175-Y175)</f>
        <v>333754225</v>
      </c>
      <c r="AB175" s="17"/>
      <c r="AC175" s="161" t="n">
        <f aca="false">(AA175/AE175)</f>
        <v>3388.05819772813</v>
      </c>
      <c r="AD175" s="17"/>
      <c r="AE175" s="79" t="n">
        <v>98509</v>
      </c>
      <c r="AG175" s="150"/>
      <c r="AH175" s="150"/>
      <c r="AI175" s="150"/>
      <c r="AJ175" s="150"/>
      <c r="AK175" s="150"/>
      <c r="AL175" s="150"/>
      <c r="AM175" s="150"/>
      <c r="AN175" s="150"/>
      <c r="AO175" s="150"/>
      <c r="AP175" s="150"/>
      <c r="AQ175" s="150"/>
      <c r="AR175" s="150"/>
      <c r="AS175" s="150"/>
      <c r="AT175" s="150"/>
      <c r="AU175" s="150"/>
      <c r="AV175" s="150"/>
      <c r="AW175" s="150"/>
      <c r="AX175" s="150"/>
      <c r="AY175" s="150"/>
      <c r="AZ175" s="150"/>
      <c r="BA175" s="150"/>
      <c r="BB175" s="150"/>
      <c r="BC175" s="150"/>
      <c r="BD175" s="150"/>
      <c r="BE175" s="150"/>
      <c r="BF175" s="150"/>
      <c r="BG175" s="150"/>
      <c r="BH175" s="150"/>
      <c r="BI175" s="150"/>
      <c r="BJ175" s="150"/>
      <c r="BK175" s="150"/>
      <c r="BL175" s="150"/>
      <c r="BM175" s="150"/>
      <c r="BN175" s="150"/>
      <c r="BO175" s="150"/>
      <c r="BP175" s="150"/>
      <c r="BQ175" s="150"/>
      <c r="BR175" s="150"/>
    </row>
    <row r="176" customFormat="false" ht="6.75" hidden="false" customHeight="true" outlineLevel="0" collapsed="false">
      <c r="A176" s="144"/>
      <c r="B176" s="124"/>
      <c r="C176" s="123"/>
      <c r="D176" s="123"/>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62"/>
      <c r="AD176" s="17"/>
      <c r="AE176" s="17"/>
      <c r="AG176" s="150"/>
      <c r="AH176" s="150"/>
      <c r="AI176" s="150"/>
      <c r="AJ176" s="150"/>
      <c r="AK176" s="150"/>
      <c r="AL176" s="150"/>
      <c r="AM176" s="150"/>
      <c r="AN176" s="150"/>
      <c r="AO176" s="150"/>
      <c r="AP176" s="150"/>
      <c r="AQ176" s="150"/>
      <c r="AR176" s="150"/>
      <c r="AS176" s="150"/>
      <c r="AT176" s="150"/>
      <c r="AU176" s="150"/>
      <c r="AV176" s="150"/>
      <c r="AW176" s="150"/>
      <c r="AX176" s="150"/>
      <c r="AY176" s="150"/>
      <c r="AZ176" s="150"/>
      <c r="BA176" s="150"/>
      <c r="BB176" s="150"/>
      <c r="BC176" s="150"/>
      <c r="BD176" s="150"/>
      <c r="BE176" s="150"/>
      <c r="BF176" s="150"/>
      <c r="BG176" s="150"/>
      <c r="BH176" s="150"/>
      <c r="BI176" s="150"/>
      <c r="BJ176" s="150"/>
      <c r="BK176" s="150"/>
      <c r="BL176" s="150"/>
      <c r="BM176" s="150"/>
      <c r="BN176" s="150"/>
      <c r="BO176" s="150"/>
      <c r="BP176" s="150"/>
      <c r="BQ176" s="150"/>
      <c r="BR176" s="150"/>
    </row>
    <row r="177" customFormat="false" ht="8.25" hidden="false" customHeight="true" outlineLevel="0" collapsed="false">
      <c r="A177" s="123" t="n">
        <v>61</v>
      </c>
      <c r="B177" s="124"/>
      <c r="C177" s="123" t="s">
        <v>197</v>
      </c>
      <c r="D177" s="123"/>
      <c r="E177" s="79" t="n">
        <v>26053843</v>
      </c>
      <c r="F177" s="17"/>
      <c r="G177" s="79" t="n">
        <v>0</v>
      </c>
      <c r="H177" s="17"/>
      <c r="I177" s="79" t="n">
        <v>27920162</v>
      </c>
      <c r="J177" s="17"/>
      <c r="K177" s="79" t="n">
        <v>0</v>
      </c>
      <c r="L177" s="17"/>
      <c r="M177" s="79" t="n">
        <f aca="false">(E177+G177+I177+K177)</f>
        <v>53974005</v>
      </c>
      <c r="N177" s="17"/>
      <c r="O177" s="79" t="n">
        <v>38495526</v>
      </c>
      <c r="P177" s="17"/>
      <c r="Q177" s="79" t="n">
        <v>0</v>
      </c>
      <c r="R177" s="17"/>
      <c r="S177" s="79" t="n">
        <v>14422721</v>
      </c>
      <c r="T177" s="17"/>
      <c r="U177" s="79" t="n">
        <v>1055758</v>
      </c>
      <c r="V177" s="17"/>
      <c r="W177" s="79" t="n">
        <f aca="false">(O177+Q177+S177+U177)</f>
        <v>53974005</v>
      </c>
      <c r="X177" s="17"/>
      <c r="Y177" s="79" t="n">
        <v>0</v>
      </c>
      <c r="Z177" s="17"/>
      <c r="AA177" s="79" t="n">
        <f aca="false">(M177-Y177)</f>
        <v>53974005</v>
      </c>
      <c r="AB177" s="17"/>
      <c r="AC177" s="161" t="n">
        <f aca="false">(AA177/AE177)</f>
        <v>3638.28816986855</v>
      </c>
      <c r="AD177" s="17"/>
      <c r="AE177" s="79" t="n">
        <v>14835</v>
      </c>
      <c r="AG177" s="150"/>
      <c r="AH177" s="150"/>
      <c r="AI177" s="150"/>
      <c r="AJ177" s="150"/>
      <c r="AK177" s="150"/>
      <c r="AL177" s="150"/>
      <c r="AM177" s="150"/>
      <c r="AN177" s="150"/>
      <c r="AO177" s="150"/>
      <c r="AP177" s="150"/>
      <c r="AQ177" s="150"/>
      <c r="AR177" s="150"/>
      <c r="AS177" s="150"/>
      <c r="AT177" s="150"/>
      <c r="AU177" s="150"/>
      <c r="AV177" s="150"/>
      <c r="AW177" s="150"/>
      <c r="AX177" s="150"/>
      <c r="AY177" s="150"/>
      <c r="AZ177" s="150"/>
      <c r="BA177" s="150"/>
      <c r="BB177" s="150"/>
      <c r="BC177" s="150"/>
      <c r="BD177" s="150"/>
      <c r="BE177" s="150"/>
      <c r="BF177" s="150"/>
      <c r="BG177" s="150"/>
      <c r="BH177" s="150"/>
      <c r="BI177" s="150"/>
      <c r="BJ177" s="150"/>
      <c r="BK177" s="150"/>
      <c r="BL177" s="150"/>
      <c r="BM177" s="150"/>
      <c r="BN177" s="150"/>
      <c r="BO177" s="150"/>
      <c r="BP177" s="150"/>
      <c r="BQ177" s="150"/>
      <c r="BR177" s="150"/>
    </row>
    <row r="178" customFormat="false" ht="8.25" hidden="false" customHeight="true" outlineLevel="0" collapsed="false">
      <c r="A178" s="123" t="n">
        <v>62</v>
      </c>
      <c r="B178" s="124"/>
      <c r="C178" s="123" t="s">
        <v>198</v>
      </c>
      <c r="D178" s="123"/>
      <c r="E178" s="79" t="n">
        <v>70761283</v>
      </c>
      <c r="F178" s="17"/>
      <c r="G178" s="79" t="n">
        <v>0</v>
      </c>
      <c r="H178" s="17"/>
      <c r="I178" s="79" t="n">
        <v>34191075</v>
      </c>
      <c r="J178" s="17"/>
      <c r="K178" s="79" t="n">
        <v>0</v>
      </c>
      <c r="L178" s="17"/>
      <c r="M178" s="79" t="n">
        <f aca="false">(E178+G178+I178+K178)</f>
        <v>104952358</v>
      </c>
      <c r="N178" s="17"/>
      <c r="O178" s="79" t="n">
        <v>72665920</v>
      </c>
      <c r="P178" s="17"/>
      <c r="Q178" s="79" t="n">
        <v>0</v>
      </c>
      <c r="R178" s="17"/>
      <c r="S178" s="79" t="n">
        <v>16557447</v>
      </c>
      <c r="T178" s="17"/>
      <c r="U178" s="79" t="n">
        <v>15728991</v>
      </c>
      <c r="V178" s="17"/>
      <c r="W178" s="79" t="n">
        <f aca="false">(O178+Q178+S178+U178)</f>
        <v>104952358</v>
      </c>
      <c r="X178" s="17"/>
      <c r="Y178" s="79" t="n">
        <v>0</v>
      </c>
      <c r="Z178" s="17"/>
      <c r="AA178" s="79" t="n">
        <f aca="false">(M178-Y178)</f>
        <v>104952358</v>
      </c>
      <c r="AB178" s="17"/>
      <c r="AC178" s="161" t="n">
        <f aca="false">(AA178/AE178)</f>
        <v>5022.84556113903</v>
      </c>
      <c r="AD178" s="17"/>
      <c r="AE178" s="79" t="n">
        <v>20895</v>
      </c>
      <c r="AG178" s="150"/>
      <c r="AH178" s="150"/>
      <c r="AI178" s="150"/>
      <c r="AJ178" s="150"/>
      <c r="AK178" s="150"/>
      <c r="AL178" s="150"/>
      <c r="AM178" s="150"/>
      <c r="AN178" s="150"/>
      <c r="AO178" s="150"/>
      <c r="AP178" s="150"/>
      <c r="AQ178" s="150"/>
      <c r="AR178" s="150"/>
      <c r="AS178" s="150"/>
      <c r="AT178" s="150"/>
      <c r="AU178" s="150"/>
      <c r="AV178" s="150"/>
      <c r="AW178" s="150"/>
      <c r="AX178" s="150"/>
      <c r="AY178" s="150"/>
      <c r="AZ178" s="150"/>
      <c r="BA178" s="150"/>
      <c r="BB178" s="150"/>
      <c r="BC178" s="150"/>
      <c r="BD178" s="150"/>
      <c r="BE178" s="150"/>
      <c r="BF178" s="150"/>
      <c r="BG178" s="150"/>
      <c r="BH178" s="150"/>
      <c r="BI178" s="150"/>
      <c r="BJ178" s="150"/>
      <c r="BK178" s="150"/>
      <c r="BL178" s="150"/>
      <c r="BM178" s="150"/>
      <c r="BN178" s="150"/>
      <c r="BO178" s="150"/>
      <c r="BP178" s="150"/>
      <c r="BQ178" s="150"/>
      <c r="BR178" s="150"/>
    </row>
    <row r="179" customFormat="false" ht="8.25" hidden="false" customHeight="true" outlineLevel="0" collapsed="false">
      <c r="A179" s="123" t="n">
        <v>63</v>
      </c>
      <c r="B179" s="124"/>
      <c r="C179" s="123" t="s">
        <v>199</v>
      </c>
      <c r="D179" s="123"/>
      <c r="E179" s="79" t="n">
        <v>29517663</v>
      </c>
      <c r="F179" s="17"/>
      <c r="G179" s="79" t="n">
        <v>60652</v>
      </c>
      <c r="H179" s="17"/>
      <c r="I179" s="79" t="n">
        <v>24215570</v>
      </c>
      <c r="J179" s="17"/>
      <c r="K179" s="79" t="n">
        <v>0</v>
      </c>
      <c r="L179" s="17"/>
      <c r="M179" s="79" t="n">
        <f aca="false">(E179+G179+I179+K179)</f>
        <v>53793885</v>
      </c>
      <c r="N179" s="17"/>
      <c r="O179" s="79" t="n">
        <v>23715427</v>
      </c>
      <c r="P179" s="17"/>
      <c r="Q179" s="79" t="n">
        <v>0</v>
      </c>
      <c r="R179" s="17"/>
      <c r="S179" s="79" t="n">
        <v>30049856</v>
      </c>
      <c r="T179" s="17"/>
      <c r="U179" s="79" t="n">
        <v>28602</v>
      </c>
      <c r="V179" s="17"/>
      <c r="W179" s="79" t="n">
        <f aca="false">(O179+Q179+S179+U179)</f>
        <v>53793885</v>
      </c>
      <c r="X179" s="17"/>
      <c r="Y179" s="79" t="n">
        <v>0</v>
      </c>
      <c r="Z179" s="17"/>
      <c r="AA179" s="79" t="n">
        <f aca="false">(M179-Y179)</f>
        <v>53793885</v>
      </c>
      <c r="AB179" s="17"/>
      <c r="AC179" s="161" t="n">
        <f aca="false">(AA179/AE179)</f>
        <v>4431.49229755334</v>
      </c>
      <c r="AD179" s="17"/>
      <c r="AE179" s="79" t="n">
        <v>12139</v>
      </c>
      <c r="AG179" s="150"/>
      <c r="AH179" s="150"/>
      <c r="AI179" s="150"/>
      <c r="AJ179" s="150"/>
      <c r="AK179" s="150"/>
      <c r="AL179" s="150"/>
      <c r="AM179" s="150"/>
      <c r="AN179" s="150"/>
      <c r="AO179" s="150"/>
      <c r="AP179" s="150"/>
      <c r="AQ179" s="150"/>
      <c r="AR179" s="150"/>
      <c r="AS179" s="150"/>
      <c r="AT179" s="150"/>
      <c r="AU179" s="150"/>
      <c r="AV179" s="150"/>
      <c r="AW179" s="150"/>
      <c r="AX179" s="150"/>
      <c r="AY179" s="150"/>
      <c r="AZ179" s="150"/>
      <c r="BA179" s="150"/>
      <c r="BB179" s="150"/>
      <c r="BC179" s="150"/>
      <c r="BD179" s="150"/>
      <c r="BE179" s="150"/>
      <c r="BF179" s="150"/>
      <c r="BG179" s="150"/>
      <c r="BH179" s="150"/>
      <c r="BI179" s="150"/>
      <c r="BJ179" s="150"/>
      <c r="BK179" s="150"/>
      <c r="BL179" s="150"/>
      <c r="BM179" s="150"/>
      <c r="BN179" s="150"/>
      <c r="BO179" s="150"/>
      <c r="BP179" s="150"/>
      <c r="BQ179" s="150"/>
      <c r="BR179" s="150"/>
    </row>
    <row r="180" customFormat="false" ht="8.25" hidden="false" customHeight="true" outlineLevel="0" collapsed="false">
      <c r="A180" s="123" t="n">
        <v>64</v>
      </c>
      <c r="B180" s="124"/>
      <c r="C180" s="123" t="s">
        <v>200</v>
      </c>
      <c r="D180" s="123"/>
      <c r="E180" s="79" t="n">
        <v>34553641</v>
      </c>
      <c r="F180" s="17"/>
      <c r="G180" s="79" t="n">
        <v>0</v>
      </c>
      <c r="H180" s="17"/>
      <c r="I180" s="79" t="n">
        <v>17836077</v>
      </c>
      <c r="J180" s="17"/>
      <c r="K180" s="79" t="n">
        <v>0</v>
      </c>
      <c r="L180" s="17"/>
      <c r="M180" s="79" t="n">
        <f aca="false">(E180+G180+I180+K180)</f>
        <v>52389718</v>
      </c>
      <c r="N180" s="17"/>
      <c r="O180" s="79" t="n">
        <v>47508027</v>
      </c>
      <c r="P180" s="17"/>
      <c r="Q180" s="79" t="n">
        <v>0</v>
      </c>
      <c r="R180" s="17"/>
      <c r="S180" s="79" t="n">
        <v>2357538</v>
      </c>
      <c r="T180" s="17"/>
      <c r="U180" s="79" t="n">
        <v>2524153</v>
      </c>
      <c r="V180" s="17"/>
      <c r="W180" s="79" t="n">
        <f aca="false">(O180+Q180+S180+U180)</f>
        <v>52389718</v>
      </c>
      <c r="X180" s="17"/>
      <c r="Y180" s="79" t="n">
        <v>0</v>
      </c>
      <c r="Z180" s="17"/>
      <c r="AA180" s="79" t="n">
        <f aca="false">(M180-Y180)</f>
        <v>52389718</v>
      </c>
      <c r="AB180" s="17"/>
      <c r="AC180" s="161" t="n">
        <f aca="false">(AA180/AE180)</f>
        <v>4333.66845892961</v>
      </c>
      <c r="AD180" s="17"/>
      <c r="AE180" s="79" t="n">
        <v>12089</v>
      </c>
      <c r="AG180" s="150"/>
      <c r="AH180" s="150"/>
      <c r="AI180" s="150"/>
      <c r="AJ180" s="150"/>
      <c r="AK180" s="150"/>
      <c r="AL180" s="150"/>
      <c r="AM180" s="150"/>
      <c r="AN180" s="150"/>
      <c r="AO180" s="150"/>
      <c r="AP180" s="150"/>
      <c r="AQ180" s="150"/>
      <c r="AR180" s="150"/>
      <c r="AS180" s="150"/>
      <c r="AT180" s="150"/>
      <c r="AU180" s="150"/>
      <c r="AV180" s="150"/>
      <c r="AW180" s="150"/>
      <c r="AX180" s="150"/>
      <c r="AY180" s="150"/>
      <c r="AZ180" s="150"/>
      <c r="BA180" s="150"/>
      <c r="BB180" s="150"/>
      <c r="BC180" s="150"/>
      <c r="BD180" s="150"/>
      <c r="BE180" s="150"/>
      <c r="BF180" s="150"/>
      <c r="BG180" s="150"/>
      <c r="BH180" s="150"/>
      <c r="BI180" s="150"/>
      <c r="BJ180" s="150"/>
      <c r="BK180" s="150"/>
      <c r="BL180" s="150"/>
      <c r="BM180" s="150"/>
      <c r="BN180" s="150"/>
      <c r="BO180" s="150"/>
      <c r="BP180" s="150"/>
      <c r="BQ180" s="150"/>
      <c r="BR180" s="150"/>
    </row>
    <row r="181" customFormat="false" ht="8.25" hidden="false" customHeight="true" outlineLevel="0" collapsed="false">
      <c r="A181" s="123" t="n">
        <v>65</v>
      </c>
      <c r="B181" s="124"/>
      <c r="C181" s="123" t="s">
        <v>201</v>
      </c>
      <c r="D181" s="123"/>
      <c r="E181" s="79" t="n">
        <v>2140036</v>
      </c>
      <c r="F181" s="17"/>
      <c r="G181" s="79" t="n">
        <v>620775</v>
      </c>
      <c r="H181" s="17"/>
      <c r="I181" s="79" t="n">
        <v>25954541</v>
      </c>
      <c r="J181" s="17"/>
      <c r="K181" s="79" t="n">
        <v>0</v>
      </c>
      <c r="L181" s="17"/>
      <c r="M181" s="79" t="n">
        <f aca="false">(E181+G181+I181+K181)</f>
        <v>28715352</v>
      </c>
      <c r="N181" s="17"/>
      <c r="O181" s="79" t="n">
        <v>23871235</v>
      </c>
      <c r="P181" s="17"/>
      <c r="Q181" s="79" t="n">
        <v>0</v>
      </c>
      <c r="R181" s="17"/>
      <c r="S181" s="79" t="n">
        <v>4844117</v>
      </c>
      <c r="T181" s="17"/>
      <c r="U181" s="79" t="n">
        <v>0</v>
      </c>
      <c r="V181" s="17"/>
      <c r="W181" s="79" t="n">
        <f aca="false">(O181+Q181+S181+U181)</f>
        <v>28715352</v>
      </c>
      <c r="X181" s="17"/>
      <c r="Y181" s="79" t="n">
        <v>0</v>
      </c>
      <c r="Z181" s="17"/>
      <c r="AA181" s="79" t="n">
        <f aca="false">(M181-Y181)</f>
        <v>28715352</v>
      </c>
      <c r="AB181" s="17"/>
      <c r="AC181" s="161" t="n">
        <f aca="false">(AA181/AE181)</f>
        <v>1782.89780206134</v>
      </c>
      <c r="AD181" s="17"/>
      <c r="AE181" s="79" t="n">
        <v>16106</v>
      </c>
      <c r="AG181" s="150"/>
      <c r="AH181" s="150"/>
      <c r="AI181" s="150"/>
      <c r="AJ181" s="150"/>
      <c r="AK181" s="150"/>
      <c r="AL181" s="150"/>
      <c r="AM181" s="150"/>
      <c r="AN181" s="150"/>
      <c r="AO181" s="150"/>
      <c r="AP181" s="150"/>
      <c r="AQ181" s="150"/>
      <c r="AR181" s="150"/>
      <c r="AS181" s="150"/>
      <c r="AT181" s="150"/>
      <c r="AU181" s="150"/>
      <c r="AV181" s="150"/>
      <c r="AW181" s="150"/>
      <c r="AX181" s="150"/>
      <c r="AY181" s="150"/>
      <c r="AZ181" s="150"/>
      <c r="BA181" s="150"/>
      <c r="BB181" s="150"/>
      <c r="BC181" s="150"/>
      <c r="BD181" s="150"/>
      <c r="BE181" s="150"/>
      <c r="BF181" s="150"/>
      <c r="BG181" s="150"/>
      <c r="BH181" s="150"/>
      <c r="BI181" s="150"/>
      <c r="BJ181" s="150"/>
      <c r="BK181" s="150"/>
      <c r="BL181" s="150"/>
      <c r="BM181" s="150"/>
      <c r="BN181" s="150"/>
      <c r="BO181" s="150"/>
      <c r="BP181" s="150"/>
      <c r="BQ181" s="150"/>
      <c r="BR181" s="150"/>
    </row>
    <row r="182" customFormat="false" ht="6.75" hidden="false" customHeight="true" outlineLevel="0" collapsed="false">
      <c r="A182" s="144"/>
      <c r="B182" s="124"/>
      <c r="C182" s="123"/>
      <c r="D182" s="123"/>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62"/>
      <c r="AD182" s="17"/>
      <c r="AE182" s="17"/>
      <c r="AG182" s="150"/>
      <c r="AH182" s="150"/>
      <c r="AI182" s="150"/>
      <c r="AJ182" s="150"/>
      <c r="AK182" s="150"/>
      <c r="AL182" s="150"/>
      <c r="AM182" s="150"/>
      <c r="AN182" s="150"/>
      <c r="AO182" s="150"/>
      <c r="AP182" s="150"/>
      <c r="AQ182" s="150"/>
      <c r="AR182" s="150"/>
      <c r="AS182" s="150"/>
      <c r="AT182" s="150"/>
      <c r="AU182" s="150"/>
      <c r="AV182" s="150"/>
      <c r="AW182" s="150"/>
      <c r="AX182" s="150"/>
      <c r="AY182" s="150"/>
      <c r="AZ182" s="150"/>
      <c r="BA182" s="150"/>
      <c r="BB182" s="150"/>
      <c r="BC182" s="150"/>
      <c r="BD182" s="150"/>
      <c r="BE182" s="150"/>
      <c r="BF182" s="150"/>
      <c r="BG182" s="150"/>
      <c r="BH182" s="150"/>
      <c r="BI182" s="150"/>
      <c r="BJ182" s="150"/>
      <c r="BK182" s="150"/>
      <c r="BL182" s="150"/>
      <c r="BM182" s="150"/>
      <c r="BN182" s="150"/>
      <c r="BO182" s="150"/>
      <c r="BP182" s="150"/>
      <c r="BQ182" s="150"/>
      <c r="BR182" s="150"/>
    </row>
    <row r="183" customFormat="false" ht="8.25" hidden="false" customHeight="true" outlineLevel="0" collapsed="false">
      <c r="A183" s="123" t="n">
        <v>66</v>
      </c>
      <c r="B183" s="124"/>
      <c r="C183" s="123" t="s">
        <v>202</v>
      </c>
      <c r="D183" s="123"/>
      <c r="E183" s="79" t="n">
        <v>94482555</v>
      </c>
      <c r="F183" s="17"/>
      <c r="G183" s="79" t="n">
        <v>0</v>
      </c>
      <c r="H183" s="17"/>
      <c r="I183" s="79" t="n">
        <v>68462844</v>
      </c>
      <c r="J183" s="17"/>
      <c r="K183" s="79" t="n">
        <v>0</v>
      </c>
      <c r="L183" s="17"/>
      <c r="M183" s="79" t="n">
        <f aca="false">(E183+G183+I183+K183)</f>
        <v>162945399</v>
      </c>
      <c r="N183" s="17"/>
      <c r="O183" s="79" t="n">
        <v>100488595</v>
      </c>
      <c r="P183" s="17"/>
      <c r="Q183" s="79" t="n">
        <v>0</v>
      </c>
      <c r="R183" s="17"/>
      <c r="S183" s="79" t="n">
        <v>59662667</v>
      </c>
      <c r="T183" s="17"/>
      <c r="U183" s="79" t="n">
        <v>2794137</v>
      </c>
      <c r="V183" s="17"/>
      <c r="W183" s="79" t="n">
        <f aca="false">(O183+Q183+S183+U183)</f>
        <v>162945399</v>
      </c>
      <c r="X183" s="17"/>
      <c r="Y183" s="79" t="n">
        <v>0</v>
      </c>
      <c r="Z183" s="17"/>
      <c r="AA183" s="79" t="n">
        <f aca="false">(M183-Y183)</f>
        <v>162945399</v>
      </c>
      <c r="AB183" s="17"/>
      <c r="AC183" s="161" t="n">
        <f aca="false">(AA183/AE183)</f>
        <v>4824.15250022204</v>
      </c>
      <c r="AD183" s="17"/>
      <c r="AE183" s="79" t="n">
        <v>33777</v>
      </c>
      <c r="AG183" s="150"/>
      <c r="AH183" s="150"/>
      <c r="AI183" s="150"/>
      <c r="AJ183" s="150"/>
      <c r="AK183" s="150"/>
      <c r="AL183" s="150"/>
      <c r="AM183" s="150"/>
      <c r="AN183" s="150"/>
      <c r="AO183" s="150"/>
      <c r="AP183" s="150"/>
      <c r="AQ183" s="150"/>
      <c r="AR183" s="150"/>
      <c r="AS183" s="150"/>
      <c r="AT183" s="150"/>
      <c r="AU183" s="150"/>
      <c r="AV183" s="150"/>
      <c r="AW183" s="150"/>
      <c r="AX183" s="150"/>
      <c r="AY183" s="150"/>
      <c r="AZ183" s="150"/>
      <c r="BA183" s="150"/>
      <c r="BB183" s="150"/>
      <c r="BC183" s="150"/>
      <c r="BD183" s="150"/>
      <c r="BE183" s="150"/>
      <c r="BF183" s="150"/>
      <c r="BG183" s="150"/>
      <c r="BH183" s="150"/>
      <c r="BI183" s="150"/>
      <c r="BJ183" s="150"/>
      <c r="BK183" s="150"/>
      <c r="BL183" s="150"/>
      <c r="BM183" s="150"/>
      <c r="BN183" s="150"/>
      <c r="BO183" s="150"/>
      <c r="BP183" s="150"/>
      <c r="BQ183" s="150"/>
      <c r="BR183" s="150"/>
    </row>
    <row r="184" customFormat="false" ht="8.25" hidden="false" customHeight="true" outlineLevel="0" collapsed="false">
      <c r="A184" s="123" t="n">
        <v>67</v>
      </c>
      <c r="B184" s="124"/>
      <c r="C184" s="123" t="s">
        <v>203</v>
      </c>
      <c r="D184" s="123"/>
      <c r="E184" s="79" t="n">
        <v>59572453</v>
      </c>
      <c r="F184" s="17"/>
      <c r="G184" s="79" t="n">
        <v>0</v>
      </c>
      <c r="H184" s="17"/>
      <c r="I184" s="79" t="n">
        <v>55353981</v>
      </c>
      <c r="J184" s="17"/>
      <c r="K184" s="79" t="n">
        <v>0</v>
      </c>
      <c r="L184" s="17"/>
      <c r="M184" s="79" t="n">
        <f aca="false">(E184+G184+I184+K184)</f>
        <v>114926434</v>
      </c>
      <c r="N184" s="17"/>
      <c r="O184" s="79" t="n">
        <v>44155489</v>
      </c>
      <c r="P184" s="17"/>
      <c r="Q184" s="79" t="n">
        <v>0</v>
      </c>
      <c r="R184" s="17"/>
      <c r="S184" s="79" t="n">
        <v>70770945</v>
      </c>
      <c r="T184" s="17"/>
      <c r="U184" s="79" t="n">
        <v>0</v>
      </c>
      <c r="V184" s="17"/>
      <c r="W184" s="79" t="n">
        <f aca="false">(O184+Q184+S184+U184)</f>
        <v>114926434</v>
      </c>
      <c r="X184" s="17"/>
      <c r="Y184" s="79" t="n">
        <v>0</v>
      </c>
      <c r="Z184" s="17"/>
      <c r="AA184" s="79" t="n">
        <f aca="false">(M184-Y184)</f>
        <v>114926434</v>
      </c>
      <c r="AB184" s="17"/>
      <c r="AC184" s="161" t="n">
        <f aca="false">(AA184/AE184)</f>
        <v>4872.65471042144</v>
      </c>
      <c r="AD184" s="17"/>
      <c r="AE184" s="79" t="n">
        <v>23586</v>
      </c>
      <c r="AG184" s="150"/>
      <c r="AH184" s="150"/>
      <c r="AI184" s="150"/>
      <c r="AJ184" s="150"/>
      <c r="AK184" s="150"/>
      <c r="AL184" s="150"/>
      <c r="AM184" s="150"/>
      <c r="AN184" s="150"/>
      <c r="AO184" s="150"/>
      <c r="AP184" s="150"/>
      <c r="AQ184" s="150"/>
      <c r="AR184" s="150"/>
      <c r="AS184" s="150"/>
      <c r="AT184" s="150"/>
      <c r="AU184" s="150"/>
      <c r="AV184" s="150"/>
      <c r="AW184" s="150"/>
      <c r="AX184" s="150"/>
      <c r="AY184" s="150"/>
      <c r="AZ184" s="150"/>
      <c r="BA184" s="150"/>
      <c r="BB184" s="150"/>
      <c r="BC184" s="150"/>
      <c r="BD184" s="150"/>
      <c r="BE184" s="150"/>
      <c r="BF184" s="150"/>
      <c r="BG184" s="150"/>
      <c r="BH184" s="150"/>
      <c r="BI184" s="150"/>
      <c r="BJ184" s="150"/>
      <c r="BK184" s="150"/>
      <c r="BL184" s="150"/>
      <c r="BM184" s="150"/>
      <c r="BN184" s="150"/>
      <c r="BO184" s="150"/>
      <c r="BP184" s="150"/>
      <c r="BQ184" s="150"/>
      <c r="BR184" s="150"/>
    </row>
    <row r="185" customFormat="false" ht="8.25" hidden="false" customHeight="true" outlineLevel="0" collapsed="false">
      <c r="A185" s="123" t="n">
        <v>68</v>
      </c>
      <c r="B185" s="124"/>
      <c r="C185" s="123" t="s">
        <v>204</v>
      </c>
      <c r="D185" s="123"/>
      <c r="E185" s="79" t="n">
        <v>35316563</v>
      </c>
      <c r="F185" s="17"/>
      <c r="G185" s="79" t="n">
        <v>1275000</v>
      </c>
      <c r="H185" s="17"/>
      <c r="I185" s="79" t="n">
        <v>34334967</v>
      </c>
      <c r="J185" s="17"/>
      <c r="K185" s="79" t="n">
        <v>0</v>
      </c>
      <c r="L185" s="17"/>
      <c r="M185" s="79" t="n">
        <f aca="false">(E185+G185+I185+K185)</f>
        <v>70926530</v>
      </c>
      <c r="N185" s="17"/>
      <c r="O185" s="79" t="n">
        <v>57390398</v>
      </c>
      <c r="P185" s="17"/>
      <c r="Q185" s="79" t="n">
        <v>0</v>
      </c>
      <c r="R185" s="17"/>
      <c r="S185" s="79" t="n">
        <v>10205873</v>
      </c>
      <c r="T185" s="17"/>
      <c r="U185" s="79" t="n">
        <v>3330259</v>
      </c>
      <c r="V185" s="17"/>
      <c r="W185" s="79" t="n">
        <f aca="false">(O185+Q185+S185+U185)</f>
        <v>70926530</v>
      </c>
      <c r="X185" s="17"/>
      <c r="Y185" s="79" t="n">
        <v>0</v>
      </c>
      <c r="Z185" s="17"/>
      <c r="AA185" s="79" t="n">
        <f aca="false">(M185-Y185)</f>
        <v>70926530</v>
      </c>
      <c r="AB185" s="17"/>
      <c r="AC185" s="161" t="n">
        <f aca="false">(AA185/AE185)</f>
        <v>3931.8437829148</v>
      </c>
      <c r="AD185" s="17"/>
      <c r="AE185" s="79" t="n">
        <v>18039</v>
      </c>
      <c r="AG185" s="150"/>
      <c r="AH185" s="150"/>
      <c r="AI185" s="150"/>
      <c r="AJ185" s="150"/>
      <c r="AK185" s="150"/>
      <c r="AL185" s="150"/>
      <c r="AM185" s="150"/>
      <c r="AN185" s="150"/>
      <c r="AO185" s="150"/>
      <c r="AP185" s="150"/>
      <c r="AQ185" s="150"/>
      <c r="AR185" s="150"/>
      <c r="AS185" s="150"/>
      <c r="AT185" s="150"/>
      <c r="AU185" s="150"/>
      <c r="AV185" s="150"/>
      <c r="AW185" s="150"/>
      <c r="AX185" s="150"/>
      <c r="AY185" s="150"/>
      <c r="AZ185" s="150"/>
      <c r="BA185" s="150"/>
      <c r="BB185" s="150"/>
      <c r="BC185" s="150"/>
      <c r="BD185" s="150"/>
      <c r="BE185" s="150"/>
      <c r="BF185" s="150"/>
      <c r="BG185" s="150"/>
      <c r="BH185" s="150"/>
      <c r="BI185" s="150"/>
      <c r="BJ185" s="150"/>
      <c r="BK185" s="150"/>
      <c r="BL185" s="150"/>
      <c r="BM185" s="150"/>
      <c r="BN185" s="150"/>
      <c r="BO185" s="150"/>
      <c r="BP185" s="150"/>
      <c r="BQ185" s="150"/>
      <c r="BR185" s="150"/>
    </row>
    <row r="186" customFormat="false" ht="8.25" hidden="false" customHeight="true" outlineLevel="0" collapsed="false">
      <c r="A186" s="123" t="n">
        <v>69</v>
      </c>
      <c r="B186" s="124"/>
      <c r="C186" s="123" t="s">
        <v>205</v>
      </c>
      <c r="D186" s="123"/>
      <c r="E186" s="79" t="n">
        <v>84835138</v>
      </c>
      <c r="F186" s="17"/>
      <c r="G186" s="79" t="n">
        <v>0</v>
      </c>
      <c r="H186" s="17"/>
      <c r="I186" s="79" t="n">
        <v>102355187</v>
      </c>
      <c r="J186" s="17"/>
      <c r="K186" s="79" t="n">
        <v>0</v>
      </c>
      <c r="L186" s="17"/>
      <c r="M186" s="79" t="n">
        <f aca="false">(E186+G186+I186+K186)</f>
        <v>187190325</v>
      </c>
      <c r="N186" s="17"/>
      <c r="O186" s="79" t="n">
        <v>148778773</v>
      </c>
      <c r="P186" s="17"/>
      <c r="Q186" s="79" t="n">
        <v>0</v>
      </c>
      <c r="R186" s="17"/>
      <c r="S186" s="79" t="n">
        <v>38156550</v>
      </c>
      <c r="T186" s="17"/>
      <c r="U186" s="79" t="n">
        <v>255002</v>
      </c>
      <c r="V186" s="17"/>
      <c r="W186" s="79" t="n">
        <f aca="false">(O186+Q186+S186+U186)</f>
        <v>187190325</v>
      </c>
      <c r="X186" s="17"/>
      <c r="Y186" s="79" t="n">
        <v>0</v>
      </c>
      <c r="Z186" s="17"/>
      <c r="AA186" s="79" t="n">
        <f aca="false">(M186-Y186)</f>
        <v>187190325</v>
      </c>
      <c r="AB186" s="17"/>
      <c r="AC186" s="161" t="n">
        <f aca="false">(AA186/AE186)</f>
        <v>2989.59218385665</v>
      </c>
      <c r="AD186" s="17"/>
      <c r="AE186" s="79" t="n">
        <v>62614</v>
      </c>
      <c r="AG186" s="150"/>
      <c r="AH186" s="150"/>
      <c r="AI186" s="150"/>
      <c r="AJ186" s="150"/>
      <c r="AK186" s="150"/>
      <c r="AL186" s="150"/>
      <c r="AM186" s="150"/>
      <c r="AN186" s="150"/>
      <c r="AO186" s="150"/>
      <c r="AP186" s="150"/>
      <c r="AQ186" s="150"/>
      <c r="AR186" s="150"/>
      <c r="AS186" s="150"/>
      <c r="AT186" s="150"/>
      <c r="AU186" s="150"/>
      <c r="AV186" s="150"/>
      <c r="AW186" s="150"/>
      <c r="AX186" s="150"/>
      <c r="AY186" s="150"/>
      <c r="AZ186" s="150"/>
      <c r="BA186" s="150"/>
      <c r="BB186" s="150"/>
      <c r="BC186" s="150"/>
      <c r="BD186" s="150"/>
      <c r="BE186" s="150"/>
      <c r="BF186" s="150"/>
      <c r="BG186" s="150"/>
      <c r="BH186" s="150"/>
      <c r="BI186" s="150"/>
      <c r="BJ186" s="150"/>
      <c r="BK186" s="150"/>
      <c r="BL186" s="150"/>
      <c r="BM186" s="150"/>
      <c r="BN186" s="150"/>
      <c r="BO186" s="150"/>
      <c r="BP186" s="150"/>
      <c r="BQ186" s="150"/>
      <c r="BR186" s="150"/>
    </row>
    <row r="187" customFormat="false" ht="8.25" hidden="false" customHeight="true" outlineLevel="0" collapsed="false">
      <c r="A187" s="123" t="n">
        <v>70</v>
      </c>
      <c r="B187" s="124"/>
      <c r="C187" s="123" t="s">
        <v>206</v>
      </c>
      <c r="D187" s="123"/>
      <c r="E187" s="79" t="n">
        <v>128462577</v>
      </c>
      <c r="F187" s="17"/>
      <c r="G187" s="79" t="n">
        <v>0</v>
      </c>
      <c r="H187" s="17"/>
      <c r="I187" s="79" t="n">
        <v>60610564</v>
      </c>
      <c r="J187" s="17"/>
      <c r="K187" s="79" t="n">
        <v>0</v>
      </c>
      <c r="L187" s="17"/>
      <c r="M187" s="79" t="n">
        <f aca="false">(E187+G187+I187+K187)</f>
        <v>189073141</v>
      </c>
      <c r="N187" s="17"/>
      <c r="O187" s="79" t="n">
        <v>134437745</v>
      </c>
      <c r="P187" s="17"/>
      <c r="Q187" s="79" t="n">
        <v>0</v>
      </c>
      <c r="R187" s="17"/>
      <c r="S187" s="79" t="n">
        <v>35604177</v>
      </c>
      <c r="T187" s="17"/>
      <c r="U187" s="79" t="n">
        <v>19031219</v>
      </c>
      <c r="V187" s="17"/>
      <c r="W187" s="79" t="n">
        <f aca="false">(O187+Q187+S187+U187)</f>
        <v>189073141</v>
      </c>
      <c r="X187" s="17"/>
      <c r="Y187" s="79" t="n">
        <v>0</v>
      </c>
      <c r="Z187" s="17"/>
      <c r="AA187" s="79" t="n">
        <f aca="false">(M187-Y187)</f>
        <v>189073141</v>
      </c>
      <c r="AB187" s="17"/>
      <c r="AC187" s="161" t="n">
        <f aca="false">(AA187/AE187)</f>
        <v>6588.83262475606</v>
      </c>
      <c r="AD187" s="17"/>
      <c r="AE187" s="79" t="n">
        <v>28696</v>
      </c>
      <c r="AG187" s="150"/>
      <c r="AH187" s="150"/>
      <c r="AI187" s="150"/>
      <c r="AJ187" s="150"/>
      <c r="AK187" s="150"/>
      <c r="AL187" s="150"/>
      <c r="AM187" s="150"/>
      <c r="AN187" s="150"/>
      <c r="AO187" s="150"/>
      <c r="AP187" s="150"/>
      <c r="AQ187" s="150"/>
      <c r="AR187" s="150"/>
      <c r="AS187" s="150"/>
      <c r="AT187" s="150"/>
      <c r="AU187" s="150"/>
      <c r="AV187" s="150"/>
      <c r="AW187" s="150"/>
      <c r="AX187" s="150"/>
      <c r="AY187" s="150"/>
      <c r="AZ187" s="150"/>
      <c r="BA187" s="150"/>
      <c r="BB187" s="150"/>
      <c r="BC187" s="150"/>
      <c r="BD187" s="150"/>
      <c r="BE187" s="150"/>
      <c r="BF187" s="150"/>
      <c r="BG187" s="150"/>
      <c r="BH187" s="150"/>
      <c r="BI187" s="150"/>
      <c r="BJ187" s="150"/>
      <c r="BK187" s="150"/>
      <c r="BL187" s="150"/>
      <c r="BM187" s="150"/>
      <c r="BN187" s="150"/>
      <c r="BO187" s="150"/>
      <c r="BP187" s="150"/>
      <c r="BQ187" s="150"/>
      <c r="BR187" s="150"/>
    </row>
    <row r="188" customFormat="false" ht="6.75" hidden="false" customHeight="true" outlineLevel="0" collapsed="false">
      <c r="A188" s="144"/>
      <c r="B188" s="124"/>
      <c r="C188" s="123"/>
      <c r="D188" s="123"/>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62"/>
      <c r="AD188" s="17"/>
      <c r="AE188" s="17"/>
      <c r="AG188" s="150"/>
      <c r="AH188" s="150"/>
      <c r="AI188" s="150"/>
      <c r="AJ188" s="150"/>
      <c r="AK188" s="150"/>
      <c r="AL188" s="150"/>
      <c r="AM188" s="150"/>
      <c r="AN188" s="150"/>
      <c r="AO188" s="150"/>
      <c r="AP188" s="150"/>
      <c r="AQ188" s="150"/>
      <c r="AR188" s="150"/>
      <c r="AS188" s="150"/>
      <c r="AT188" s="150"/>
      <c r="AU188" s="150"/>
      <c r="AV188" s="150"/>
      <c r="AW188" s="150"/>
      <c r="AX188" s="150"/>
      <c r="AY188" s="150"/>
      <c r="AZ188" s="150"/>
      <c r="BA188" s="150"/>
      <c r="BB188" s="150"/>
      <c r="BC188" s="150"/>
      <c r="BD188" s="150"/>
      <c r="BE188" s="150"/>
      <c r="BF188" s="150"/>
      <c r="BG188" s="150"/>
      <c r="BH188" s="150"/>
      <c r="BI188" s="150"/>
      <c r="BJ188" s="150"/>
      <c r="BK188" s="150"/>
      <c r="BL188" s="150"/>
      <c r="BM188" s="150"/>
      <c r="BN188" s="150"/>
      <c r="BO188" s="150"/>
      <c r="BP188" s="150"/>
      <c r="BQ188" s="150"/>
      <c r="BR188" s="150"/>
    </row>
    <row r="189" customFormat="false" ht="8.25" hidden="false" customHeight="true" outlineLevel="0" collapsed="false">
      <c r="A189" s="123" t="n">
        <v>71</v>
      </c>
      <c r="B189" s="124"/>
      <c r="C189" s="123" t="s">
        <v>207</v>
      </c>
      <c r="D189" s="123"/>
      <c r="E189" s="79" t="n">
        <v>12254698</v>
      </c>
      <c r="F189" s="17"/>
      <c r="G189" s="79" t="n">
        <v>0</v>
      </c>
      <c r="H189" s="17"/>
      <c r="I189" s="79" t="n">
        <v>37137122</v>
      </c>
      <c r="J189" s="17"/>
      <c r="K189" s="79" t="n">
        <v>0</v>
      </c>
      <c r="L189" s="17"/>
      <c r="M189" s="79" t="n">
        <f aca="false">(E189+G189+I189+K189)</f>
        <v>49391820</v>
      </c>
      <c r="N189" s="17"/>
      <c r="O189" s="79" t="n">
        <v>30445038</v>
      </c>
      <c r="P189" s="17"/>
      <c r="Q189" s="79" t="n">
        <v>0</v>
      </c>
      <c r="R189" s="17"/>
      <c r="S189" s="79" t="n">
        <v>15121664</v>
      </c>
      <c r="T189" s="17"/>
      <c r="U189" s="79" t="n">
        <v>3825118</v>
      </c>
      <c r="V189" s="17"/>
      <c r="W189" s="79" t="n">
        <f aca="false">(O189+Q189+S189+U189)</f>
        <v>49391820</v>
      </c>
      <c r="X189" s="17"/>
      <c r="Y189" s="79" t="n">
        <v>1319176</v>
      </c>
      <c r="Z189" s="17"/>
      <c r="AA189" s="79" t="n">
        <f aca="false">(M189-Y189)</f>
        <v>48072644</v>
      </c>
      <c r="AB189" s="17"/>
      <c r="AC189" s="161" t="n">
        <f aca="false">(AA189/AE189)</f>
        <v>2037.58080786674</v>
      </c>
      <c r="AD189" s="17"/>
      <c r="AE189" s="79" t="n">
        <v>23593</v>
      </c>
      <c r="AG189" s="150"/>
      <c r="AH189" s="150"/>
      <c r="AI189" s="150"/>
      <c r="AJ189" s="150"/>
      <c r="AK189" s="150"/>
      <c r="AL189" s="150"/>
      <c r="AM189" s="150"/>
      <c r="AN189" s="150"/>
      <c r="AO189" s="150"/>
      <c r="AP189" s="150"/>
      <c r="AQ189" s="150"/>
      <c r="AR189" s="150"/>
      <c r="AS189" s="150"/>
      <c r="AT189" s="150"/>
      <c r="AU189" s="150"/>
      <c r="AV189" s="150"/>
      <c r="AW189" s="150"/>
      <c r="AX189" s="150"/>
      <c r="AY189" s="150"/>
      <c r="AZ189" s="150"/>
      <c r="BA189" s="150"/>
      <c r="BB189" s="150"/>
      <c r="BC189" s="150"/>
      <c r="BD189" s="150"/>
      <c r="BE189" s="150"/>
      <c r="BF189" s="150"/>
      <c r="BG189" s="150"/>
      <c r="BH189" s="150"/>
      <c r="BI189" s="150"/>
      <c r="BJ189" s="150"/>
      <c r="BK189" s="150"/>
      <c r="BL189" s="150"/>
      <c r="BM189" s="150"/>
      <c r="BN189" s="150"/>
      <c r="BO189" s="150"/>
      <c r="BP189" s="150"/>
      <c r="BQ189" s="150"/>
      <c r="BR189" s="150"/>
    </row>
    <row r="190" customFormat="false" ht="8.25" hidden="false" customHeight="true" outlineLevel="0" collapsed="false">
      <c r="A190" s="123" t="n">
        <v>72</v>
      </c>
      <c r="B190" s="124"/>
      <c r="C190" s="123" t="s">
        <v>208</v>
      </c>
      <c r="D190" s="123"/>
      <c r="E190" s="79" t="n">
        <v>45554474</v>
      </c>
      <c r="F190" s="17"/>
      <c r="G190" s="79" t="n">
        <v>7415000</v>
      </c>
      <c r="H190" s="17"/>
      <c r="I190" s="79" t="n">
        <v>86191181</v>
      </c>
      <c r="J190" s="17"/>
      <c r="K190" s="79" t="n">
        <v>0</v>
      </c>
      <c r="L190" s="17"/>
      <c r="M190" s="79" t="n">
        <f aca="false">(E190+G190+I190+K190)</f>
        <v>139160655</v>
      </c>
      <c r="N190" s="17"/>
      <c r="O190" s="79" t="n">
        <v>88182881</v>
      </c>
      <c r="P190" s="17"/>
      <c r="Q190" s="79" t="n">
        <v>0</v>
      </c>
      <c r="R190" s="17"/>
      <c r="S190" s="79" t="n">
        <v>50977774</v>
      </c>
      <c r="T190" s="17"/>
      <c r="U190" s="79" t="n">
        <v>0</v>
      </c>
      <c r="V190" s="17"/>
      <c r="W190" s="79" t="n">
        <f aca="false">(O190+Q190+S190+U190)</f>
        <v>139160655</v>
      </c>
      <c r="X190" s="17"/>
      <c r="Y190" s="79" t="n">
        <v>0</v>
      </c>
      <c r="Z190" s="17"/>
      <c r="AA190" s="79" t="n">
        <f aca="false">(M190-Y190)</f>
        <v>139160655</v>
      </c>
      <c r="AB190" s="17"/>
      <c r="AC190" s="161" t="n">
        <f aca="false">(AA190/AE190)</f>
        <v>3796.39499672632</v>
      </c>
      <c r="AD190" s="17"/>
      <c r="AE190" s="79" t="n">
        <v>36656</v>
      </c>
      <c r="AG190" s="150"/>
      <c r="AH190" s="150"/>
      <c r="AI190" s="150"/>
      <c r="AJ190" s="150"/>
      <c r="AK190" s="150"/>
      <c r="AL190" s="150"/>
      <c r="AM190" s="150"/>
      <c r="AN190" s="150"/>
      <c r="AO190" s="150"/>
      <c r="AP190" s="150"/>
      <c r="AQ190" s="150"/>
      <c r="AR190" s="150"/>
      <c r="AS190" s="150"/>
      <c r="AT190" s="150"/>
      <c r="AU190" s="150"/>
      <c r="AV190" s="150"/>
      <c r="AW190" s="150"/>
      <c r="AX190" s="150"/>
      <c r="AY190" s="150"/>
      <c r="AZ190" s="150"/>
      <c r="BA190" s="150"/>
      <c r="BB190" s="150"/>
      <c r="BC190" s="150"/>
      <c r="BD190" s="150"/>
      <c r="BE190" s="150"/>
      <c r="BF190" s="150"/>
      <c r="BG190" s="150"/>
      <c r="BH190" s="150"/>
      <c r="BI190" s="150"/>
      <c r="BJ190" s="150"/>
      <c r="BK190" s="150"/>
      <c r="BL190" s="150"/>
      <c r="BM190" s="150"/>
      <c r="BN190" s="150"/>
      <c r="BO190" s="150"/>
      <c r="BP190" s="150"/>
      <c r="BQ190" s="150"/>
      <c r="BR190" s="150"/>
    </row>
    <row r="191" customFormat="false" ht="8.25" hidden="false" customHeight="true" outlineLevel="0" collapsed="false">
      <c r="A191" s="123" t="n">
        <v>73</v>
      </c>
      <c r="B191" s="124"/>
      <c r="C191" s="123" t="s">
        <v>209</v>
      </c>
      <c r="D191" s="123"/>
      <c r="E191" s="79" t="n">
        <v>1136385000</v>
      </c>
      <c r="F191" s="17"/>
      <c r="G191" s="79" t="n">
        <v>0</v>
      </c>
      <c r="H191" s="17"/>
      <c r="I191" s="79" t="n">
        <v>1360131000</v>
      </c>
      <c r="J191" s="17"/>
      <c r="K191" s="79" t="n">
        <v>0</v>
      </c>
      <c r="L191" s="17"/>
      <c r="M191" s="79" t="n">
        <f aca="false">(E191+G191+I191+K191)</f>
        <v>2496516000</v>
      </c>
      <c r="N191" s="17"/>
      <c r="O191" s="79" t="n">
        <v>978777000</v>
      </c>
      <c r="P191" s="17"/>
      <c r="Q191" s="79" t="n">
        <v>0</v>
      </c>
      <c r="R191" s="17"/>
      <c r="S191" s="79" t="n">
        <v>1517739000</v>
      </c>
      <c r="T191" s="17"/>
      <c r="U191" s="79" t="n">
        <v>0</v>
      </c>
      <c r="V191" s="17"/>
      <c r="W191" s="79" t="n">
        <f aca="false">(O191+Q191+S191+U191)</f>
        <v>2496516000</v>
      </c>
      <c r="X191" s="17"/>
      <c r="Y191" s="79" t="n">
        <v>1181000</v>
      </c>
      <c r="Z191" s="17"/>
      <c r="AA191" s="79" t="n">
        <f aca="false">(M191-Y191)</f>
        <v>2495335000</v>
      </c>
      <c r="AB191" s="17"/>
      <c r="AC191" s="161" t="n">
        <f aca="false">(AA191/AE191)</f>
        <v>5569.32262024328</v>
      </c>
      <c r="AD191" s="17"/>
      <c r="AE191" s="79" t="n">
        <v>448050</v>
      </c>
      <c r="AG191" s="150"/>
      <c r="AH191" s="150"/>
      <c r="AI191" s="150"/>
      <c r="AJ191" s="150"/>
      <c r="AK191" s="150"/>
      <c r="AL191" s="150"/>
      <c r="AM191" s="150"/>
      <c r="AN191" s="150"/>
      <c r="AO191" s="150"/>
      <c r="AP191" s="150"/>
      <c r="AQ191" s="150"/>
      <c r="AR191" s="150"/>
      <c r="AS191" s="150"/>
      <c r="AT191" s="150"/>
      <c r="AU191" s="150"/>
      <c r="AV191" s="150"/>
      <c r="AW191" s="150"/>
      <c r="AX191" s="150"/>
      <c r="AY191" s="150"/>
      <c r="AZ191" s="150"/>
      <c r="BA191" s="150"/>
      <c r="BB191" s="150"/>
      <c r="BC191" s="150"/>
      <c r="BD191" s="150"/>
      <c r="BE191" s="150"/>
      <c r="BF191" s="150"/>
      <c r="BG191" s="150"/>
      <c r="BH191" s="150"/>
      <c r="BI191" s="150"/>
      <c r="BJ191" s="150"/>
      <c r="BK191" s="150"/>
      <c r="BL191" s="150"/>
      <c r="BM191" s="150"/>
      <c r="BN191" s="150"/>
      <c r="BO191" s="150"/>
      <c r="BP191" s="150"/>
      <c r="BQ191" s="150"/>
      <c r="BR191" s="150"/>
    </row>
    <row r="192" customFormat="false" ht="8.25" hidden="false" customHeight="true" outlineLevel="0" collapsed="false">
      <c r="A192" s="123" t="n">
        <v>74</v>
      </c>
      <c r="B192" s="124"/>
      <c r="C192" s="123" t="s">
        <v>210</v>
      </c>
      <c r="D192" s="123"/>
      <c r="E192" s="79" t="n">
        <v>30916258</v>
      </c>
      <c r="F192" s="17"/>
      <c r="G192" s="79" t="n">
        <v>4578364</v>
      </c>
      <c r="H192" s="17"/>
      <c r="I192" s="79" t="n">
        <v>67311146</v>
      </c>
      <c r="J192" s="17"/>
      <c r="K192" s="79" t="n">
        <v>0</v>
      </c>
      <c r="L192" s="17"/>
      <c r="M192" s="79" t="n">
        <f aca="false">(E192+G192+I192+K192)</f>
        <v>102805768</v>
      </c>
      <c r="N192" s="17"/>
      <c r="O192" s="79" t="n">
        <v>60945620</v>
      </c>
      <c r="P192" s="17"/>
      <c r="Q192" s="79" t="n">
        <v>0</v>
      </c>
      <c r="R192" s="17"/>
      <c r="S192" s="79" t="n">
        <v>30415465</v>
      </c>
      <c r="T192" s="17"/>
      <c r="U192" s="79" t="n">
        <v>11444683</v>
      </c>
      <c r="V192" s="17"/>
      <c r="W192" s="79" t="n">
        <f aca="false">(O192+Q192+S192+U192)</f>
        <v>102805768</v>
      </c>
      <c r="X192" s="17"/>
      <c r="Y192" s="79" t="n">
        <v>0</v>
      </c>
      <c r="Z192" s="17"/>
      <c r="AA192" s="79" t="n">
        <f aca="false">(M192-Y192)</f>
        <v>102805768</v>
      </c>
      <c r="AB192" s="17"/>
      <c r="AC192" s="161" t="n">
        <f aca="false">(AA192/AE192)</f>
        <v>2973.24140324493</v>
      </c>
      <c r="AD192" s="17"/>
      <c r="AE192" s="79" t="n">
        <v>34577</v>
      </c>
      <c r="AG192" s="150"/>
      <c r="AH192" s="150"/>
      <c r="AI192" s="150"/>
      <c r="AJ192" s="150"/>
      <c r="AK192" s="150"/>
      <c r="AL192" s="150"/>
      <c r="AM192" s="150"/>
      <c r="AN192" s="150"/>
      <c r="AO192" s="150"/>
      <c r="AP192" s="150"/>
      <c r="AQ192" s="150"/>
      <c r="AR192" s="150"/>
      <c r="AS192" s="150"/>
      <c r="AT192" s="150"/>
      <c r="AU192" s="150"/>
      <c r="AV192" s="150"/>
      <c r="AW192" s="150"/>
      <c r="AX192" s="150"/>
      <c r="AY192" s="150"/>
      <c r="AZ192" s="150"/>
      <c r="BA192" s="150"/>
      <c r="BB192" s="150"/>
      <c r="BC192" s="150"/>
      <c r="BD192" s="150"/>
      <c r="BE192" s="150"/>
      <c r="BF192" s="150"/>
      <c r="BG192" s="150"/>
      <c r="BH192" s="150"/>
      <c r="BI192" s="150"/>
      <c r="BJ192" s="150"/>
      <c r="BK192" s="150"/>
      <c r="BL192" s="150"/>
      <c r="BM192" s="150"/>
      <c r="BN192" s="150"/>
      <c r="BO192" s="150"/>
      <c r="BP192" s="150"/>
      <c r="BQ192" s="150"/>
      <c r="BR192" s="150"/>
    </row>
    <row r="193" customFormat="false" ht="8.25" hidden="false" customHeight="true" outlineLevel="0" collapsed="false">
      <c r="A193" s="123" t="n">
        <v>75</v>
      </c>
      <c r="B193" s="124"/>
      <c r="C193" s="123" t="s">
        <v>211</v>
      </c>
      <c r="D193" s="123"/>
      <c r="E193" s="79" t="n">
        <v>2556220</v>
      </c>
      <c r="F193" s="17"/>
      <c r="G193" s="79" t="n">
        <v>0</v>
      </c>
      <c r="H193" s="17"/>
      <c r="I193" s="79" t="n">
        <v>17782776</v>
      </c>
      <c r="J193" s="17"/>
      <c r="K193" s="79" t="n">
        <v>0</v>
      </c>
      <c r="L193" s="17"/>
      <c r="M193" s="79" t="n">
        <f aca="false">(E193+G193+I193+K193)</f>
        <v>20338996</v>
      </c>
      <c r="N193" s="17"/>
      <c r="O193" s="79" t="n">
        <v>11626368</v>
      </c>
      <c r="P193" s="17"/>
      <c r="Q193" s="79" t="n">
        <v>0</v>
      </c>
      <c r="R193" s="17"/>
      <c r="S193" s="79" t="n">
        <v>8712628</v>
      </c>
      <c r="T193" s="17"/>
      <c r="U193" s="79" t="n">
        <v>0</v>
      </c>
      <c r="V193" s="17"/>
      <c r="W193" s="79" t="n">
        <f aca="false">(O193+Q193+S193+U193)</f>
        <v>20338996</v>
      </c>
      <c r="X193" s="17"/>
      <c r="Y193" s="79" t="n">
        <v>0</v>
      </c>
      <c r="Z193" s="17"/>
      <c r="AA193" s="79" t="n">
        <f aca="false">(M193-Y193)</f>
        <v>20338996</v>
      </c>
      <c r="AB193" s="17"/>
      <c r="AC193" s="161" t="n">
        <f aca="false">(AA193/AE193)</f>
        <v>2783.11384783799</v>
      </c>
      <c r="AD193" s="17"/>
      <c r="AE193" s="79" t="n">
        <v>7308</v>
      </c>
      <c r="AG193" s="150"/>
      <c r="AH193" s="150"/>
      <c r="AI193" s="150"/>
      <c r="AJ193" s="150"/>
      <c r="AK193" s="150"/>
      <c r="AL193" s="150"/>
      <c r="AM193" s="150"/>
      <c r="AN193" s="150"/>
      <c r="AO193" s="150"/>
      <c r="AP193" s="150"/>
      <c r="AQ193" s="150"/>
      <c r="AR193" s="150"/>
      <c r="AS193" s="150"/>
      <c r="AT193" s="150"/>
      <c r="AU193" s="150"/>
      <c r="AV193" s="150"/>
      <c r="AW193" s="150"/>
      <c r="AX193" s="150"/>
      <c r="AY193" s="150"/>
      <c r="AZ193" s="150"/>
      <c r="BA193" s="150"/>
      <c r="BB193" s="150"/>
      <c r="BC193" s="150"/>
      <c r="BD193" s="150"/>
      <c r="BE193" s="150"/>
      <c r="BF193" s="150"/>
      <c r="BG193" s="150"/>
      <c r="BH193" s="150"/>
      <c r="BI193" s="150"/>
      <c r="BJ193" s="150"/>
      <c r="BK193" s="150"/>
      <c r="BL193" s="150"/>
      <c r="BM193" s="150"/>
      <c r="BN193" s="150"/>
      <c r="BO193" s="150"/>
      <c r="BP193" s="150"/>
      <c r="BQ193" s="150"/>
      <c r="BR193" s="150"/>
    </row>
    <row r="194" customFormat="false" ht="6.75" hidden="false" customHeight="true" outlineLevel="0" collapsed="false">
      <c r="A194" s="144"/>
      <c r="B194" s="124"/>
      <c r="C194" s="123"/>
      <c r="D194" s="123"/>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62"/>
      <c r="AD194" s="17"/>
      <c r="AE194" s="17"/>
      <c r="AG194" s="150"/>
      <c r="AH194" s="150"/>
      <c r="AI194" s="150"/>
      <c r="AJ194" s="150"/>
      <c r="AK194" s="150"/>
      <c r="AL194" s="150"/>
      <c r="AM194" s="150"/>
      <c r="AN194" s="150"/>
      <c r="AO194" s="150"/>
      <c r="AP194" s="150"/>
      <c r="AQ194" s="150"/>
      <c r="AR194" s="150"/>
      <c r="AS194" s="150"/>
      <c r="AT194" s="150"/>
      <c r="AU194" s="150"/>
      <c r="AV194" s="150"/>
      <c r="AW194" s="150"/>
      <c r="AX194" s="150"/>
      <c r="AY194" s="150"/>
      <c r="AZ194" s="150"/>
      <c r="BA194" s="150"/>
      <c r="BB194" s="150"/>
      <c r="BC194" s="150"/>
      <c r="BD194" s="150"/>
      <c r="BE194" s="150"/>
      <c r="BF194" s="150"/>
      <c r="BG194" s="150"/>
      <c r="BH194" s="150"/>
      <c r="BI194" s="150"/>
      <c r="BJ194" s="150"/>
      <c r="BK194" s="150"/>
      <c r="BL194" s="150"/>
      <c r="BM194" s="150"/>
      <c r="BN194" s="150"/>
      <c r="BO194" s="150"/>
      <c r="BP194" s="150"/>
      <c r="BQ194" s="150"/>
      <c r="BR194" s="150"/>
    </row>
    <row r="195" customFormat="false" ht="8.25" hidden="false" customHeight="true" outlineLevel="0" collapsed="false">
      <c r="A195" s="123" t="n">
        <v>76</v>
      </c>
      <c r="B195" s="124"/>
      <c r="C195" s="123" t="s">
        <v>125</v>
      </c>
      <c r="D195" s="123"/>
      <c r="E195" s="79" t="n">
        <v>17026615</v>
      </c>
      <c r="F195" s="17"/>
      <c r="G195" s="79" t="n">
        <v>0</v>
      </c>
      <c r="H195" s="17"/>
      <c r="I195" s="79" t="n">
        <v>13888441</v>
      </c>
      <c r="J195" s="17"/>
      <c r="K195" s="79" t="n">
        <v>0</v>
      </c>
      <c r="L195" s="17"/>
      <c r="M195" s="79" t="n">
        <f aca="false">(E195+G195+I195+K195)</f>
        <v>30915056</v>
      </c>
      <c r="N195" s="17"/>
      <c r="O195" s="79" t="n">
        <v>27954245</v>
      </c>
      <c r="P195" s="17"/>
      <c r="Q195" s="79" t="n">
        <v>0</v>
      </c>
      <c r="R195" s="17"/>
      <c r="S195" s="79" t="n">
        <v>2960811</v>
      </c>
      <c r="T195" s="17"/>
      <c r="U195" s="79" t="n">
        <v>0</v>
      </c>
      <c r="V195" s="17"/>
      <c r="W195" s="79" t="n">
        <f aca="false">(O195+Q195+S195+U195)</f>
        <v>30915056</v>
      </c>
      <c r="X195" s="17"/>
      <c r="Y195" s="79" t="n">
        <v>0</v>
      </c>
      <c r="Z195" s="17"/>
      <c r="AA195" s="79" t="n">
        <f aca="false">(M195-Y195)</f>
        <v>30915056</v>
      </c>
      <c r="AB195" s="17"/>
      <c r="AC195" s="161" t="n">
        <f aca="false">(AA195/AE195)</f>
        <v>3423.97341898328</v>
      </c>
      <c r="AD195" s="17"/>
      <c r="AE195" s="79" t="n">
        <v>9029</v>
      </c>
      <c r="AG195" s="150"/>
      <c r="AH195" s="150"/>
      <c r="AI195" s="150"/>
      <c r="AJ195" s="150"/>
      <c r="AK195" s="150"/>
      <c r="AL195" s="150"/>
      <c r="AM195" s="150"/>
      <c r="AN195" s="150"/>
      <c r="AO195" s="150"/>
      <c r="AP195" s="150"/>
      <c r="AQ195" s="150"/>
      <c r="AR195" s="150"/>
      <c r="AS195" s="150"/>
      <c r="AT195" s="150"/>
      <c r="AU195" s="150"/>
      <c r="AV195" s="150"/>
      <c r="AW195" s="150"/>
      <c r="AX195" s="150"/>
      <c r="AY195" s="150"/>
      <c r="AZ195" s="150"/>
      <c r="BA195" s="150"/>
      <c r="BB195" s="150"/>
      <c r="BC195" s="150"/>
      <c r="BD195" s="150"/>
      <c r="BE195" s="150"/>
      <c r="BF195" s="150"/>
      <c r="BG195" s="150"/>
      <c r="BH195" s="150"/>
      <c r="BI195" s="150"/>
      <c r="BJ195" s="150"/>
      <c r="BK195" s="150"/>
      <c r="BL195" s="150"/>
      <c r="BM195" s="150"/>
      <c r="BN195" s="150"/>
      <c r="BO195" s="150"/>
      <c r="BP195" s="150"/>
      <c r="BQ195" s="150"/>
      <c r="BR195" s="150"/>
    </row>
    <row r="196" customFormat="false" ht="8.25" hidden="false" customHeight="true" outlineLevel="0" collapsed="false">
      <c r="A196" s="123" t="n">
        <v>77</v>
      </c>
      <c r="B196" s="124"/>
      <c r="C196" s="123" t="s">
        <v>126</v>
      </c>
      <c r="D196" s="123"/>
      <c r="E196" s="79" t="n">
        <v>175159226</v>
      </c>
      <c r="F196" s="17"/>
      <c r="G196" s="79" t="n">
        <v>0</v>
      </c>
      <c r="H196" s="17"/>
      <c r="I196" s="79" t="n">
        <v>199497475</v>
      </c>
      <c r="J196" s="17"/>
      <c r="K196" s="79" t="n">
        <v>0</v>
      </c>
      <c r="L196" s="17"/>
      <c r="M196" s="79" t="n">
        <f aca="false">(E196+G196+I196+K196)</f>
        <v>374656701</v>
      </c>
      <c r="N196" s="17"/>
      <c r="O196" s="79" t="n">
        <v>225332398</v>
      </c>
      <c r="P196" s="17"/>
      <c r="Q196" s="79" t="n">
        <v>0</v>
      </c>
      <c r="R196" s="17"/>
      <c r="S196" s="79" t="n">
        <v>149324303</v>
      </c>
      <c r="T196" s="17"/>
      <c r="U196" s="79" t="n">
        <v>0</v>
      </c>
      <c r="V196" s="17"/>
      <c r="W196" s="79" t="n">
        <f aca="false">(O196+Q196+S196+U196)</f>
        <v>374656701</v>
      </c>
      <c r="X196" s="17"/>
      <c r="Y196" s="79" t="n">
        <v>288685</v>
      </c>
      <c r="Z196" s="17"/>
      <c r="AA196" s="79" t="n">
        <f aca="false">(M196-Y196)</f>
        <v>374368016</v>
      </c>
      <c r="AB196" s="17"/>
      <c r="AC196" s="161" t="n">
        <f aca="false">(AA196/AE196)</f>
        <v>3985.86107917039</v>
      </c>
      <c r="AD196" s="17"/>
      <c r="AE196" s="79" t="n">
        <v>93924</v>
      </c>
      <c r="AG196" s="150"/>
      <c r="AH196" s="150"/>
      <c r="AI196" s="150"/>
      <c r="AJ196" s="150"/>
      <c r="AK196" s="150"/>
      <c r="AL196" s="150"/>
      <c r="AM196" s="150"/>
      <c r="AN196" s="150"/>
      <c r="AO196" s="150"/>
      <c r="AP196" s="150"/>
      <c r="AQ196" s="150"/>
      <c r="AR196" s="150"/>
      <c r="AS196" s="150"/>
      <c r="AT196" s="150"/>
      <c r="AU196" s="150"/>
      <c r="AV196" s="150"/>
      <c r="AW196" s="150"/>
      <c r="AX196" s="150"/>
      <c r="AY196" s="150"/>
      <c r="AZ196" s="150"/>
      <c r="BA196" s="150"/>
      <c r="BB196" s="150"/>
      <c r="BC196" s="150"/>
      <c r="BD196" s="150"/>
      <c r="BE196" s="150"/>
      <c r="BF196" s="150"/>
      <c r="BG196" s="150"/>
      <c r="BH196" s="150"/>
      <c r="BI196" s="150"/>
      <c r="BJ196" s="150"/>
      <c r="BK196" s="150"/>
      <c r="BL196" s="150"/>
      <c r="BM196" s="150"/>
      <c r="BN196" s="150"/>
      <c r="BO196" s="150"/>
      <c r="BP196" s="150"/>
      <c r="BQ196" s="150"/>
      <c r="BR196" s="150"/>
    </row>
    <row r="197" customFormat="false" ht="8.25" hidden="false" customHeight="true" outlineLevel="0" collapsed="false">
      <c r="A197" s="123" t="n">
        <v>78</v>
      </c>
      <c r="B197" s="124"/>
      <c r="C197" s="123" t="s">
        <v>212</v>
      </c>
      <c r="D197" s="123"/>
      <c r="E197" s="79" t="n">
        <v>72944234</v>
      </c>
      <c r="F197" s="17"/>
      <c r="G197" s="79" t="n">
        <v>895000</v>
      </c>
      <c r="H197" s="17"/>
      <c r="I197" s="79" t="n">
        <v>43749243</v>
      </c>
      <c r="J197" s="17"/>
      <c r="K197" s="79" t="n">
        <v>0</v>
      </c>
      <c r="L197" s="17"/>
      <c r="M197" s="79" t="n">
        <f aca="false">(E197+G197+I197+K197)</f>
        <v>117588477</v>
      </c>
      <c r="N197" s="17"/>
      <c r="O197" s="79" t="n">
        <v>69358109</v>
      </c>
      <c r="P197" s="17"/>
      <c r="Q197" s="79" t="n">
        <v>0</v>
      </c>
      <c r="R197" s="17"/>
      <c r="S197" s="79" t="n">
        <v>36647253</v>
      </c>
      <c r="T197" s="17"/>
      <c r="U197" s="79" t="n">
        <v>11583115</v>
      </c>
      <c r="V197" s="17"/>
      <c r="W197" s="79" t="n">
        <f aca="false">(O197+Q197+S197+U197)</f>
        <v>117588477</v>
      </c>
      <c r="X197" s="17"/>
      <c r="Y197" s="79" t="n">
        <v>0</v>
      </c>
      <c r="Z197" s="17"/>
      <c r="AA197" s="79" t="n">
        <f aca="false">(M197-Y197)</f>
        <v>117588477</v>
      </c>
      <c r="AB197" s="17"/>
      <c r="AC197" s="161" t="n">
        <f aca="false">(AA197/AE197)</f>
        <v>5287.0139382222</v>
      </c>
      <c r="AD197" s="17"/>
      <c r="AE197" s="79" t="n">
        <v>22241</v>
      </c>
      <c r="AG197" s="150"/>
      <c r="AH197" s="150"/>
      <c r="AI197" s="150"/>
      <c r="AJ197" s="150"/>
      <c r="AK197" s="150"/>
      <c r="AL197" s="150"/>
      <c r="AM197" s="150"/>
      <c r="AN197" s="150"/>
      <c r="AO197" s="150"/>
      <c r="AP197" s="150"/>
      <c r="AQ197" s="150"/>
      <c r="AR197" s="150"/>
      <c r="AS197" s="150"/>
      <c r="AT197" s="150"/>
      <c r="AU197" s="150"/>
      <c r="AV197" s="150"/>
      <c r="AW197" s="150"/>
      <c r="AX197" s="150"/>
      <c r="AY197" s="150"/>
      <c r="AZ197" s="150"/>
      <c r="BA197" s="150"/>
      <c r="BB197" s="150"/>
      <c r="BC197" s="150"/>
      <c r="BD197" s="150"/>
      <c r="BE197" s="150"/>
      <c r="BF197" s="150"/>
      <c r="BG197" s="150"/>
      <c r="BH197" s="150"/>
      <c r="BI197" s="150"/>
      <c r="BJ197" s="150"/>
      <c r="BK197" s="150"/>
      <c r="BL197" s="150"/>
      <c r="BM197" s="150"/>
      <c r="BN197" s="150"/>
      <c r="BO197" s="150"/>
      <c r="BP197" s="150"/>
      <c r="BQ197" s="150"/>
      <c r="BR197" s="150"/>
    </row>
    <row r="198" customFormat="false" ht="8.25" hidden="false" customHeight="true" outlineLevel="0" collapsed="false">
      <c r="A198" s="123" t="n">
        <v>79</v>
      </c>
      <c r="B198" s="124"/>
      <c r="C198" s="123" t="s">
        <v>213</v>
      </c>
      <c r="D198" s="123"/>
      <c r="E198" s="79" t="n">
        <v>93972453</v>
      </c>
      <c r="F198" s="17"/>
      <c r="G198" s="79" t="n">
        <v>0</v>
      </c>
      <c r="H198" s="17"/>
      <c r="I198" s="79" t="n">
        <v>183131662</v>
      </c>
      <c r="J198" s="17"/>
      <c r="K198" s="79" t="n">
        <v>0</v>
      </c>
      <c r="L198" s="17"/>
      <c r="M198" s="79" t="n">
        <f aca="false">(E198+G198+I198+K198)</f>
        <v>277104115</v>
      </c>
      <c r="N198" s="17"/>
      <c r="O198" s="79" t="n">
        <v>194657015</v>
      </c>
      <c r="P198" s="17"/>
      <c r="Q198" s="79" t="n">
        <v>0</v>
      </c>
      <c r="R198" s="17"/>
      <c r="S198" s="79" t="n">
        <v>40562951</v>
      </c>
      <c r="T198" s="17"/>
      <c r="U198" s="79" t="n">
        <v>41884149</v>
      </c>
      <c r="V198" s="17"/>
      <c r="W198" s="79" t="n">
        <f aca="false">(O198+Q198+S198+U198)</f>
        <v>277104115</v>
      </c>
      <c r="X198" s="17"/>
      <c r="Y198" s="79" t="n">
        <v>0</v>
      </c>
      <c r="Z198" s="17"/>
      <c r="AA198" s="79" t="n">
        <f aca="false">(M198-Y198)</f>
        <v>277104115</v>
      </c>
      <c r="AB198" s="17"/>
      <c r="AC198" s="161" t="n">
        <f aca="false">(AA198/AE198)</f>
        <v>3475.31341318116</v>
      </c>
      <c r="AD198" s="17"/>
      <c r="AE198" s="79" t="n">
        <v>79735</v>
      </c>
      <c r="AG198" s="150"/>
      <c r="AH198" s="150"/>
      <c r="AI198" s="150"/>
      <c r="AJ198" s="150"/>
      <c r="AK198" s="150"/>
      <c r="AL198" s="150"/>
      <c r="AM198" s="150"/>
      <c r="AN198" s="150"/>
      <c r="AO198" s="150"/>
      <c r="AP198" s="150"/>
      <c r="AQ198" s="150"/>
      <c r="AR198" s="150"/>
      <c r="AS198" s="150"/>
      <c r="AT198" s="150"/>
      <c r="AU198" s="150"/>
      <c r="AV198" s="150"/>
      <c r="AW198" s="150"/>
      <c r="AX198" s="150"/>
      <c r="AY198" s="150"/>
      <c r="AZ198" s="150"/>
      <c r="BA198" s="150"/>
      <c r="BB198" s="150"/>
      <c r="BC198" s="150"/>
      <c r="BD198" s="150"/>
      <c r="BE198" s="150"/>
      <c r="BF198" s="150"/>
      <c r="BG198" s="150"/>
      <c r="BH198" s="150"/>
      <c r="BI198" s="150"/>
      <c r="BJ198" s="150"/>
      <c r="BK198" s="150"/>
      <c r="BL198" s="150"/>
      <c r="BM198" s="150"/>
      <c r="BN198" s="150"/>
      <c r="BO198" s="150"/>
      <c r="BP198" s="150"/>
      <c r="BQ198" s="150"/>
      <c r="BR198" s="150"/>
    </row>
    <row r="199" customFormat="false" ht="8.25" hidden="false" customHeight="true" outlineLevel="0" collapsed="false">
      <c r="A199" s="123" t="n">
        <v>80</v>
      </c>
      <c r="B199" s="124"/>
      <c r="C199" s="123" t="s">
        <v>214</v>
      </c>
      <c r="D199" s="123"/>
      <c r="E199" s="79" t="n">
        <v>11404546</v>
      </c>
      <c r="F199" s="17"/>
      <c r="G199" s="79" t="n">
        <v>684700</v>
      </c>
      <c r="H199" s="17"/>
      <c r="I199" s="79" t="n">
        <v>54272193</v>
      </c>
      <c r="J199" s="17"/>
      <c r="K199" s="79" t="n">
        <v>0</v>
      </c>
      <c r="L199" s="17"/>
      <c r="M199" s="79" t="n">
        <f aca="false">(E199+G199+I199+K199)</f>
        <v>66361439</v>
      </c>
      <c r="N199" s="17"/>
      <c r="O199" s="79" t="n">
        <v>53526392</v>
      </c>
      <c r="P199" s="17"/>
      <c r="Q199" s="79" t="n">
        <v>0</v>
      </c>
      <c r="R199" s="17"/>
      <c r="S199" s="79" t="n">
        <v>12148799</v>
      </c>
      <c r="T199" s="17"/>
      <c r="U199" s="79" t="n">
        <v>686248</v>
      </c>
      <c r="V199" s="17"/>
      <c r="W199" s="79" t="n">
        <f aca="false">(O199+Q199+S199+U199)</f>
        <v>66361439</v>
      </c>
      <c r="X199" s="17"/>
      <c r="Y199" s="79" t="n">
        <v>0</v>
      </c>
      <c r="Z199" s="17"/>
      <c r="AA199" s="79" t="n">
        <f aca="false">(M199-Y199)</f>
        <v>66361439</v>
      </c>
      <c r="AB199" s="17"/>
      <c r="AC199" s="161" t="n">
        <f aca="false">(AA199/AE199)</f>
        <v>2395.97931183883</v>
      </c>
      <c r="AD199" s="17"/>
      <c r="AE199" s="79" t="n">
        <v>27697</v>
      </c>
      <c r="AG199" s="150"/>
      <c r="AH199" s="150"/>
      <c r="AI199" s="150"/>
      <c r="AJ199" s="150"/>
      <c r="AK199" s="150"/>
      <c r="AL199" s="150"/>
      <c r="AM199" s="150"/>
      <c r="AN199" s="150"/>
      <c r="AO199" s="150"/>
      <c r="AP199" s="150"/>
      <c r="AQ199" s="150"/>
      <c r="AR199" s="150"/>
      <c r="AS199" s="150"/>
      <c r="AT199" s="150"/>
      <c r="AU199" s="150"/>
      <c r="AV199" s="150"/>
      <c r="AW199" s="150"/>
      <c r="AX199" s="150"/>
      <c r="AY199" s="150"/>
      <c r="AZ199" s="150"/>
      <c r="BA199" s="150"/>
      <c r="BB199" s="150"/>
      <c r="BC199" s="150"/>
      <c r="BD199" s="150"/>
      <c r="BE199" s="150"/>
      <c r="BF199" s="150"/>
      <c r="BG199" s="150"/>
      <c r="BH199" s="150"/>
      <c r="BI199" s="150"/>
      <c r="BJ199" s="150"/>
      <c r="BK199" s="150"/>
      <c r="BL199" s="150"/>
      <c r="BM199" s="150"/>
      <c r="BN199" s="150"/>
      <c r="BO199" s="150"/>
      <c r="BP199" s="150"/>
      <c r="BQ199" s="150"/>
      <c r="BR199" s="150"/>
    </row>
    <row r="200" customFormat="false" ht="6.75" hidden="false" customHeight="true" outlineLevel="0" collapsed="false">
      <c r="A200" s="144"/>
      <c r="B200" s="124"/>
      <c r="C200" s="123"/>
      <c r="D200" s="123"/>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62"/>
      <c r="AD200" s="17"/>
      <c r="AE200" s="17"/>
      <c r="AG200" s="150"/>
      <c r="AH200" s="150"/>
      <c r="AI200" s="150"/>
      <c r="AJ200" s="150"/>
      <c r="AK200" s="150"/>
      <c r="AL200" s="150"/>
      <c r="AM200" s="150"/>
      <c r="AN200" s="150"/>
      <c r="AO200" s="150"/>
      <c r="AP200" s="150"/>
      <c r="AQ200" s="150"/>
      <c r="AR200" s="150"/>
      <c r="AS200" s="150"/>
      <c r="AT200" s="150"/>
      <c r="AU200" s="150"/>
      <c r="AV200" s="150"/>
      <c r="AW200" s="150"/>
      <c r="AX200" s="150"/>
      <c r="AY200" s="150"/>
      <c r="AZ200" s="150"/>
      <c r="BA200" s="150"/>
      <c r="BB200" s="150"/>
      <c r="BC200" s="150"/>
      <c r="BD200" s="150"/>
      <c r="BE200" s="150"/>
      <c r="BF200" s="150"/>
      <c r="BG200" s="150"/>
      <c r="BH200" s="150"/>
      <c r="BI200" s="150"/>
      <c r="BJ200" s="150"/>
      <c r="BK200" s="150"/>
      <c r="BL200" s="150"/>
      <c r="BM200" s="150"/>
      <c r="BN200" s="150"/>
      <c r="BO200" s="150"/>
      <c r="BP200" s="150"/>
      <c r="BQ200" s="150"/>
      <c r="BR200" s="150"/>
    </row>
    <row r="201" customFormat="false" ht="8.25" hidden="false" customHeight="true" outlineLevel="0" collapsed="false">
      <c r="A201" s="123" t="n">
        <v>81</v>
      </c>
      <c r="B201" s="124"/>
      <c r="C201" s="123" t="s">
        <v>215</v>
      </c>
      <c r="D201" s="123"/>
      <c r="E201" s="79" t="n">
        <v>24440791</v>
      </c>
      <c r="F201" s="17"/>
      <c r="G201" s="79" t="n">
        <v>0</v>
      </c>
      <c r="H201" s="17"/>
      <c r="I201" s="79" t="n">
        <v>57232118</v>
      </c>
      <c r="J201" s="17"/>
      <c r="K201" s="79" t="n">
        <v>261526</v>
      </c>
      <c r="L201" s="17"/>
      <c r="M201" s="79" t="n">
        <f aca="false">(E201+G201+I201+K201)</f>
        <v>81934435</v>
      </c>
      <c r="N201" s="17"/>
      <c r="O201" s="79" t="n">
        <v>42714868</v>
      </c>
      <c r="P201" s="17"/>
      <c r="Q201" s="79" t="n">
        <v>0</v>
      </c>
      <c r="R201" s="17"/>
      <c r="S201" s="79" t="n">
        <v>19555243</v>
      </c>
      <c r="T201" s="17"/>
      <c r="U201" s="79" t="n">
        <v>19664324</v>
      </c>
      <c r="V201" s="17"/>
      <c r="W201" s="79" t="n">
        <f aca="false">(O201+Q201+S201+U201)</f>
        <v>81934435</v>
      </c>
      <c r="X201" s="17"/>
      <c r="Y201" s="79" t="n">
        <v>0</v>
      </c>
      <c r="Z201" s="17"/>
      <c r="AA201" s="79" t="n">
        <f aca="false">(M201-Y201)</f>
        <v>81934435</v>
      </c>
      <c r="AB201" s="17"/>
      <c r="AC201" s="161" t="n">
        <f aca="false">(AA201/AE201)</f>
        <v>3604.20687986627</v>
      </c>
      <c r="AD201" s="17"/>
      <c r="AE201" s="79" t="n">
        <v>22733</v>
      </c>
      <c r="AG201" s="150"/>
      <c r="AH201" s="150"/>
      <c r="AI201" s="150"/>
      <c r="AJ201" s="150"/>
      <c r="AK201" s="150"/>
      <c r="AL201" s="150"/>
      <c r="AM201" s="150"/>
      <c r="AN201" s="150"/>
      <c r="AO201" s="150"/>
      <c r="AP201" s="150"/>
      <c r="AQ201" s="150"/>
      <c r="AR201" s="150"/>
      <c r="AS201" s="150"/>
      <c r="AT201" s="150"/>
      <c r="AU201" s="150"/>
      <c r="AV201" s="150"/>
      <c r="AW201" s="150"/>
      <c r="AX201" s="150"/>
      <c r="AY201" s="150"/>
      <c r="AZ201" s="150"/>
      <c r="BA201" s="150"/>
      <c r="BB201" s="150"/>
      <c r="BC201" s="150"/>
      <c r="BD201" s="150"/>
      <c r="BE201" s="150"/>
      <c r="BF201" s="150"/>
      <c r="BG201" s="150"/>
      <c r="BH201" s="150"/>
      <c r="BI201" s="150"/>
      <c r="BJ201" s="150"/>
      <c r="BK201" s="150"/>
      <c r="BL201" s="150"/>
      <c r="BM201" s="150"/>
      <c r="BN201" s="150"/>
      <c r="BO201" s="150"/>
      <c r="BP201" s="150"/>
      <c r="BQ201" s="150"/>
      <c r="BR201" s="150"/>
    </row>
    <row r="202" customFormat="false" ht="8.25" hidden="false" customHeight="true" outlineLevel="0" collapsed="false">
      <c r="A202" s="123" t="n">
        <v>82</v>
      </c>
      <c r="B202" s="124"/>
      <c r="C202" s="123" t="s">
        <v>216</v>
      </c>
      <c r="D202" s="123"/>
      <c r="E202" s="79" t="n">
        <v>40626295</v>
      </c>
      <c r="F202" s="17"/>
      <c r="G202" s="79" t="n">
        <v>1258000</v>
      </c>
      <c r="H202" s="17"/>
      <c r="I202" s="79" t="n">
        <v>87174781</v>
      </c>
      <c r="J202" s="17"/>
      <c r="K202" s="79" t="n">
        <v>0</v>
      </c>
      <c r="L202" s="17"/>
      <c r="M202" s="79" t="n">
        <f aca="false">(E202+G202+I202+K202)</f>
        <v>129059076</v>
      </c>
      <c r="N202" s="17"/>
      <c r="O202" s="79" t="n">
        <v>86771015</v>
      </c>
      <c r="P202" s="17"/>
      <c r="Q202" s="79" t="n">
        <v>0</v>
      </c>
      <c r="R202" s="17"/>
      <c r="S202" s="79" t="n">
        <v>41461623</v>
      </c>
      <c r="T202" s="17"/>
      <c r="U202" s="79" t="n">
        <v>826438</v>
      </c>
      <c r="V202" s="17"/>
      <c r="W202" s="79" t="n">
        <f aca="false">(O202+Q202+S202+U202)</f>
        <v>129059076</v>
      </c>
      <c r="X202" s="17"/>
      <c r="Y202" s="79" t="n">
        <v>0</v>
      </c>
      <c r="Z202" s="17"/>
      <c r="AA202" s="79" t="n">
        <f aca="false">(M202-Y202)</f>
        <v>129059076</v>
      </c>
      <c r="AB202" s="17"/>
      <c r="AC202" s="161" t="n">
        <f aca="false">(AA202/AE202)</f>
        <v>3077.37793886213</v>
      </c>
      <c r="AD202" s="17"/>
      <c r="AE202" s="79" t="n">
        <v>41938</v>
      </c>
      <c r="AG202" s="150"/>
      <c r="AH202" s="150"/>
      <c r="AI202" s="150"/>
      <c r="AJ202" s="150"/>
      <c r="AK202" s="150"/>
      <c r="AL202" s="150"/>
      <c r="AM202" s="150"/>
      <c r="AN202" s="150"/>
      <c r="AO202" s="150"/>
      <c r="AP202" s="150"/>
      <c r="AQ202" s="150"/>
      <c r="AR202" s="150"/>
      <c r="AS202" s="150"/>
      <c r="AT202" s="150"/>
      <c r="AU202" s="150"/>
      <c r="AV202" s="150"/>
      <c r="AW202" s="150"/>
      <c r="AX202" s="150"/>
      <c r="AY202" s="150"/>
      <c r="AZ202" s="150"/>
      <c r="BA202" s="150"/>
      <c r="BB202" s="150"/>
      <c r="BC202" s="150"/>
      <c r="BD202" s="150"/>
      <c r="BE202" s="150"/>
      <c r="BF202" s="150"/>
      <c r="BG202" s="150"/>
      <c r="BH202" s="150"/>
      <c r="BI202" s="150"/>
      <c r="BJ202" s="150"/>
      <c r="BK202" s="150"/>
      <c r="BL202" s="150"/>
      <c r="BM202" s="150"/>
      <c r="BN202" s="150"/>
      <c r="BO202" s="150"/>
      <c r="BP202" s="150"/>
      <c r="BQ202" s="150"/>
      <c r="BR202" s="150"/>
    </row>
    <row r="203" customFormat="false" ht="8.25" hidden="false" customHeight="true" outlineLevel="0" collapsed="false">
      <c r="A203" s="123" t="n">
        <v>83</v>
      </c>
      <c r="B203" s="124"/>
      <c r="C203" s="123" t="s">
        <v>217</v>
      </c>
      <c r="D203" s="123"/>
      <c r="E203" s="79" t="n">
        <v>54098152</v>
      </c>
      <c r="F203" s="17"/>
      <c r="G203" s="79" t="n">
        <v>0</v>
      </c>
      <c r="H203" s="17"/>
      <c r="I203" s="79" t="n">
        <v>57248236</v>
      </c>
      <c r="J203" s="17"/>
      <c r="K203" s="79" t="n">
        <v>0</v>
      </c>
      <c r="L203" s="17"/>
      <c r="M203" s="79" t="n">
        <f aca="false">(E203+G203+I203+K203)</f>
        <v>111346388</v>
      </c>
      <c r="N203" s="17"/>
      <c r="O203" s="79" t="n">
        <v>45358177</v>
      </c>
      <c r="P203" s="17"/>
      <c r="Q203" s="79" t="n">
        <v>0</v>
      </c>
      <c r="R203" s="17"/>
      <c r="S203" s="79" t="n">
        <v>55891486</v>
      </c>
      <c r="T203" s="17"/>
      <c r="U203" s="79" t="n">
        <v>10096725</v>
      </c>
      <c r="V203" s="17"/>
      <c r="W203" s="79" t="n">
        <f aca="false">(O203+Q203+S203+U203)</f>
        <v>111346388</v>
      </c>
      <c r="X203" s="17"/>
      <c r="Y203" s="79" t="n">
        <v>0</v>
      </c>
      <c r="Z203" s="17"/>
      <c r="AA203" s="79" t="n">
        <f aca="false">(M203-Y203)</f>
        <v>111346388</v>
      </c>
      <c r="AB203" s="17"/>
      <c r="AC203" s="161" t="n">
        <f aca="false">(AA203/AE203)</f>
        <v>3585.80407059127</v>
      </c>
      <c r="AD203" s="17"/>
      <c r="AE203" s="79" t="n">
        <v>31052</v>
      </c>
      <c r="AG203" s="150"/>
      <c r="AH203" s="150"/>
      <c r="AI203" s="150"/>
      <c r="AJ203" s="150"/>
      <c r="AK203" s="150"/>
      <c r="AL203" s="150"/>
      <c r="AM203" s="150"/>
      <c r="AN203" s="150"/>
      <c r="AO203" s="150"/>
      <c r="AP203" s="150"/>
      <c r="AQ203" s="150"/>
      <c r="AR203" s="150"/>
      <c r="AS203" s="150"/>
      <c r="AT203" s="150"/>
      <c r="AU203" s="150"/>
      <c r="AV203" s="150"/>
      <c r="AW203" s="150"/>
      <c r="AX203" s="150"/>
      <c r="AY203" s="150"/>
      <c r="AZ203" s="150"/>
      <c r="BA203" s="150"/>
      <c r="BB203" s="150"/>
      <c r="BC203" s="150"/>
      <c r="BD203" s="150"/>
      <c r="BE203" s="150"/>
      <c r="BF203" s="150"/>
      <c r="BG203" s="150"/>
      <c r="BH203" s="150"/>
      <c r="BI203" s="150"/>
      <c r="BJ203" s="150"/>
      <c r="BK203" s="150"/>
      <c r="BL203" s="150"/>
      <c r="BM203" s="150"/>
      <c r="BN203" s="150"/>
      <c r="BO203" s="150"/>
      <c r="BP203" s="150"/>
      <c r="BQ203" s="150"/>
      <c r="BR203" s="150"/>
    </row>
    <row r="204" customFormat="false" ht="8.25" hidden="false" customHeight="true" outlineLevel="0" collapsed="false">
      <c r="A204" s="123" t="n">
        <v>84</v>
      </c>
      <c r="B204" s="124"/>
      <c r="C204" s="123" t="s">
        <v>218</v>
      </c>
      <c r="D204" s="123"/>
      <c r="E204" s="79" t="n">
        <v>49598135</v>
      </c>
      <c r="F204" s="17"/>
      <c r="G204" s="79" t="n">
        <v>4875000</v>
      </c>
      <c r="H204" s="17"/>
      <c r="I204" s="79" t="n">
        <v>41204434</v>
      </c>
      <c r="J204" s="17"/>
      <c r="K204" s="79" t="n">
        <v>0</v>
      </c>
      <c r="L204" s="17"/>
      <c r="M204" s="79" t="n">
        <f aca="false">(E204+G204+I204+K204)</f>
        <v>95677569</v>
      </c>
      <c r="N204" s="17"/>
      <c r="O204" s="79" t="n">
        <v>39238416</v>
      </c>
      <c r="P204" s="17"/>
      <c r="Q204" s="79" t="n">
        <v>0</v>
      </c>
      <c r="R204" s="17"/>
      <c r="S204" s="79" t="n">
        <v>22842693</v>
      </c>
      <c r="T204" s="17"/>
      <c r="U204" s="79" t="n">
        <v>33596460</v>
      </c>
      <c r="V204" s="17"/>
      <c r="W204" s="79" t="n">
        <f aca="false">(O204+Q204+S204+U204)</f>
        <v>95677569</v>
      </c>
      <c r="X204" s="17"/>
      <c r="Y204" s="79" t="n">
        <v>0</v>
      </c>
      <c r="Z204" s="17"/>
      <c r="AA204" s="79" t="n">
        <f aca="false">(M204-Y204)</f>
        <v>95677569</v>
      </c>
      <c r="AB204" s="17"/>
      <c r="AC204" s="161" t="n">
        <f aca="false">(AA204/AE204)</f>
        <v>5244.90565727442</v>
      </c>
      <c r="AD204" s="17"/>
      <c r="AE204" s="79" t="n">
        <v>18242</v>
      </c>
      <c r="AG204" s="150"/>
      <c r="AH204" s="150"/>
      <c r="AI204" s="150"/>
      <c r="AJ204" s="150"/>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150"/>
      <c r="BJ204" s="150"/>
      <c r="BK204" s="150"/>
      <c r="BL204" s="150"/>
      <c r="BM204" s="150"/>
      <c r="BN204" s="150"/>
      <c r="BO204" s="150"/>
      <c r="BP204" s="150"/>
      <c r="BQ204" s="150"/>
      <c r="BR204" s="150"/>
    </row>
    <row r="205" customFormat="false" ht="8.25" hidden="false" customHeight="true" outlineLevel="0" collapsed="false">
      <c r="A205" s="123" t="n">
        <v>85</v>
      </c>
      <c r="B205" s="124"/>
      <c r="C205" s="123" t="s">
        <v>219</v>
      </c>
      <c r="D205" s="123"/>
      <c r="E205" s="79" t="n">
        <v>418283801</v>
      </c>
      <c r="F205" s="17"/>
      <c r="G205" s="79" t="n">
        <v>0</v>
      </c>
      <c r="H205" s="17"/>
      <c r="I205" s="79" t="n">
        <v>445496940</v>
      </c>
      <c r="J205" s="17"/>
      <c r="K205" s="79" t="n">
        <v>0</v>
      </c>
      <c r="L205" s="17"/>
      <c r="M205" s="79" t="n">
        <f aca="false">(E205+G205+I205+K205)</f>
        <v>863780741</v>
      </c>
      <c r="N205" s="17"/>
      <c r="O205" s="79" t="n">
        <v>525226789</v>
      </c>
      <c r="P205" s="17"/>
      <c r="Q205" s="79" t="n">
        <v>49600000</v>
      </c>
      <c r="R205" s="17"/>
      <c r="S205" s="79" t="n">
        <v>154195779</v>
      </c>
      <c r="T205" s="17"/>
      <c r="U205" s="79" t="n">
        <v>134758173</v>
      </c>
      <c r="V205" s="17"/>
      <c r="W205" s="79" t="n">
        <f aca="false">(O205+Q205+S205+U205)</f>
        <v>863780741</v>
      </c>
      <c r="X205" s="17"/>
      <c r="Y205" s="79" t="n">
        <v>4059334</v>
      </c>
      <c r="Z205" s="17"/>
      <c r="AA205" s="79" t="n">
        <f aca="false">(M205-Y205)</f>
        <v>859721407</v>
      </c>
      <c r="AB205" s="17"/>
      <c r="AC205" s="161" t="n">
        <f aca="false">(AA205/AE205)</f>
        <v>6630.17403677083</v>
      </c>
      <c r="AD205" s="17"/>
      <c r="AE205" s="79" t="n">
        <v>129668</v>
      </c>
      <c r="AG205" s="150"/>
      <c r="AH205" s="150"/>
      <c r="AI205" s="150"/>
      <c r="AJ205" s="150"/>
      <c r="AK205" s="150"/>
      <c r="AL205" s="150"/>
      <c r="AM205" s="150"/>
      <c r="AN205" s="150"/>
      <c r="AO205" s="150"/>
      <c r="AP205" s="150"/>
      <c r="AQ205" s="150"/>
      <c r="AR205" s="150"/>
      <c r="AS205" s="150"/>
      <c r="AT205" s="150"/>
      <c r="AU205" s="150"/>
      <c r="AV205" s="150"/>
      <c r="AW205" s="150"/>
      <c r="AX205" s="150"/>
      <c r="AY205" s="150"/>
      <c r="AZ205" s="150"/>
      <c r="BA205" s="150"/>
      <c r="BB205" s="150"/>
      <c r="BC205" s="150"/>
      <c r="BD205" s="150"/>
      <c r="BE205" s="150"/>
      <c r="BF205" s="150"/>
      <c r="BG205" s="150"/>
      <c r="BH205" s="150"/>
      <c r="BI205" s="150"/>
      <c r="BJ205" s="150"/>
      <c r="BK205" s="150"/>
      <c r="BL205" s="150"/>
      <c r="BM205" s="150"/>
      <c r="BN205" s="150"/>
      <c r="BO205" s="150"/>
      <c r="BP205" s="150"/>
      <c r="BQ205" s="150"/>
      <c r="BR205" s="150"/>
    </row>
    <row r="206" customFormat="false" ht="6.75" hidden="false" customHeight="true" outlineLevel="0" collapsed="false">
      <c r="A206" s="123"/>
      <c r="B206" s="124"/>
      <c r="C206" s="123"/>
      <c r="D206" s="123"/>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62"/>
      <c r="AD206" s="17"/>
      <c r="AE206" s="17"/>
      <c r="AG206" s="150"/>
      <c r="AH206" s="150"/>
      <c r="AI206" s="150"/>
      <c r="AJ206" s="150"/>
      <c r="AK206" s="150"/>
      <c r="AL206" s="150"/>
      <c r="AM206" s="150"/>
      <c r="AN206" s="150"/>
      <c r="AO206" s="150"/>
      <c r="AP206" s="150"/>
      <c r="AQ206" s="150"/>
      <c r="AR206" s="150"/>
      <c r="AS206" s="150"/>
      <c r="AT206" s="150"/>
      <c r="AU206" s="150"/>
      <c r="AV206" s="150"/>
      <c r="AW206" s="150"/>
      <c r="AX206" s="150"/>
      <c r="AY206" s="150"/>
      <c r="AZ206" s="150"/>
      <c r="BA206" s="150"/>
      <c r="BB206" s="150"/>
      <c r="BC206" s="150"/>
      <c r="BD206" s="150"/>
      <c r="BE206" s="150"/>
      <c r="BF206" s="150"/>
      <c r="BG206" s="150"/>
      <c r="BH206" s="150"/>
      <c r="BI206" s="150"/>
      <c r="BJ206" s="150"/>
      <c r="BK206" s="150"/>
      <c r="BL206" s="150"/>
      <c r="BM206" s="150"/>
      <c r="BN206" s="150"/>
      <c r="BO206" s="150"/>
      <c r="BP206" s="150"/>
      <c r="BQ206" s="150"/>
      <c r="BR206" s="150"/>
    </row>
    <row r="207" customFormat="false" ht="8.25" hidden="false" customHeight="true" outlineLevel="0" collapsed="false">
      <c r="A207" s="123" t="n">
        <v>86</v>
      </c>
      <c r="B207" s="124"/>
      <c r="C207" s="123" t="s">
        <v>220</v>
      </c>
      <c r="D207" s="123"/>
      <c r="E207" s="79" t="n">
        <v>457984469</v>
      </c>
      <c r="F207" s="17"/>
      <c r="G207" s="79" t="n">
        <v>1330739</v>
      </c>
      <c r="H207" s="17"/>
      <c r="I207" s="79" t="n">
        <v>500563579</v>
      </c>
      <c r="J207" s="17"/>
      <c r="K207" s="79" t="n">
        <v>0</v>
      </c>
      <c r="L207" s="17"/>
      <c r="M207" s="79" t="n">
        <f aca="false">(E207+G207+I207+K207)</f>
        <v>959878787</v>
      </c>
      <c r="N207" s="17"/>
      <c r="O207" s="79" t="n">
        <v>626057699</v>
      </c>
      <c r="P207" s="17"/>
      <c r="Q207" s="79" t="n">
        <v>0</v>
      </c>
      <c r="R207" s="17"/>
      <c r="S207" s="79" t="n">
        <v>217047662</v>
      </c>
      <c r="T207" s="17"/>
      <c r="U207" s="79" t="n">
        <v>116773426</v>
      </c>
      <c r="V207" s="17"/>
      <c r="W207" s="79" t="n">
        <f aca="false">(O207+Q207+S207+U207)</f>
        <v>959878787</v>
      </c>
      <c r="X207" s="17"/>
      <c r="Y207" s="79" t="n">
        <v>0</v>
      </c>
      <c r="Z207" s="17"/>
      <c r="AA207" s="79" t="n">
        <f aca="false">(M207-Y207)</f>
        <v>959878787</v>
      </c>
      <c r="AB207" s="17"/>
      <c r="AC207" s="161" t="n">
        <f aca="false">(AA207/AE207)</f>
        <v>6763.75849628299</v>
      </c>
      <c r="AD207" s="17"/>
      <c r="AE207" s="79" t="n">
        <v>141915</v>
      </c>
      <c r="AG207" s="150"/>
      <c r="AH207" s="150"/>
      <c r="AI207" s="150"/>
      <c r="AJ207" s="150"/>
      <c r="AK207" s="150"/>
      <c r="AL207" s="150"/>
      <c r="AM207" s="150"/>
      <c r="AN207" s="150"/>
      <c r="AO207" s="150"/>
      <c r="AP207" s="150"/>
      <c r="AQ207" s="150"/>
      <c r="AR207" s="150"/>
      <c r="AS207" s="150"/>
      <c r="AT207" s="150"/>
      <c r="AU207" s="150"/>
      <c r="AV207" s="150"/>
      <c r="AW207" s="150"/>
      <c r="AX207" s="150"/>
      <c r="AY207" s="150"/>
      <c r="AZ207" s="150"/>
      <c r="BA207" s="150"/>
      <c r="BB207" s="150"/>
      <c r="BC207" s="150"/>
      <c r="BD207" s="150"/>
      <c r="BE207" s="150"/>
      <c r="BF207" s="150"/>
      <c r="BG207" s="150"/>
      <c r="BH207" s="150"/>
      <c r="BI207" s="150"/>
      <c r="BJ207" s="150"/>
      <c r="BK207" s="150"/>
      <c r="BL207" s="150"/>
      <c r="BM207" s="150"/>
      <c r="BN207" s="150"/>
      <c r="BO207" s="150"/>
      <c r="BP207" s="150"/>
      <c r="BQ207" s="150"/>
      <c r="BR207" s="150"/>
    </row>
    <row r="208" customFormat="false" ht="8.25" hidden="false" customHeight="true" outlineLevel="0" collapsed="false">
      <c r="A208" s="123" t="n">
        <v>87</v>
      </c>
      <c r="B208" s="124"/>
      <c r="C208" s="123" t="s">
        <v>221</v>
      </c>
      <c r="D208" s="123"/>
      <c r="E208" s="79" t="n">
        <v>17925005</v>
      </c>
      <c r="F208" s="17"/>
      <c r="G208" s="79" t="n">
        <v>0</v>
      </c>
      <c r="H208" s="17"/>
      <c r="I208" s="79" t="n">
        <v>18022788</v>
      </c>
      <c r="J208" s="17"/>
      <c r="K208" s="79" t="n">
        <v>0</v>
      </c>
      <c r="L208" s="17"/>
      <c r="M208" s="79" t="n">
        <f aca="false">(E208+G208+I208+K208)</f>
        <v>35947793</v>
      </c>
      <c r="N208" s="17"/>
      <c r="O208" s="79" t="n">
        <v>17467702</v>
      </c>
      <c r="P208" s="17"/>
      <c r="Q208" s="79" t="n">
        <v>0</v>
      </c>
      <c r="R208" s="17"/>
      <c r="S208" s="79" t="n">
        <v>18480091</v>
      </c>
      <c r="T208" s="17"/>
      <c r="U208" s="79" t="n">
        <v>0</v>
      </c>
      <c r="V208" s="17"/>
      <c r="W208" s="79" t="n">
        <f aca="false">(O208+Q208+S208+U208)</f>
        <v>35947793</v>
      </c>
      <c r="X208" s="17"/>
      <c r="Y208" s="79" t="n">
        <v>0</v>
      </c>
      <c r="Z208" s="17"/>
      <c r="AA208" s="79" t="n">
        <f aca="false">(M208-Y208)</f>
        <v>35947793</v>
      </c>
      <c r="AB208" s="17"/>
      <c r="AC208" s="161" t="n">
        <f aca="false">(AA208/AE208)</f>
        <v>5331.12753967077</v>
      </c>
      <c r="AD208" s="17"/>
      <c r="AE208" s="79" t="n">
        <v>6743</v>
      </c>
      <c r="AG208" s="150"/>
      <c r="AH208" s="150"/>
      <c r="AI208" s="150"/>
      <c r="AJ208" s="150"/>
      <c r="AK208" s="150"/>
      <c r="AL208" s="150"/>
      <c r="AM208" s="150"/>
      <c r="AN208" s="150"/>
      <c r="AO208" s="150"/>
      <c r="AP208" s="150"/>
      <c r="AQ208" s="150"/>
      <c r="AR208" s="150"/>
      <c r="AS208" s="150"/>
      <c r="AT208" s="150"/>
      <c r="AU208" s="150"/>
      <c r="AV208" s="150"/>
      <c r="AW208" s="150"/>
      <c r="AX208" s="150"/>
      <c r="AY208" s="150"/>
      <c r="AZ208" s="150"/>
      <c r="BA208" s="150"/>
      <c r="BB208" s="150"/>
      <c r="BC208" s="150"/>
      <c r="BD208" s="150"/>
      <c r="BE208" s="150"/>
      <c r="BF208" s="150"/>
      <c r="BG208" s="150"/>
      <c r="BH208" s="150"/>
      <c r="BI208" s="150"/>
      <c r="BJ208" s="150"/>
      <c r="BK208" s="150"/>
      <c r="BL208" s="150"/>
      <c r="BM208" s="150"/>
      <c r="BN208" s="150"/>
      <c r="BO208" s="150"/>
      <c r="BP208" s="150"/>
      <c r="BQ208" s="150"/>
      <c r="BR208" s="150"/>
    </row>
    <row r="209" customFormat="false" ht="8.25" hidden="false" customHeight="true" outlineLevel="0" collapsed="false">
      <c r="A209" s="123" t="n">
        <v>88</v>
      </c>
      <c r="B209" s="124"/>
      <c r="C209" s="123" t="s">
        <v>222</v>
      </c>
      <c r="D209" s="123"/>
      <c r="E209" s="79" t="n">
        <v>8559659</v>
      </c>
      <c r="F209" s="17"/>
      <c r="G209" s="79" t="n">
        <v>7102820</v>
      </c>
      <c r="H209" s="17"/>
      <c r="I209" s="79" t="n">
        <v>20910358</v>
      </c>
      <c r="J209" s="17"/>
      <c r="K209" s="79" t="n">
        <v>0</v>
      </c>
      <c r="L209" s="17"/>
      <c r="M209" s="79" t="n">
        <f aca="false">(E209+G209+I209+K209)</f>
        <v>36572837</v>
      </c>
      <c r="N209" s="17"/>
      <c r="O209" s="79" t="n">
        <v>31618594</v>
      </c>
      <c r="P209" s="17"/>
      <c r="Q209" s="79" t="n">
        <v>0</v>
      </c>
      <c r="R209" s="17"/>
      <c r="S209" s="79" t="n">
        <v>4954243</v>
      </c>
      <c r="T209" s="17"/>
      <c r="U209" s="79" t="n">
        <v>0</v>
      </c>
      <c r="V209" s="17"/>
      <c r="W209" s="79" t="n">
        <f aca="false">(O209+Q209+S209+U209)</f>
        <v>36572837</v>
      </c>
      <c r="X209" s="17"/>
      <c r="Y209" s="79" t="n">
        <v>0</v>
      </c>
      <c r="Z209" s="17"/>
      <c r="AA209" s="79" t="n">
        <f aca="false">(M209-Y209)</f>
        <v>36572837</v>
      </c>
      <c r="AB209" s="17"/>
      <c r="AC209" s="161" t="n">
        <f aca="false">(AA209/AE209)</f>
        <v>3113.90693912303</v>
      </c>
      <c r="AD209" s="17"/>
      <c r="AE209" s="79" t="n">
        <v>11745</v>
      </c>
      <c r="AG209" s="150"/>
      <c r="AH209" s="150"/>
      <c r="AI209" s="150"/>
      <c r="AJ209" s="150"/>
      <c r="AK209" s="150"/>
      <c r="AL209" s="150"/>
      <c r="AM209" s="150"/>
      <c r="AN209" s="150"/>
      <c r="AO209" s="150"/>
      <c r="AP209" s="150"/>
      <c r="AQ209" s="150"/>
      <c r="AR209" s="150"/>
      <c r="AS209" s="150"/>
      <c r="AT209" s="150"/>
      <c r="AU209" s="150"/>
      <c r="AV209" s="150"/>
      <c r="AW209" s="150"/>
      <c r="AX209" s="150"/>
      <c r="AY209" s="150"/>
      <c r="AZ209" s="150"/>
      <c r="BA209" s="150"/>
      <c r="BB209" s="150"/>
      <c r="BC209" s="150"/>
      <c r="BD209" s="150"/>
      <c r="BE209" s="150"/>
      <c r="BF209" s="150"/>
      <c r="BG209" s="150"/>
      <c r="BH209" s="150"/>
      <c r="BI209" s="150"/>
      <c r="BJ209" s="150"/>
      <c r="BK209" s="150"/>
      <c r="BL209" s="150"/>
      <c r="BM209" s="150"/>
      <c r="BN209" s="150"/>
      <c r="BO209" s="150"/>
      <c r="BP209" s="150"/>
      <c r="BQ209" s="150"/>
      <c r="BR209" s="150"/>
    </row>
    <row r="210" customFormat="false" ht="8.25" hidden="false" customHeight="true" outlineLevel="0" collapsed="false">
      <c r="A210" s="123" t="n">
        <v>89</v>
      </c>
      <c r="B210" s="124"/>
      <c r="C210" s="123" t="s">
        <v>223</v>
      </c>
      <c r="D210" s="123"/>
      <c r="E210" s="79" t="n">
        <v>18271097</v>
      </c>
      <c r="F210" s="17"/>
      <c r="G210" s="79" t="n">
        <v>300000</v>
      </c>
      <c r="H210" s="17"/>
      <c r="I210" s="79" t="n">
        <v>119743435</v>
      </c>
      <c r="J210" s="17"/>
      <c r="K210" s="79" t="n">
        <v>0</v>
      </c>
      <c r="L210" s="17"/>
      <c r="M210" s="79" t="n">
        <f aca="false">(E210+G210+I210+K210)</f>
        <v>138314532</v>
      </c>
      <c r="N210" s="17"/>
      <c r="O210" s="79" t="n">
        <v>63843235</v>
      </c>
      <c r="P210" s="17"/>
      <c r="Q210" s="79" t="n">
        <v>0</v>
      </c>
      <c r="R210" s="17"/>
      <c r="S210" s="79" t="n">
        <v>37332778</v>
      </c>
      <c r="T210" s="17"/>
      <c r="U210" s="79" t="n">
        <v>37138519</v>
      </c>
      <c r="V210" s="17"/>
      <c r="W210" s="79" t="n">
        <f aca="false">(O210+Q210+S210+U210)</f>
        <v>138314532</v>
      </c>
      <c r="X210" s="17"/>
      <c r="Y210" s="79" t="n">
        <v>0</v>
      </c>
      <c r="Z210" s="17"/>
      <c r="AA210" s="79" t="n">
        <f aca="false">(M210-Y210)</f>
        <v>138314532</v>
      </c>
      <c r="AB210" s="17"/>
      <c r="AC210" s="161" t="n">
        <f aca="false">(AA210/AE210)</f>
        <v>3189.24881828034</v>
      </c>
      <c r="AD210" s="17"/>
      <c r="AE210" s="79" t="n">
        <v>43369</v>
      </c>
      <c r="AG210" s="150"/>
      <c r="AH210" s="150"/>
      <c r="AI210" s="150"/>
      <c r="AJ210" s="150"/>
      <c r="AK210" s="150"/>
      <c r="AL210" s="150"/>
      <c r="AM210" s="150"/>
      <c r="AN210" s="150"/>
      <c r="AO210" s="150"/>
      <c r="AP210" s="150"/>
      <c r="AQ210" s="150"/>
      <c r="AR210" s="150"/>
      <c r="AS210" s="150"/>
      <c r="AT210" s="150"/>
      <c r="AU210" s="150"/>
      <c r="AV210" s="150"/>
      <c r="AW210" s="150"/>
      <c r="AX210" s="150"/>
      <c r="AY210" s="150"/>
      <c r="AZ210" s="150"/>
      <c r="BA210" s="150"/>
      <c r="BB210" s="150"/>
      <c r="BC210" s="150"/>
      <c r="BD210" s="150"/>
      <c r="BE210" s="150"/>
      <c r="BF210" s="150"/>
      <c r="BG210" s="150"/>
      <c r="BH210" s="150"/>
      <c r="BI210" s="150"/>
      <c r="BJ210" s="150"/>
      <c r="BK210" s="150"/>
      <c r="BL210" s="150"/>
      <c r="BM210" s="150"/>
      <c r="BN210" s="150"/>
      <c r="BO210" s="150"/>
      <c r="BP210" s="150"/>
      <c r="BQ210" s="150"/>
      <c r="BR210" s="150"/>
    </row>
    <row r="211" customFormat="false" ht="8.25" hidden="false" customHeight="true" outlineLevel="0" collapsed="false">
      <c r="A211" s="123" t="n">
        <v>90</v>
      </c>
      <c r="B211" s="124"/>
      <c r="C211" s="123" t="s">
        <v>224</v>
      </c>
      <c r="D211" s="123"/>
      <c r="E211" s="79" t="n">
        <v>150579622</v>
      </c>
      <c r="F211" s="26"/>
      <c r="G211" s="79" t="n">
        <v>0</v>
      </c>
      <c r="H211" s="26"/>
      <c r="I211" s="79" t="n">
        <v>64422113</v>
      </c>
      <c r="J211" s="26"/>
      <c r="K211" s="79" t="n">
        <v>0</v>
      </c>
      <c r="L211" s="26"/>
      <c r="M211" s="79" t="n">
        <f aca="false">(E211+G211+I211+K211)</f>
        <v>215001735</v>
      </c>
      <c r="N211" s="26"/>
      <c r="O211" s="79" t="n">
        <v>196810453</v>
      </c>
      <c r="P211" s="26"/>
      <c r="Q211" s="79" t="n">
        <v>5810000</v>
      </c>
      <c r="R211" s="26"/>
      <c r="S211" s="79" t="n">
        <v>12381282</v>
      </c>
      <c r="T211" s="26"/>
      <c r="U211" s="79" t="n">
        <v>0</v>
      </c>
      <c r="V211" s="26"/>
      <c r="W211" s="79" t="n">
        <f aca="false">(O211+Q211+S211+U211)</f>
        <v>215001735</v>
      </c>
      <c r="X211" s="26"/>
      <c r="Y211" s="79" t="n">
        <v>0</v>
      </c>
      <c r="Z211" s="26"/>
      <c r="AA211" s="79" t="n">
        <f aca="false">(M211-Y211)</f>
        <v>215001735</v>
      </c>
      <c r="AB211" s="26"/>
      <c r="AC211" s="161" t="n">
        <f aca="false">(AA211/AE211)</f>
        <v>5487.39784589469</v>
      </c>
      <c r="AD211" s="17"/>
      <c r="AE211" s="79" t="n">
        <v>39181</v>
      </c>
      <c r="AG211" s="150"/>
      <c r="AH211" s="150"/>
      <c r="AI211" s="150"/>
      <c r="AJ211" s="150"/>
      <c r="AK211" s="150"/>
      <c r="AL211" s="150"/>
      <c r="AM211" s="150"/>
      <c r="AN211" s="150"/>
      <c r="AO211" s="150"/>
      <c r="AP211" s="150"/>
      <c r="AQ211" s="150"/>
      <c r="AR211" s="150"/>
      <c r="AS211" s="150"/>
      <c r="AT211" s="150"/>
      <c r="AU211" s="150"/>
      <c r="AV211" s="150"/>
      <c r="AW211" s="150"/>
      <c r="AX211" s="150"/>
      <c r="AY211" s="150"/>
      <c r="AZ211" s="150"/>
      <c r="BA211" s="150"/>
      <c r="BB211" s="150"/>
      <c r="BC211" s="150"/>
      <c r="BD211" s="150"/>
      <c r="BE211" s="150"/>
      <c r="BF211" s="150"/>
      <c r="BG211" s="150"/>
      <c r="BH211" s="150"/>
      <c r="BI211" s="150"/>
      <c r="BJ211" s="150"/>
      <c r="BK211" s="150"/>
      <c r="BL211" s="150"/>
      <c r="BM211" s="150"/>
      <c r="BN211" s="150"/>
      <c r="BO211" s="150"/>
      <c r="BP211" s="150"/>
      <c r="BQ211" s="150"/>
      <c r="BR211" s="150"/>
    </row>
    <row r="212" customFormat="false" ht="6.75" hidden="false" customHeight="true" outlineLevel="0" collapsed="false">
      <c r="A212" s="123"/>
      <c r="B212" s="124"/>
      <c r="C212" s="123"/>
      <c r="D212" s="123"/>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62"/>
      <c r="AD212" s="17"/>
      <c r="AE212" s="17"/>
      <c r="AG212" s="150"/>
      <c r="AH212" s="150"/>
      <c r="AI212" s="150"/>
      <c r="AJ212" s="150"/>
      <c r="AK212" s="150"/>
      <c r="AL212" s="150"/>
      <c r="AM212" s="150"/>
      <c r="AN212" s="150"/>
      <c r="AO212" s="150"/>
      <c r="AP212" s="150"/>
      <c r="AQ212" s="150"/>
      <c r="AR212" s="150"/>
      <c r="AS212" s="150"/>
      <c r="AT212" s="150"/>
      <c r="AU212" s="150"/>
      <c r="AV212" s="150"/>
      <c r="AW212" s="150"/>
      <c r="AX212" s="150"/>
      <c r="AY212" s="150"/>
      <c r="AZ212" s="150"/>
      <c r="BA212" s="150"/>
      <c r="BB212" s="150"/>
      <c r="BC212" s="150"/>
      <c r="BD212" s="150"/>
      <c r="BE212" s="150"/>
      <c r="BF212" s="150"/>
      <c r="BG212" s="150"/>
      <c r="BH212" s="150"/>
      <c r="BI212" s="150"/>
      <c r="BJ212" s="150"/>
      <c r="BK212" s="150"/>
      <c r="BL212" s="150"/>
      <c r="BM212" s="150"/>
      <c r="BN212" s="150"/>
      <c r="BO212" s="150"/>
      <c r="BP212" s="150"/>
      <c r="BQ212" s="150"/>
      <c r="BR212" s="150"/>
    </row>
    <row r="213" customFormat="false" ht="8.25" hidden="false" customHeight="true" outlineLevel="0" collapsed="false">
      <c r="A213" s="123" t="n">
        <v>91</v>
      </c>
      <c r="B213" s="124"/>
      <c r="C213" s="123" t="s">
        <v>225</v>
      </c>
      <c r="D213" s="123"/>
      <c r="E213" s="79" t="n">
        <v>16035987</v>
      </c>
      <c r="F213" s="17"/>
      <c r="G213" s="79" t="n">
        <v>1503021</v>
      </c>
      <c r="H213" s="17"/>
      <c r="I213" s="79" t="n">
        <v>113213908</v>
      </c>
      <c r="J213" s="17"/>
      <c r="K213" s="79" t="n">
        <v>0</v>
      </c>
      <c r="L213" s="17"/>
      <c r="M213" s="79" t="n">
        <f aca="false">(E213+G213+I213+K213)</f>
        <v>130752916</v>
      </c>
      <c r="N213" s="17"/>
      <c r="O213" s="79" t="n">
        <v>97954628</v>
      </c>
      <c r="P213" s="17"/>
      <c r="Q213" s="79" t="n">
        <v>0</v>
      </c>
      <c r="R213" s="17"/>
      <c r="S213" s="79" t="n">
        <v>30110733</v>
      </c>
      <c r="T213" s="17"/>
      <c r="U213" s="79" t="n">
        <v>2687555</v>
      </c>
      <c r="V213" s="17"/>
      <c r="W213" s="79" t="n">
        <f aca="false">(O213+Q213+S213+U213)</f>
        <v>130752916</v>
      </c>
      <c r="X213" s="17"/>
      <c r="Y213" s="79" t="n">
        <v>0</v>
      </c>
      <c r="Z213" s="17"/>
      <c r="AA213" s="79" t="n">
        <f aca="false">(M213-Y213)</f>
        <v>130752916</v>
      </c>
      <c r="AB213" s="17"/>
      <c r="AC213" s="161" t="n">
        <f aca="false">(AA213/AE213)</f>
        <v>2448.09803407602</v>
      </c>
      <c r="AD213" s="17"/>
      <c r="AE213" s="79" t="n">
        <v>53410</v>
      </c>
      <c r="AG213" s="150"/>
      <c r="AH213" s="150"/>
      <c r="AI213" s="150"/>
      <c r="AJ213" s="150"/>
      <c r="AK213" s="150"/>
      <c r="AL213" s="150"/>
      <c r="AM213" s="150"/>
      <c r="AN213" s="150"/>
      <c r="AO213" s="150"/>
      <c r="AP213" s="150"/>
      <c r="AQ213" s="150"/>
      <c r="AR213" s="150"/>
      <c r="AS213" s="150"/>
      <c r="AT213" s="150"/>
      <c r="AU213" s="150"/>
      <c r="AV213" s="150"/>
      <c r="AW213" s="150"/>
      <c r="AX213" s="150"/>
      <c r="AY213" s="150"/>
      <c r="AZ213" s="150"/>
      <c r="BA213" s="150"/>
      <c r="BB213" s="150"/>
      <c r="BC213" s="150"/>
      <c r="BD213" s="150"/>
      <c r="BE213" s="150"/>
      <c r="BF213" s="150"/>
      <c r="BG213" s="150"/>
      <c r="BH213" s="150"/>
      <c r="BI213" s="150"/>
      <c r="BJ213" s="150"/>
      <c r="BK213" s="150"/>
      <c r="BL213" s="150"/>
      <c r="BM213" s="150"/>
      <c r="BN213" s="150"/>
      <c r="BO213" s="150"/>
      <c r="BP213" s="150"/>
      <c r="BQ213" s="150"/>
      <c r="BR213" s="150"/>
    </row>
    <row r="214" customFormat="false" ht="8.25" hidden="false" customHeight="true" outlineLevel="0" collapsed="false">
      <c r="A214" s="123" t="n">
        <v>92</v>
      </c>
      <c r="B214" s="124"/>
      <c r="C214" s="123" t="s">
        <v>226</v>
      </c>
      <c r="D214" s="123"/>
      <c r="E214" s="79" t="n">
        <v>22862830</v>
      </c>
      <c r="F214" s="17"/>
      <c r="G214" s="79" t="n">
        <v>407746</v>
      </c>
      <c r="H214" s="17"/>
      <c r="I214" s="79" t="n">
        <v>23743541</v>
      </c>
      <c r="J214" s="17"/>
      <c r="K214" s="79" t="n">
        <v>0</v>
      </c>
      <c r="L214" s="17"/>
      <c r="M214" s="79" t="n">
        <f aca="false">(E214+G214+I214+K214)</f>
        <v>47014117</v>
      </c>
      <c r="N214" s="17"/>
      <c r="O214" s="79" t="n">
        <v>21137193</v>
      </c>
      <c r="P214" s="17"/>
      <c r="Q214" s="79" t="n">
        <v>0</v>
      </c>
      <c r="R214" s="17"/>
      <c r="S214" s="79" t="n">
        <v>12799901</v>
      </c>
      <c r="T214" s="17"/>
      <c r="U214" s="79" t="n">
        <v>13077023</v>
      </c>
      <c r="V214" s="17"/>
      <c r="W214" s="79" t="n">
        <f aca="false">(O214+Q214+S214+U214)</f>
        <v>47014117</v>
      </c>
      <c r="X214" s="17"/>
      <c r="Y214" s="79" t="n">
        <v>0</v>
      </c>
      <c r="Z214" s="17"/>
      <c r="AA214" s="79" t="n">
        <f aca="false">(M214-Y214)</f>
        <v>47014117</v>
      </c>
      <c r="AB214" s="17"/>
      <c r="AC214" s="161" t="n">
        <f aca="false">(AA214/AE214)</f>
        <v>2656.91534331732</v>
      </c>
      <c r="AD214" s="17"/>
      <c r="AE214" s="79" t="n">
        <v>17695</v>
      </c>
      <c r="AG214" s="150"/>
      <c r="AH214" s="150"/>
      <c r="AI214" s="150"/>
      <c r="AJ214" s="150"/>
      <c r="AK214" s="150"/>
      <c r="AL214" s="150"/>
      <c r="AM214" s="150"/>
      <c r="AN214" s="150"/>
      <c r="AO214" s="150"/>
      <c r="AP214" s="150"/>
      <c r="AQ214" s="150"/>
      <c r="AR214" s="150"/>
      <c r="AS214" s="150"/>
      <c r="AT214" s="150"/>
      <c r="AU214" s="150"/>
      <c r="AV214" s="150"/>
      <c r="AW214" s="150"/>
      <c r="AX214" s="150"/>
      <c r="AY214" s="150"/>
      <c r="AZ214" s="150"/>
      <c r="BA214" s="150"/>
      <c r="BB214" s="150"/>
      <c r="BC214" s="150"/>
      <c r="BD214" s="150"/>
      <c r="BE214" s="150"/>
      <c r="BF214" s="150"/>
      <c r="BG214" s="150"/>
      <c r="BH214" s="150"/>
      <c r="BI214" s="150"/>
      <c r="BJ214" s="150"/>
      <c r="BK214" s="150"/>
      <c r="BL214" s="150"/>
      <c r="BM214" s="150"/>
      <c r="BN214" s="150"/>
      <c r="BO214" s="150"/>
      <c r="BP214" s="150"/>
      <c r="BQ214" s="150"/>
      <c r="BR214" s="150"/>
    </row>
    <row r="215" customFormat="false" ht="8.25" hidden="false" customHeight="true" outlineLevel="0" collapsed="false">
      <c r="A215" s="123" t="n">
        <v>93</v>
      </c>
      <c r="B215" s="124"/>
      <c r="C215" s="123" t="s">
        <v>227</v>
      </c>
      <c r="D215" s="123"/>
      <c r="E215" s="79" t="n">
        <v>78406065</v>
      </c>
      <c r="F215" s="17"/>
      <c r="G215" s="79" t="n">
        <v>0</v>
      </c>
      <c r="H215" s="17"/>
      <c r="I215" s="79" t="n">
        <v>101368770</v>
      </c>
      <c r="J215" s="17"/>
      <c r="K215" s="79" t="n">
        <v>0</v>
      </c>
      <c r="L215" s="17"/>
      <c r="M215" s="79" t="n">
        <f aca="false">(E215+G215+I215+K215)</f>
        <v>179774835</v>
      </c>
      <c r="N215" s="17"/>
      <c r="O215" s="79" t="n">
        <v>59131126</v>
      </c>
      <c r="P215" s="17"/>
      <c r="Q215" s="79" t="n">
        <v>0</v>
      </c>
      <c r="R215" s="17"/>
      <c r="S215" s="79" t="n">
        <v>120643709</v>
      </c>
      <c r="T215" s="17"/>
      <c r="U215" s="79" t="n">
        <v>0</v>
      </c>
      <c r="V215" s="17"/>
      <c r="W215" s="79" t="n">
        <f aca="false">(O215+Q215+S215+U215)</f>
        <v>179774835</v>
      </c>
      <c r="X215" s="17"/>
      <c r="Y215" s="79" t="n">
        <v>0</v>
      </c>
      <c r="Z215" s="17"/>
      <c r="AA215" s="79" t="n">
        <f aca="false">(M215-Y215)</f>
        <v>179774835</v>
      </c>
      <c r="AB215" s="17"/>
      <c r="AC215" s="161" t="n">
        <f aca="false">(AA215/AE215)</f>
        <v>4551.14642667274</v>
      </c>
      <c r="AD215" s="17"/>
      <c r="AE215" s="79" t="n">
        <v>39501</v>
      </c>
      <c r="AG215" s="150"/>
      <c r="AH215" s="150"/>
      <c r="AI215" s="150"/>
      <c r="AJ215" s="150"/>
      <c r="AK215" s="150"/>
      <c r="AL215" s="150"/>
      <c r="AM215" s="150"/>
      <c r="AN215" s="150"/>
      <c r="AO215" s="150"/>
      <c r="AP215" s="150"/>
      <c r="AQ215" s="150"/>
      <c r="AR215" s="150"/>
      <c r="AS215" s="150"/>
      <c r="AT215" s="150"/>
      <c r="AU215" s="150"/>
      <c r="AV215" s="150"/>
      <c r="AW215" s="150"/>
      <c r="AX215" s="150"/>
      <c r="AY215" s="150"/>
      <c r="AZ215" s="150"/>
      <c r="BA215" s="150"/>
      <c r="BB215" s="150"/>
      <c r="BC215" s="150"/>
      <c r="BD215" s="150"/>
      <c r="BE215" s="150"/>
      <c r="BF215" s="150"/>
      <c r="BG215" s="150"/>
      <c r="BH215" s="150"/>
      <c r="BI215" s="150"/>
      <c r="BJ215" s="150"/>
      <c r="BK215" s="150"/>
      <c r="BL215" s="150"/>
      <c r="BM215" s="150"/>
      <c r="BN215" s="150"/>
      <c r="BO215" s="150"/>
      <c r="BP215" s="150"/>
      <c r="BQ215" s="150"/>
      <c r="BR215" s="150"/>
    </row>
    <row r="216" customFormat="false" ht="8.25" hidden="false" customHeight="true" outlineLevel="0" collapsed="false">
      <c r="A216" s="123" t="n">
        <v>94</v>
      </c>
      <c r="B216" s="124"/>
      <c r="C216" s="123" t="s">
        <v>228</v>
      </c>
      <c r="D216" s="123"/>
      <c r="E216" s="79" t="n">
        <v>62474322</v>
      </c>
      <c r="F216" s="17"/>
      <c r="G216" s="79" t="n">
        <v>0</v>
      </c>
      <c r="H216" s="17"/>
      <c r="I216" s="79" t="n">
        <v>44538636</v>
      </c>
      <c r="J216" s="17"/>
      <c r="K216" s="79" t="n">
        <v>0</v>
      </c>
      <c r="L216" s="17"/>
      <c r="M216" s="79" t="n">
        <f aca="false">(E216+G216+I216+K216)</f>
        <v>107012958</v>
      </c>
      <c r="N216" s="17"/>
      <c r="O216" s="79" t="n">
        <v>39941041</v>
      </c>
      <c r="P216" s="17"/>
      <c r="Q216" s="79" t="n">
        <v>0</v>
      </c>
      <c r="R216" s="17"/>
      <c r="S216" s="79" t="n">
        <v>41563888</v>
      </c>
      <c r="T216" s="17"/>
      <c r="U216" s="79" t="n">
        <v>25508029</v>
      </c>
      <c r="V216" s="17"/>
      <c r="W216" s="79" t="n">
        <f aca="false">(O216+Q216+S216+U216)</f>
        <v>107012958</v>
      </c>
      <c r="X216" s="17"/>
      <c r="Y216" s="79" t="n">
        <v>0</v>
      </c>
      <c r="Z216" s="17"/>
      <c r="AA216" s="79" t="n">
        <f aca="false">(M216-Y216)</f>
        <v>107012958</v>
      </c>
      <c r="AB216" s="17"/>
      <c r="AC216" s="161" t="n">
        <f aca="false">(AA216/AE216)</f>
        <v>3759.85376993887</v>
      </c>
      <c r="AD216" s="17"/>
      <c r="AE216" s="79" t="n">
        <v>28462</v>
      </c>
      <c r="AG216" s="150"/>
      <c r="AH216" s="150"/>
      <c r="AI216" s="150"/>
      <c r="AJ216" s="150"/>
      <c r="AK216" s="150"/>
      <c r="AL216" s="150"/>
      <c r="AM216" s="150"/>
      <c r="AN216" s="150"/>
      <c r="AO216" s="150"/>
      <c r="AP216" s="150"/>
      <c r="AQ216" s="150"/>
      <c r="AR216" s="150"/>
      <c r="AS216" s="150"/>
      <c r="AT216" s="150"/>
      <c r="AU216" s="150"/>
      <c r="AV216" s="150"/>
      <c r="AW216" s="150"/>
      <c r="AX216" s="150"/>
      <c r="AY216" s="150"/>
      <c r="AZ216" s="150"/>
      <c r="BA216" s="150"/>
      <c r="BB216" s="150"/>
      <c r="BC216" s="150"/>
      <c r="BD216" s="150"/>
      <c r="BE216" s="150"/>
      <c r="BF216" s="150"/>
      <c r="BG216" s="150"/>
      <c r="BH216" s="150"/>
      <c r="BI216" s="150"/>
      <c r="BJ216" s="150"/>
      <c r="BK216" s="150"/>
      <c r="BL216" s="150"/>
      <c r="BM216" s="150"/>
      <c r="BN216" s="150"/>
      <c r="BO216" s="150"/>
      <c r="BP216" s="150"/>
      <c r="BQ216" s="150"/>
      <c r="BR216" s="150"/>
    </row>
    <row r="217" customFormat="false" ht="8.25" hidden="false" customHeight="true" outlineLevel="0" collapsed="false">
      <c r="A217" s="130" t="n">
        <v>95</v>
      </c>
      <c r="B217" s="124"/>
      <c r="C217" s="123" t="s">
        <v>229</v>
      </c>
      <c r="D217" s="123"/>
      <c r="E217" s="84" t="n">
        <v>144702655</v>
      </c>
      <c r="F217" s="17"/>
      <c r="G217" s="84" t="n">
        <v>0</v>
      </c>
      <c r="H217" s="17"/>
      <c r="I217" s="84" t="n">
        <v>162910510</v>
      </c>
      <c r="J217" s="17"/>
      <c r="K217" s="84" t="n">
        <v>0</v>
      </c>
      <c r="L217" s="17"/>
      <c r="M217" s="84" t="n">
        <f aca="false">(E217+G217+I217+K217)</f>
        <v>307613165</v>
      </c>
      <c r="N217" s="17"/>
      <c r="O217" s="84" t="n">
        <v>191978323</v>
      </c>
      <c r="P217" s="17"/>
      <c r="Q217" s="84" t="n">
        <v>12523089</v>
      </c>
      <c r="R217" s="17"/>
      <c r="S217" s="84" t="n">
        <v>66175355</v>
      </c>
      <c r="T217" s="17"/>
      <c r="U217" s="84" t="n">
        <v>36936398</v>
      </c>
      <c r="V217" s="17"/>
      <c r="W217" s="84" t="n">
        <f aca="false">(O217+Q217+S217+U217)</f>
        <v>307613165</v>
      </c>
      <c r="X217" s="17"/>
      <c r="Y217" s="84" t="n">
        <v>0</v>
      </c>
      <c r="Z217" s="17"/>
      <c r="AA217" s="84" t="n">
        <f aca="false">(M217-Y217)</f>
        <v>307613165</v>
      </c>
      <c r="AB217" s="17"/>
      <c r="AC217" s="163" t="n">
        <f aca="false">(AA217/AE217)</f>
        <v>4485.13763942553</v>
      </c>
      <c r="AD217" s="17"/>
      <c r="AE217" s="84" t="n">
        <v>68585</v>
      </c>
      <c r="AG217" s="150"/>
      <c r="AH217" s="150"/>
      <c r="AI217" s="150"/>
      <c r="AJ217" s="150"/>
      <c r="AK217" s="150"/>
      <c r="AL217" s="150"/>
      <c r="AM217" s="150"/>
      <c r="AN217" s="150"/>
      <c r="AO217" s="150"/>
      <c r="AP217" s="150"/>
      <c r="AQ217" s="150"/>
      <c r="AR217" s="150"/>
      <c r="AS217" s="150"/>
      <c r="AT217" s="150"/>
      <c r="AU217" s="150"/>
      <c r="AV217" s="150"/>
      <c r="AW217" s="150"/>
      <c r="AX217" s="150"/>
      <c r="AY217" s="150"/>
      <c r="AZ217" s="150"/>
      <c r="BA217" s="150"/>
      <c r="BB217" s="150"/>
      <c r="BC217" s="150"/>
      <c r="BD217" s="150"/>
      <c r="BE217" s="150"/>
      <c r="BF217" s="150"/>
      <c r="BG217" s="150"/>
      <c r="BH217" s="150"/>
      <c r="BI217" s="150"/>
      <c r="BJ217" s="150"/>
      <c r="BK217" s="150"/>
      <c r="BL217" s="150"/>
      <c r="BM217" s="150"/>
      <c r="BN217" s="150"/>
      <c r="BO217" s="150"/>
      <c r="BP217" s="150"/>
      <c r="BQ217" s="150"/>
      <c r="BR217" s="150"/>
    </row>
    <row r="218" customFormat="false" ht="8.25" hidden="false" customHeight="true" outlineLevel="0" collapsed="false">
      <c r="A218" s="123"/>
      <c r="B218" s="124"/>
      <c r="C218" s="123"/>
      <c r="D218" s="123"/>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67"/>
      <c r="AD218" s="17"/>
      <c r="AE218" s="17"/>
      <c r="AG218" s="150"/>
      <c r="AH218" s="150"/>
      <c r="AI218" s="150"/>
      <c r="AJ218" s="150"/>
      <c r="AK218" s="150"/>
      <c r="AL218" s="150"/>
      <c r="AM218" s="150"/>
      <c r="AN218" s="150"/>
      <c r="AO218" s="150"/>
      <c r="AP218" s="150"/>
      <c r="AQ218" s="150"/>
      <c r="AR218" s="150"/>
      <c r="AS218" s="150"/>
      <c r="AT218" s="150"/>
      <c r="AU218" s="150"/>
      <c r="AV218" s="150"/>
      <c r="AW218" s="150"/>
      <c r="AX218" s="150"/>
      <c r="AY218" s="150"/>
      <c r="AZ218" s="150"/>
      <c r="BA218" s="150"/>
      <c r="BB218" s="150"/>
      <c r="BC218" s="150"/>
      <c r="BD218" s="150"/>
      <c r="BE218" s="150"/>
      <c r="BF218" s="150"/>
      <c r="BG218" s="150"/>
      <c r="BH218" s="150"/>
      <c r="BI218" s="150"/>
      <c r="BJ218" s="150"/>
      <c r="BK218" s="150"/>
      <c r="BL218" s="150"/>
      <c r="BM218" s="150"/>
      <c r="BN218" s="150"/>
      <c r="BO218" s="150"/>
      <c r="BP218" s="150"/>
      <c r="BQ218" s="150"/>
      <c r="BR218" s="150"/>
    </row>
    <row r="219" customFormat="false" ht="8.25" hidden="false" customHeight="true" outlineLevel="0" collapsed="false">
      <c r="A219" s="130" t="n">
        <f aca="false">A217</f>
        <v>95</v>
      </c>
      <c r="B219" s="124"/>
      <c r="C219" s="132" t="s">
        <v>75</v>
      </c>
      <c r="D219" s="123"/>
      <c r="E219" s="87" t="n">
        <f aca="false">SUM(E89:E217)</f>
        <v>14187286705</v>
      </c>
      <c r="F219" s="17"/>
      <c r="G219" s="87" t="n">
        <f aca="false">SUM(G89:G217)</f>
        <v>70714673</v>
      </c>
      <c r="H219" s="17"/>
      <c r="I219" s="87" t="n">
        <f aca="false">SUM(I89:I217)</f>
        <v>18892389055</v>
      </c>
      <c r="J219" s="17"/>
      <c r="K219" s="87" t="n">
        <f aca="false">SUM(K89:K217)</f>
        <v>261526</v>
      </c>
      <c r="L219" s="17"/>
      <c r="M219" s="87" t="n">
        <f aca="false">SUM(M89:M217)</f>
        <v>33150651959</v>
      </c>
      <c r="N219" s="17"/>
      <c r="O219" s="87" t="n">
        <f aca="false">SUM(O89:O217)</f>
        <v>19232631729</v>
      </c>
      <c r="P219" s="17"/>
      <c r="Q219" s="87" t="n">
        <f aca="false">SUM(Q89:Q217)</f>
        <v>633129886</v>
      </c>
      <c r="R219" s="17"/>
      <c r="S219" s="87" t="n">
        <f aca="false">SUM(S89:S217)</f>
        <v>10742705146</v>
      </c>
      <c r="T219" s="17"/>
      <c r="U219" s="87" t="n">
        <f aca="false">SUM(U89:U217)</f>
        <v>2542185198</v>
      </c>
      <c r="V219" s="17"/>
      <c r="W219" s="87" t="n">
        <f aca="false">SUM(W89:W217)</f>
        <v>33150651959</v>
      </c>
      <c r="X219" s="17"/>
      <c r="Y219" s="87" t="n">
        <f aca="false">SUM(Y89:Y217)</f>
        <v>211740283</v>
      </c>
      <c r="Z219" s="17"/>
      <c r="AA219" s="87" t="n">
        <f aca="false">SUM(AA89:AA217)</f>
        <v>32938911676</v>
      </c>
      <c r="AB219" s="17"/>
      <c r="AC219" s="164" t="n">
        <f aca="false">(AA219/AE219)</f>
        <v>5638.41432348347</v>
      </c>
      <c r="AD219" s="17"/>
      <c r="AE219" s="84" t="n">
        <f aca="false">SUM(AE89:AE217)</f>
        <v>5841875</v>
      </c>
      <c r="AG219" s="150"/>
      <c r="AH219" s="150"/>
      <c r="AI219" s="150"/>
      <c r="AJ219" s="150"/>
      <c r="AK219" s="150"/>
      <c r="AL219" s="150"/>
      <c r="AM219" s="150"/>
      <c r="AN219" s="150"/>
      <c r="AO219" s="150"/>
      <c r="AP219" s="150"/>
      <c r="AQ219" s="150"/>
      <c r="AR219" s="150"/>
      <c r="AS219" s="150"/>
      <c r="AT219" s="150"/>
      <c r="AU219" s="150"/>
      <c r="AV219" s="150"/>
      <c r="AW219" s="150"/>
      <c r="AX219" s="150"/>
      <c r="AY219" s="150"/>
      <c r="AZ219" s="150"/>
      <c r="BA219" s="150"/>
      <c r="BB219" s="150"/>
      <c r="BC219" s="150"/>
      <c r="BD219" s="150"/>
      <c r="BE219" s="150"/>
      <c r="BF219" s="150"/>
      <c r="BG219" s="150"/>
      <c r="BH219" s="150"/>
      <c r="BI219" s="150"/>
      <c r="BJ219" s="150"/>
      <c r="BK219" s="150"/>
      <c r="BL219" s="150"/>
      <c r="BM219" s="150"/>
      <c r="BN219" s="150"/>
      <c r="BO219" s="150"/>
      <c r="BP219" s="150"/>
      <c r="BQ219" s="150"/>
      <c r="BR219" s="150"/>
    </row>
    <row r="220" customFormat="false" ht="8.25" hidden="false" customHeight="true" outlineLevel="0" collapsed="false">
      <c r="A220" s="17"/>
      <c r="B220" s="29"/>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79"/>
      <c r="AG220" s="150"/>
      <c r="AH220" s="150"/>
      <c r="AI220" s="150"/>
      <c r="AJ220" s="150"/>
      <c r="AK220" s="150"/>
      <c r="AL220" s="150"/>
      <c r="AM220" s="150"/>
      <c r="AN220" s="150"/>
      <c r="AO220" s="150"/>
      <c r="AP220" s="150"/>
      <c r="AQ220" s="150"/>
      <c r="AR220" s="150"/>
      <c r="AS220" s="150"/>
      <c r="AT220" s="150"/>
      <c r="AU220" s="150"/>
      <c r="AV220" s="150"/>
      <c r="AW220" s="150"/>
      <c r="AX220" s="150"/>
      <c r="AY220" s="150"/>
      <c r="AZ220" s="150"/>
      <c r="BA220" s="150"/>
      <c r="BB220" s="150"/>
      <c r="BC220" s="150"/>
      <c r="BD220" s="150"/>
      <c r="BE220" s="150"/>
      <c r="BF220" s="150"/>
      <c r="BG220" s="150"/>
      <c r="BH220" s="150"/>
      <c r="BI220" s="150"/>
      <c r="BJ220" s="150"/>
      <c r="BK220" s="150"/>
      <c r="BL220" s="150"/>
      <c r="BM220" s="150"/>
      <c r="BN220" s="150"/>
      <c r="BO220" s="150"/>
      <c r="BP220" s="150"/>
      <c r="BQ220" s="150"/>
      <c r="BR220" s="150"/>
    </row>
    <row r="221" customFormat="false" ht="8.25" hidden="false" customHeight="true" outlineLevel="0" collapsed="false">
      <c r="A221" s="17"/>
      <c r="B221" s="29"/>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79"/>
      <c r="AG221" s="150"/>
      <c r="AH221" s="150"/>
      <c r="AI221" s="150"/>
      <c r="AJ221" s="150"/>
      <c r="AK221" s="150"/>
      <c r="AL221" s="150"/>
      <c r="AM221" s="150"/>
      <c r="AN221" s="150"/>
      <c r="AO221" s="150"/>
      <c r="AP221" s="150"/>
      <c r="AQ221" s="150"/>
      <c r="AR221" s="150"/>
      <c r="AS221" s="150"/>
      <c r="AT221" s="150"/>
      <c r="AU221" s="150"/>
      <c r="AV221" s="150"/>
      <c r="AW221" s="150"/>
      <c r="AX221" s="150"/>
      <c r="AY221" s="150"/>
      <c r="AZ221" s="150"/>
      <c r="BA221" s="150"/>
      <c r="BB221" s="150"/>
      <c r="BC221" s="150"/>
      <c r="BD221" s="150"/>
      <c r="BE221" s="150"/>
      <c r="BF221" s="150"/>
      <c r="BG221" s="150"/>
      <c r="BH221" s="150"/>
      <c r="BI221" s="150"/>
      <c r="BJ221" s="150"/>
      <c r="BK221" s="150"/>
      <c r="BL221" s="150"/>
      <c r="BM221" s="150"/>
      <c r="BN221" s="150"/>
      <c r="BO221" s="150"/>
      <c r="BP221" s="150"/>
      <c r="BQ221" s="150"/>
      <c r="BR221" s="150"/>
    </row>
    <row r="222" customFormat="false" ht="8.25" hidden="false" customHeight="true" outlineLevel="0" collapsed="false">
      <c r="A222" s="17"/>
      <c r="B222" s="29"/>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79"/>
      <c r="AG222" s="150"/>
      <c r="AH222" s="150"/>
      <c r="AI222" s="150"/>
      <c r="AJ222" s="150"/>
      <c r="AK222" s="150"/>
      <c r="AL222" s="150"/>
      <c r="AM222" s="150"/>
      <c r="AN222" s="150"/>
      <c r="AO222" s="150"/>
      <c r="AP222" s="150"/>
      <c r="AQ222" s="150"/>
      <c r="AR222" s="150"/>
      <c r="AS222" s="150"/>
      <c r="AT222" s="150"/>
      <c r="AU222" s="150"/>
      <c r="AV222" s="150"/>
      <c r="AW222" s="150"/>
      <c r="AX222" s="150"/>
      <c r="AY222" s="150"/>
      <c r="AZ222" s="150"/>
      <c r="BA222" s="150"/>
      <c r="BB222" s="150"/>
      <c r="BC222" s="150"/>
      <c r="BD222" s="150"/>
      <c r="BE222" s="150"/>
      <c r="BF222" s="150"/>
      <c r="BG222" s="150"/>
      <c r="BH222" s="150"/>
      <c r="BI222" s="150"/>
      <c r="BJ222" s="150"/>
      <c r="BK222" s="150"/>
      <c r="BL222" s="150"/>
      <c r="BM222" s="150"/>
      <c r="BN222" s="150"/>
      <c r="BO222" s="150"/>
      <c r="BP222" s="150"/>
      <c r="BQ222" s="150"/>
      <c r="BR222" s="150"/>
    </row>
    <row r="223" customFormat="false" ht="8.25" hidden="false" customHeight="true" outlineLevel="0" collapsed="false">
      <c r="A223" s="17"/>
      <c r="B223" s="29"/>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G223" s="150"/>
      <c r="AH223" s="150"/>
      <c r="AI223" s="150"/>
      <c r="AJ223" s="150"/>
      <c r="AK223" s="150"/>
      <c r="AL223" s="150"/>
      <c r="AM223" s="150"/>
      <c r="AN223" s="150"/>
      <c r="AO223" s="150"/>
      <c r="AP223" s="150"/>
      <c r="AQ223" s="150"/>
      <c r="AR223" s="150"/>
      <c r="AS223" s="150"/>
      <c r="AT223" s="150"/>
      <c r="AU223" s="150"/>
      <c r="AV223" s="150"/>
      <c r="AW223" s="150"/>
      <c r="AX223" s="150"/>
      <c r="AY223" s="150"/>
      <c r="AZ223" s="150"/>
      <c r="BA223" s="150"/>
      <c r="BB223" s="150"/>
      <c r="BC223" s="150"/>
      <c r="BD223" s="150"/>
      <c r="BE223" s="150"/>
      <c r="BF223" s="150"/>
      <c r="BG223" s="150"/>
      <c r="BH223" s="150"/>
      <c r="BI223" s="150"/>
      <c r="BJ223" s="150"/>
      <c r="BK223" s="150"/>
      <c r="BL223" s="150"/>
      <c r="BM223" s="150"/>
      <c r="BN223" s="150"/>
      <c r="BO223" s="150"/>
      <c r="BP223" s="150"/>
      <c r="BQ223" s="150"/>
      <c r="BR223" s="150"/>
    </row>
    <row r="224" customFormat="false" ht="8.25" hidden="false" customHeight="true" outlineLevel="0" collapsed="false">
      <c r="A224" s="17"/>
      <c r="B224" s="29"/>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G224" s="150"/>
      <c r="AH224" s="150"/>
      <c r="AI224" s="150"/>
      <c r="AJ224" s="150"/>
      <c r="AK224" s="150"/>
      <c r="AL224" s="150"/>
      <c r="AM224" s="150"/>
      <c r="AN224" s="150"/>
      <c r="AO224" s="150"/>
      <c r="AP224" s="150"/>
      <c r="AQ224" s="150"/>
      <c r="AR224" s="150"/>
      <c r="AS224" s="150"/>
      <c r="AT224" s="150"/>
      <c r="AU224" s="150"/>
      <c r="AV224" s="150"/>
      <c r="AW224" s="150"/>
      <c r="AX224" s="150"/>
      <c r="AY224" s="150"/>
      <c r="AZ224" s="150"/>
      <c r="BA224" s="150"/>
      <c r="BB224" s="150"/>
      <c r="BC224" s="150"/>
      <c r="BD224" s="150"/>
      <c r="BE224" s="150"/>
      <c r="BF224" s="150"/>
      <c r="BG224" s="150"/>
      <c r="BH224" s="150"/>
      <c r="BI224" s="150"/>
      <c r="BJ224" s="150"/>
      <c r="BK224" s="150"/>
      <c r="BL224" s="150"/>
      <c r="BM224" s="150"/>
      <c r="BN224" s="150"/>
      <c r="BO224" s="150"/>
      <c r="BP224" s="150"/>
      <c r="BQ224" s="150"/>
      <c r="BR224" s="150"/>
    </row>
    <row r="225" customFormat="false" ht="8.25" hidden="false" customHeight="true" outlineLevel="0" collapsed="false">
      <c r="A225" s="17"/>
      <c r="B225" s="29"/>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G225" s="150"/>
      <c r="AH225" s="150"/>
      <c r="AI225" s="150"/>
      <c r="AJ225" s="150"/>
      <c r="AK225" s="150"/>
      <c r="AL225" s="150"/>
      <c r="AM225" s="150"/>
      <c r="AN225" s="150"/>
      <c r="AO225" s="150"/>
      <c r="AP225" s="150"/>
      <c r="AQ225" s="150"/>
      <c r="AR225" s="150"/>
      <c r="AS225" s="150"/>
      <c r="AT225" s="150"/>
      <c r="AU225" s="150"/>
      <c r="AV225" s="150"/>
      <c r="AW225" s="150"/>
      <c r="AX225" s="150"/>
      <c r="AY225" s="150"/>
      <c r="AZ225" s="150"/>
      <c r="BA225" s="150"/>
      <c r="BB225" s="150"/>
      <c r="BC225" s="150"/>
      <c r="BD225" s="150"/>
      <c r="BE225" s="150"/>
      <c r="BF225" s="150"/>
      <c r="BG225" s="150"/>
      <c r="BH225" s="150"/>
      <c r="BI225" s="150"/>
      <c r="BJ225" s="150"/>
      <c r="BK225" s="150"/>
      <c r="BL225" s="150"/>
      <c r="BM225" s="150"/>
      <c r="BN225" s="150"/>
      <c r="BO225" s="150"/>
      <c r="BP225" s="150"/>
      <c r="BQ225" s="150"/>
      <c r="BR225" s="150"/>
    </row>
    <row r="226" customFormat="false" ht="8.25" hidden="false" customHeight="true" outlineLevel="0" collapsed="false">
      <c r="A226" s="17"/>
      <c r="B226" s="29"/>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G226" s="150"/>
      <c r="AH226" s="150"/>
      <c r="AI226" s="150"/>
      <c r="AJ226" s="150"/>
      <c r="AK226" s="150"/>
      <c r="AL226" s="150"/>
      <c r="AM226" s="150"/>
      <c r="AN226" s="150"/>
      <c r="AO226" s="150"/>
      <c r="AP226" s="150"/>
      <c r="AQ226" s="150"/>
      <c r="AR226" s="150"/>
      <c r="AS226" s="150"/>
      <c r="AT226" s="150"/>
      <c r="AU226" s="150"/>
      <c r="AV226" s="150"/>
      <c r="AW226" s="150"/>
      <c r="AX226" s="150"/>
      <c r="AY226" s="150"/>
      <c r="AZ226" s="150"/>
      <c r="BA226" s="150"/>
      <c r="BB226" s="150"/>
      <c r="BC226" s="150"/>
      <c r="BD226" s="150"/>
      <c r="BE226" s="150"/>
      <c r="BF226" s="150"/>
      <c r="BG226" s="150"/>
      <c r="BH226" s="150"/>
      <c r="BI226" s="150"/>
      <c r="BJ226" s="150"/>
      <c r="BK226" s="150"/>
      <c r="BL226" s="150"/>
      <c r="BM226" s="150"/>
      <c r="BN226" s="150"/>
      <c r="BO226" s="150"/>
      <c r="BP226" s="150"/>
      <c r="BQ226" s="150"/>
      <c r="BR226" s="150"/>
    </row>
    <row r="227" s="20" customFormat="true" ht="10.5" hidden="false" customHeight="true" outlineLevel="0" collapsed="false">
      <c r="A227" s="23" t="s">
        <v>550</v>
      </c>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row>
    <row r="228" s="20" customFormat="true" ht="10.5" hidden="false" customHeight="true" outlineLevel="0" collapsed="false">
      <c r="A228" s="15"/>
      <c r="B228" s="15"/>
      <c r="C228" s="15"/>
      <c r="D228" s="15"/>
      <c r="E228" s="15"/>
      <c r="F228" s="15"/>
      <c r="G228" s="15"/>
      <c r="H228" s="15"/>
      <c r="I228" s="15"/>
      <c r="J228" s="15"/>
      <c r="K228" s="15"/>
      <c r="L228" s="15"/>
      <c r="M228" s="15"/>
      <c r="N228" s="156" t="s">
        <v>303</v>
      </c>
      <c r="O228" s="15"/>
      <c r="P228" s="15"/>
      <c r="Q228" s="15"/>
      <c r="R228" s="15"/>
      <c r="S228" s="15"/>
      <c r="T228" s="15"/>
      <c r="U228" s="15"/>
      <c r="V228" s="15"/>
      <c r="W228" s="15"/>
      <c r="X228" s="15"/>
      <c r="Y228" s="15"/>
      <c r="Z228" s="15"/>
      <c r="AA228" s="15"/>
      <c r="AB228" s="15"/>
      <c r="AC228" s="18" t="s">
        <v>527</v>
      </c>
      <c r="AD228" s="15"/>
      <c r="AE228" s="15"/>
    </row>
    <row r="229" s="20" customFormat="true" ht="10.5" hidden="false" customHeight="true" outlineLevel="0" collapsed="false">
      <c r="A229" s="15"/>
      <c r="B229" s="15"/>
      <c r="C229" s="15"/>
      <c r="D229" s="15"/>
      <c r="E229" s="15"/>
      <c r="F229" s="15"/>
      <c r="G229" s="15"/>
      <c r="H229" s="15"/>
      <c r="I229" s="15"/>
      <c r="J229" s="15"/>
      <c r="K229" s="15"/>
      <c r="L229" s="15"/>
      <c r="M229" s="15"/>
      <c r="N229" s="156" t="s">
        <v>528</v>
      </c>
      <c r="O229" s="15"/>
      <c r="P229" s="15"/>
      <c r="Q229" s="15"/>
      <c r="R229" s="15"/>
      <c r="S229" s="15"/>
      <c r="T229" s="15"/>
      <c r="U229" s="15"/>
      <c r="V229" s="15"/>
      <c r="W229" s="15"/>
      <c r="X229" s="15"/>
      <c r="Y229" s="15"/>
      <c r="Z229" s="15"/>
      <c r="AA229" s="15"/>
      <c r="AB229" s="15"/>
      <c r="AC229" s="18" t="s">
        <v>497</v>
      </c>
      <c r="AD229" s="15"/>
      <c r="AE229" s="15"/>
    </row>
    <row r="230" s="20" customFormat="true" ht="10.5" hidden="false" customHeight="true" outlineLevel="0" collapsed="false">
      <c r="A230" s="15"/>
      <c r="B230" s="15"/>
      <c r="C230" s="15"/>
      <c r="D230" s="15"/>
      <c r="E230" s="15"/>
      <c r="F230" s="15"/>
      <c r="G230" s="15"/>
      <c r="H230" s="15"/>
      <c r="I230" s="15"/>
      <c r="J230" s="15"/>
      <c r="K230" s="15"/>
      <c r="L230" s="15"/>
      <c r="M230" s="15"/>
      <c r="N230" s="156" t="s">
        <v>529</v>
      </c>
      <c r="O230" s="15"/>
      <c r="P230" s="15"/>
      <c r="Q230" s="15"/>
      <c r="R230" s="15"/>
      <c r="S230" s="15"/>
      <c r="T230" s="15"/>
      <c r="U230" s="15"/>
      <c r="V230" s="15"/>
      <c r="W230" s="15"/>
      <c r="X230" s="15"/>
      <c r="Y230" s="15"/>
      <c r="Z230" s="15"/>
      <c r="AA230" s="15"/>
      <c r="AB230" s="15"/>
      <c r="AC230" s="15"/>
      <c r="AD230" s="15"/>
      <c r="AE230" s="15"/>
    </row>
    <row r="231" customFormat="false" ht="9" hidden="false" customHeight="true" outlineLevel="0" collapsed="false">
      <c r="A231" s="29"/>
      <c r="B231" s="29"/>
      <c r="C231" s="17"/>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150"/>
      <c r="AG231" s="150"/>
      <c r="AH231" s="150"/>
      <c r="AI231" s="150"/>
      <c r="AJ231" s="150"/>
      <c r="AK231" s="150"/>
      <c r="AL231" s="150"/>
      <c r="AM231" s="150"/>
      <c r="AN231" s="150"/>
      <c r="AO231" s="150"/>
      <c r="AP231" s="150"/>
      <c r="AQ231" s="150"/>
      <c r="AR231" s="150"/>
      <c r="AS231" s="150"/>
      <c r="AT231" s="150"/>
      <c r="AU231" s="150"/>
      <c r="AV231" s="150"/>
      <c r="AW231" s="150"/>
      <c r="AX231" s="150"/>
      <c r="AY231" s="150"/>
      <c r="AZ231" s="150"/>
      <c r="BA231" s="150"/>
      <c r="BB231" s="150"/>
      <c r="BC231" s="150"/>
      <c r="BD231" s="150"/>
      <c r="BE231" s="150"/>
      <c r="BF231" s="150"/>
      <c r="BG231" s="150"/>
      <c r="BH231" s="150"/>
      <c r="BI231" s="150"/>
      <c r="BJ231" s="150"/>
      <c r="BK231" s="150"/>
      <c r="BL231" s="150"/>
      <c r="BM231" s="150"/>
      <c r="BN231" s="150"/>
      <c r="BO231" s="150"/>
      <c r="BP231" s="150"/>
      <c r="BQ231" s="150"/>
      <c r="BR231" s="150"/>
    </row>
    <row r="232" customFormat="false" ht="9" hidden="false" customHeight="true" outlineLevel="0" collapsed="false">
      <c r="A232" s="29"/>
      <c r="B232" s="29"/>
      <c r="C232" s="17"/>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150"/>
      <c r="AG232" s="150"/>
      <c r="AH232" s="150"/>
      <c r="AI232" s="150"/>
      <c r="AJ232" s="150"/>
      <c r="AK232" s="150"/>
      <c r="AL232" s="150"/>
      <c r="AM232" s="150"/>
      <c r="AN232" s="150"/>
      <c r="AO232" s="150"/>
      <c r="AP232" s="150"/>
      <c r="AQ232" s="150"/>
      <c r="AR232" s="150"/>
      <c r="AS232" s="150"/>
      <c r="AT232" s="150"/>
      <c r="AU232" s="150"/>
      <c r="AV232" s="150"/>
      <c r="AW232" s="150"/>
      <c r="AX232" s="150"/>
      <c r="AY232" s="150"/>
      <c r="AZ232" s="150"/>
      <c r="BA232" s="150"/>
      <c r="BB232" s="150"/>
      <c r="BC232" s="150"/>
      <c r="BD232" s="150"/>
      <c r="BE232" s="150"/>
      <c r="BF232" s="150"/>
      <c r="BG232" s="150"/>
      <c r="BH232" s="150"/>
      <c r="BI232" s="150"/>
      <c r="BJ232" s="150"/>
      <c r="BK232" s="150"/>
      <c r="BL232" s="150"/>
      <c r="BM232" s="150"/>
      <c r="BN232" s="150"/>
      <c r="BO232" s="150"/>
      <c r="BP232" s="150"/>
      <c r="BQ232" s="150"/>
      <c r="BR232" s="150"/>
    </row>
    <row r="233" customFormat="false" ht="9" hidden="false" customHeight="true" outlineLevel="0" collapsed="false">
      <c r="A233" s="29"/>
      <c r="B233" s="29"/>
      <c r="C233" s="17"/>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150"/>
      <c r="AG233" s="150"/>
      <c r="AH233" s="150"/>
      <c r="AI233" s="150"/>
      <c r="AJ233" s="150"/>
      <c r="AK233" s="150"/>
      <c r="AL233" s="150"/>
      <c r="AM233" s="150"/>
      <c r="AN233" s="150"/>
      <c r="AO233" s="150"/>
      <c r="AP233" s="150"/>
      <c r="AQ233" s="150"/>
      <c r="AR233" s="150"/>
      <c r="AS233" s="150"/>
      <c r="AT233" s="150"/>
      <c r="AU233" s="150"/>
      <c r="AV233" s="150"/>
      <c r="AW233" s="150"/>
      <c r="AX233" s="150"/>
      <c r="AY233" s="150"/>
      <c r="AZ233" s="150"/>
      <c r="BA233" s="150"/>
      <c r="BB233" s="150"/>
      <c r="BC233" s="150"/>
      <c r="BD233" s="150"/>
      <c r="BE233" s="150"/>
      <c r="BF233" s="150"/>
      <c r="BG233" s="150"/>
      <c r="BH233" s="150"/>
      <c r="BI233" s="150"/>
      <c r="BJ233" s="150"/>
      <c r="BK233" s="150"/>
      <c r="BL233" s="150"/>
      <c r="BM233" s="150"/>
      <c r="BN233" s="150"/>
      <c r="BO233" s="150"/>
      <c r="BP233" s="150"/>
      <c r="BQ233" s="150"/>
      <c r="BR233" s="150"/>
    </row>
    <row r="234" customFormat="false" ht="9" hidden="false" customHeight="true" outlineLevel="0" collapsed="false">
      <c r="A234" s="17"/>
      <c r="B234" s="17"/>
      <c r="C234" s="17"/>
      <c r="D234" s="17"/>
      <c r="E234" s="24" t="s">
        <v>530</v>
      </c>
      <c r="F234" s="24"/>
      <c r="G234" s="24"/>
      <c r="H234" s="24"/>
      <c r="I234" s="24"/>
      <c r="J234" s="24"/>
      <c r="K234" s="24"/>
      <c r="L234" s="24"/>
      <c r="M234" s="24"/>
      <c r="N234" s="17"/>
      <c r="O234" s="24" t="s">
        <v>531</v>
      </c>
      <c r="P234" s="24"/>
      <c r="Q234" s="24"/>
      <c r="R234" s="24"/>
      <c r="S234" s="24"/>
      <c r="T234" s="24"/>
      <c r="U234" s="24"/>
      <c r="V234" s="24"/>
      <c r="W234" s="24"/>
      <c r="X234" s="17"/>
      <c r="Y234" s="17"/>
      <c r="Z234" s="17"/>
      <c r="AA234" s="24" t="s">
        <v>532</v>
      </c>
      <c r="AB234" s="24"/>
      <c r="AC234" s="24"/>
      <c r="AD234" s="17"/>
      <c r="AE234" s="17"/>
    </row>
    <row r="235" customFormat="false" ht="9" hidden="false" customHeight="tru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row>
    <row r="236" customFormat="false" ht="9" hidden="false" customHeight="true" outlineLevel="0" collapsed="false">
      <c r="A236" s="17"/>
      <c r="B236" s="17"/>
      <c r="C236" s="17"/>
      <c r="D236" s="17"/>
      <c r="E236" s="27" t="s">
        <v>533</v>
      </c>
      <c r="F236" s="17"/>
      <c r="G236" s="17"/>
      <c r="H236" s="17"/>
      <c r="I236" s="27" t="s">
        <v>338</v>
      </c>
      <c r="J236" s="17"/>
      <c r="K236" s="17"/>
      <c r="L236" s="17"/>
      <c r="M236" s="17"/>
      <c r="N236" s="17"/>
      <c r="O236" s="17"/>
      <c r="P236" s="17"/>
      <c r="Q236" s="27" t="s">
        <v>534</v>
      </c>
      <c r="R236" s="17"/>
      <c r="S236" s="27" t="s">
        <v>338</v>
      </c>
      <c r="T236" s="17"/>
      <c r="U236" s="17"/>
      <c r="V236" s="17"/>
      <c r="W236" s="17"/>
      <c r="X236" s="17"/>
      <c r="Y236" s="17"/>
      <c r="Z236" s="17"/>
      <c r="AA236" s="17"/>
      <c r="AB236" s="17"/>
      <c r="AC236" s="17"/>
      <c r="AD236" s="17"/>
      <c r="AE236" s="17"/>
    </row>
    <row r="237" customFormat="false" ht="9" hidden="false" customHeight="true" outlineLevel="0" collapsed="false">
      <c r="A237" s="17"/>
      <c r="B237" s="17"/>
      <c r="C237" s="17"/>
      <c r="D237" s="17"/>
      <c r="E237" s="27" t="s">
        <v>535</v>
      </c>
      <c r="F237" s="17"/>
      <c r="G237" s="27" t="s">
        <v>536</v>
      </c>
      <c r="H237" s="17"/>
      <c r="I237" s="27" t="s">
        <v>537</v>
      </c>
      <c r="J237" s="17"/>
      <c r="K237" s="27" t="s">
        <v>538</v>
      </c>
      <c r="L237" s="17"/>
      <c r="M237" s="17"/>
      <c r="N237" s="17"/>
      <c r="O237" s="17"/>
      <c r="P237" s="17"/>
      <c r="Q237" s="27" t="s">
        <v>539</v>
      </c>
      <c r="R237" s="17"/>
      <c r="S237" s="27" t="s">
        <v>71</v>
      </c>
      <c r="T237" s="17"/>
      <c r="U237" s="27" t="s">
        <v>80</v>
      </c>
      <c r="V237" s="17"/>
      <c r="W237" s="17"/>
      <c r="X237" s="17"/>
      <c r="Y237" s="27" t="s">
        <v>540</v>
      </c>
      <c r="Z237" s="17"/>
      <c r="AA237" s="17"/>
      <c r="AB237" s="17"/>
      <c r="AC237" s="17"/>
      <c r="AD237" s="17"/>
      <c r="AE237" s="17"/>
    </row>
    <row r="238" customFormat="false" ht="9" hidden="false" customHeight="true" outlineLevel="0" collapsed="false">
      <c r="A238" s="24" t="s">
        <v>81</v>
      </c>
      <c r="B238" s="17"/>
      <c r="C238" s="24" t="s">
        <v>83</v>
      </c>
      <c r="D238" s="17"/>
      <c r="E238" s="24" t="s">
        <v>541</v>
      </c>
      <c r="F238" s="17"/>
      <c r="G238" s="24" t="s">
        <v>542</v>
      </c>
      <c r="H238" s="17"/>
      <c r="I238" s="24" t="s">
        <v>543</v>
      </c>
      <c r="J238" s="17"/>
      <c r="K238" s="24" t="s">
        <v>544</v>
      </c>
      <c r="L238" s="17"/>
      <c r="M238" s="24" t="s">
        <v>75</v>
      </c>
      <c r="N238" s="17"/>
      <c r="O238" s="24" t="s">
        <v>388</v>
      </c>
      <c r="P238" s="17"/>
      <c r="Q238" s="24" t="s">
        <v>467</v>
      </c>
      <c r="R238" s="17"/>
      <c r="S238" s="24" t="s">
        <v>79</v>
      </c>
      <c r="T238" s="17"/>
      <c r="U238" s="24" t="s">
        <v>545</v>
      </c>
      <c r="V238" s="17"/>
      <c r="W238" s="24" t="s">
        <v>75</v>
      </c>
      <c r="X238" s="17"/>
      <c r="Y238" s="24" t="s">
        <v>546</v>
      </c>
      <c r="Z238" s="17"/>
      <c r="AA238" s="24" t="s">
        <v>84</v>
      </c>
      <c r="AB238" s="17"/>
      <c r="AC238" s="24" t="s">
        <v>412</v>
      </c>
      <c r="AD238" s="17"/>
      <c r="AE238" s="24" t="s">
        <v>547</v>
      </c>
    </row>
    <row r="239" customFormat="false" ht="8.25" hidden="false" customHeight="true" outlineLevel="0" collapsed="false">
      <c r="A239" s="17"/>
      <c r="B239" s="2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G239" s="150"/>
      <c r="AH239" s="150"/>
      <c r="AI239" s="150"/>
      <c r="AJ239" s="150"/>
      <c r="AK239" s="150"/>
      <c r="AL239" s="150"/>
      <c r="AM239" s="150"/>
      <c r="AN239" s="150"/>
      <c r="AO239" s="150"/>
      <c r="AP239" s="150"/>
      <c r="AQ239" s="150"/>
      <c r="AR239" s="150"/>
      <c r="AS239" s="150"/>
      <c r="AT239" s="150"/>
      <c r="AU239" s="150"/>
      <c r="AV239" s="150"/>
      <c r="AW239" s="150"/>
      <c r="AX239" s="150"/>
      <c r="AY239" s="150"/>
      <c r="AZ239" s="150"/>
      <c r="BA239" s="150"/>
      <c r="BB239" s="150"/>
      <c r="BC239" s="150"/>
      <c r="BD239" s="150"/>
      <c r="BE239" s="150"/>
      <c r="BF239" s="150"/>
      <c r="BG239" s="150"/>
      <c r="BH239" s="150"/>
      <c r="BI239" s="150"/>
      <c r="BJ239" s="150"/>
      <c r="BK239" s="150"/>
      <c r="BL239" s="150"/>
      <c r="BM239" s="150"/>
      <c r="BN239" s="150"/>
      <c r="BO239" s="150"/>
      <c r="BP239" s="150"/>
      <c r="BQ239" s="150"/>
      <c r="BR239" s="150"/>
    </row>
    <row r="240" customFormat="false" ht="8.25" hidden="false" customHeight="true" outlineLevel="0" collapsed="false">
      <c r="A240" s="123"/>
      <c r="B240" s="123" t="s">
        <v>231</v>
      </c>
      <c r="C240" s="123"/>
      <c r="D240" s="123"/>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row>
    <row r="241" customFormat="false" ht="8.25" hidden="false" customHeight="true" outlineLevel="0" collapsed="false">
      <c r="A241" s="17" t="n">
        <v>1</v>
      </c>
      <c r="B241" s="27"/>
      <c r="C241" s="17" t="s">
        <v>232</v>
      </c>
      <c r="D241" s="123"/>
      <c r="E241" s="72" t="n">
        <v>11339552</v>
      </c>
      <c r="F241" s="17"/>
      <c r="G241" s="72" t="n">
        <v>0</v>
      </c>
      <c r="H241" s="17"/>
      <c r="I241" s="72" t="n">
        <v>4626902</v>
      </c>
      <c r="J241" s="17"/>
      <c r="K241" s="72" t="n">
        <v>0</v>
      </c>
      <c r="L241" s="17"/>
      <c r="M241" s="72" t="n">
        <f aca="false">(E241+G241+I241+K241)</f>
        <v>15966454</v>
      </c>
      <c r="N241" s="17"/>
      <c r="O241" s="72" t="n">
        <v>0</v>
      </c>
      <c r="P241" s="17"/>
      <c r="Q241" s="72" t="n">
        <v>0</v>
      </c>
      <c r="R241" s="17"/>
      <c r="S241" s="72" t="n">
        <v>7002140</v>
      </c>
      <c r="T241" s="17"/>
      <c r="U241" s="72" t="n">
        <v>8964314</v>
      </c>
      <c r="V241" s="17"/>
      <c r="W241" s="72" t="n">
        <f aca="false">(O241+Q241+S241+U241)</f>
        <v>15966454</v>
      </c>
      <c r="X241" s="17"/>
      <c r="Y241" s="72" t="n">
        <v>0</v>
      </c>
      <c r="Z241" s="17"/>
      <c r="AA241" s="72" t="n">
        <f aca="false">(M241-Y241)</f>
        <v>15966454</v>
      </c>
      <c r="AB241" s="17"/>
      <c r="AC241" s="74" t="n">
        <f aca="false">(AA241/AE241)</f>
        <v>1949.26797704798</v>
      </c>
      <c r="AD241" s="17"/>
      <c r="AE241" s="79" t="n">
        <v>8191</v>
      </c>
      <c r="AG241" s="150"/>
      <c r="AH241" s="150"/>
      <c r="AI241" s="150"/>
      <c r="AJ241" s="150"/>
      <c r="AK241" s="150"/>
      <c r="AL241" s="150"/>
      <c r="AM241" s="150"/>
      <c r="AN241" s="150"/>
      <c r="AO241" s="150"/>
      <c r="AP241" s="150"/>
      <c r="AQ241" s="150"/>
      <c r="AR241" s="150"/>
      <c r="AS241" s="150"/>
      <c r="AT241" s="150"/>
      <c r="AU241" s="150"/>
      <c r="AV241" s="150"/>
      <c r="AW241" s="150"/>
      <c r="AX241" s="150"/>
      <c r="AY241" s="150"/>
      <c r="AZ241" s="150"/>
      <c r="BA241" s="150"/>
      <c r="BB241" s="150"/>
      <c r="BC241" s="150"/>
      <c r="BD241" s="150"/>
      <c r="BE241" s="150"/>
      <c r="BF241" s="150"/>
      <c r="BG241" s="150"/>
      <c r="BH241" s="150"/>
      <c r="BI241" s="150"/>
      <c r="BJ241" s="150"/>
      <c r="BK241" s="150"/>
      <c r="BL241" s="150"/>
      <c r="BM241" s="150"/>
      <c r="BN241" s="150"/>
      <c r="BO241" s="150"/>
      <c r="BP241" s="150"/>
      <c r="BQ241" s="150"/>
      <c r="BR241" s="150"/>
    </row>
    <row r="242" customFormat="false" ht="8.25" hidden="false" customHeight="true" outlineLevel="0" collapsed="false">
      <c r="A242" s="17" t="n">
        <v>2</v>
      </c>
      <c r="B242" s="27"/>
      <c r="C242" s="17" t="s">
        <v>233</v>
      </c>
      <c r="D242" s="123"/>
      <c r="E242" s="79" t="n">
        <v>0</v>
      </c>
      <c r="F242" s="17"/>
      <c r="G242" s="79" t="n">
        <v>0</v>
      </c>
      <c r="H242" s="17"/>
      <c r="I242" s="79" t="n">
        <v>1691994</v>
      </c>
      <c r="J242" s="17"/>
      <c r="K242" s="79" t="n">
        <v>0</v>
      </c>
      <c r="L242" s="17"/>
      <c r="M242" s="79" t="n">
        <f aca="false">(E242+G242+I242+K242)</f>
        <v>1691994</v>
      </c>
      <c r="N242" s="17"/>
      <c r="O242" s="79" t="n">
        <v>0</v>
      </c>
      <c r="P242" s="17"/>
      <c r="Q242" s="79" t="n">
        <v>0</v>
      </c>
      <c r="R242" s="17"/>
      <c r="S242" s="79" t="n">
        <v>1691994</v>
      </c>
      <c r="T242" s="17"/>
      <c r="U242" s="79" t="n">
        <v>0</v>
      </c>
      <c r="V242" s="17"/>
      <c r="W242" s="79" t="n">
        <f aca="false">(O242+Q242+S242+U242)</f>
        <v>1691994</v>
      </c>
      <c r="X242" s="17"/>
      <c r="Y242" s="79" t="n">
        <v>0</v>
      </c>
      <c r="Z242" s="17"/>
      <c r="AA242" s="79" t="n">
        <f aca="false">(M242-Y242)</f>
        <v>1691994</v>
      </c>
      <c r="AB242" s="17"/>
      <c r="AC242" s="161" t="n">
        <f aca="false">(AA242/AE242)</f>
        <v>234.186020761246</v>
      </c>
      <c r="AD242" s="17"/>
      <c r="AE242" s="79" t="n">
        <v>7225</v>
      </c>
      <c r="AG242" s="150"/>
      <c r="AH242" s="150"/>
      <c r="AI242" s="150"/>
      <c r="AJ242" s="150"/>
      <c r="AK242" s="150"/>
      <c r="AL242" s="150"/>
      <c r="AM242" s="150"/>
      <c r="AN242" s="150"/>
      <c r="AO242" s="150"/>
      <c r="AP242" s="150"/>
      <c r="AQ242" s="150"/>
      <c r="AR242" s="150"/>
      <c r="AS242" s="150"/>
      <c r="AT242" s="150"/>
      <c r="AU242" s="150"/>
      <c r="AV242" s="150"/>
      <c r="AW242" s="150"/>
      <c r="AX242" s="150"/>
      <c r="AY242" s="150"/>
      <c r="AZ242" s="150"/>
      <c r="BA242" s="150"/>
      <c r="BB242" s="150"/>
      <c r="BC242" s="150"/>
      <c r="BD242" s="150"/>
      <c r="BE242" s="150"/>
      <c r="BF242" s="150"/>
      <c r="BG242" s="150"/>
      <c r="BH242" s="150"/>
      <c r="BI242" s="150"/>
      <c r="BJ242" s="150"/>
      <c r="BK242" s="150"/>
      <c r="BL242" s="150"/>
      <c r="BM242" s="150"/>
      <c r="BN242" s="150"/>
      <c r="BO242" s="150"/>
      <c r="BP242" s="150"/>
      <c r="BQ242" s="150"/>
      <c r="BR242" s="150"/>
    </row>
    <row r="243" customFormat="false" ht="8.25" hidden="false" customHeight="true" outlineLevel="0" collapsed="false">
      <c r="A243" s="17" t="n">
        <v>3</v>
      </c>
      <c r="B243" s="27"/>
      <c r="C243" s="13" t="s">
        <v>147</v>
      </c>
      <c r="D243" s="123"/>
      <c r="E243" s="79" t="n">
        <v>9759469</v>
      </c>
      <c r="F243" s="17"/>
      <c r="G243" s="79" t="n">
        <v>0</v>
      </c>
      <c r="H243" s="17"/>
      <c r="I243" s="79" t="n">
        <v>21653616</v>
      </c>
      <c r="J243" s="17"/>
      <c r="K243" s="79" t="n">
        <v>0</v>
      </c>
      <c r="L243" s="17"/>
      <c r="M243" s="79" t="n">
        <f aca="false">(E243+G243+I243+K243)</f>
        <v>31413085</v>
      </c>
      <c r="N243" s="17"/>
      <c r="O243" s="79" t="n">
        <v>0</v>
      </c>
      <c r="P243" s="17"/>
      <c r="Q243" s="79" t="n">
        <v>0</v>
      </c>
      <c r="R243" s="17"/>
      <c r="S243" s="79" t="n">
        <v>16347157</v>
      </c>
      <c r="T243" s="17"/>
      <c r="U243" s="79" t="n">
        <v>15065928</v>
      </c>
      <c r="V243" s="17"/>
      <c r="W243" s="79" t="n">
        <f aca="false">(O243+Q243+S243+U243)</f>
        <v>31413085</v>
      </c>
      <c r="X243" s="17"/>
      <c r="Y243" s="79" t="n">
        <v>0</v>
      </c>
      <c r="Z243" s="17"/>
      <c r="AA243" s="79" t="n">
        <f aca="false">(M243-Y243)</f>
        <v>31413085</v>
      </c>
      <c r="AB243" s="17"/>
      <c r="AC243" s="161" t="n">
        <f aca="false">(AA243/AE243)</f>
        <v>5089.61195722618</v>
      </c>
      <c r="AD243" s="17"/>
      <c r="AE243" s="79" t="n">
        <v>6172</v>
      </c>
      <c r="AG243" s="150"/>
      <c r="AH243" s="150"/>
      <c r="AI243" s="150"/>
      <c r="AJ243" s="150"/>
      <c r="AK243" s="150"/>
      <c r="AL243" s="150"/>
      <c r="AM243" s="150"/>
      <c r="AN243" s="150"/>
      <c r="AO243" s="150"/>
      <c r="AP243" s="150"/>
      <c r="AQ243" s="150"/>
      <c r="AR243" s="150"/>
      <c r="AS243" s="150"/>
      <c r="AT243" s="150"/>
      <c r="AU243" s="150"/>
      <c r="AV243" s="150"/>
      <c r="AW243" s="150"/>
      <c r="AX243" s="150"/>
      <c r="AY243" s="150"/>
      <c r="AZ243" s="150"/>
      <c r="BA243" s="150"/>
      <c r="BB243" s="150"/>
      <c r="BC243" s="150"/>
      <c r="BD243" s="150"/>
      <c r="BE243" s="150"/>
      <c r="BF243" s="150"/>
      <c r="BG243" s="150"/>
      <c r="BH243" s="150"/>
      <c r="BI243" s="150"/>
      <c r="BJ243" s="150"/>
      <c r="BK243" s="150"/>
      <c r="BL243" s="150"/>
      <c r="BM243" s="150"/>
      <c r="BN243" s="150"/>
      <c r="BO243" s="150"/>
      <c r="BP243" s="150"/>
      <c r="BQ243" s="150"/>
      <c r="BR243" s="150"/>
    </row>
    <row r="244" customFormat="false" ht="8.25" hidden="false" customHeight="true" outlineLevel="0" collapsed="false">
      <c r="A244" s="17" t="n">
        <v>4</v>
      </c>
      <c r="B244" s="27"/>
      <c r="C244" s="17" t="s">
        <v>234</v>
      </c>
      <c r="D244" s="123"/>
      <c r="E244" s="79" t="n">
        <v>11718205</v>
      </c>
      <c r="F244" s="17"/>
      <c r="G244" s="79" t="n">
        <v>0</v>
      </c>
      <c r="H244" s="17"/>
      <c r="I244" s="79" t="n">
        <v>776609</v>
      </c>
      <c r="J244" s="17"/>
      <c r="K244" s="79" t="n">
        <v>0</v>
      </c>
      <c r="L244" s="17"/>
      <c r="M244" s="79" t="n">
        <f aca="false">(E244+G244+I244+K244)</f>
        <v>12494814</v>
      </c>
      <c r="N244" s="17"/>
      <c r="O244" s="79" t="n">
        <v>0</v>
      </c>
      <c r="P244" s="17"/>
      <c r="Q244" s="79" t="n">
        <v>0</v>
      </c>
      <c r="R244" s="17"/>
      <c r="S244" s="79" t="n">
        <v>2624249</v>
      </c>
      <c r="T244" s="17"/>
      <c r="U244" s="79" t="n">
        <v>9870565</v>
      </c>
      <c r="V244" s="17"/>
      <c r="W244" s="79" t="n">
        <f aca="false">(O244+Q244+S244+U244)</f>
        <v>12494814</v>
      </c>
      <c r="X244" s="17"/>
      <c r="Y244" s="79" t="n">
        <v>0</v>
      </c>
      <c r="Z244" s="17"/>
      <c r="AA244" s="79" t="n">
        <f aca="false">(M244-Y244)</f>
        <v>12494814</v>
      </c>
      <c r="AB244" s="17"/>
      <c r="AC244" s="161" t="n">
        <f aca="false">(AA244/AE244)</f>
        <v>2985.61863799283</v>
      </c>
      <c r="AD244" s="17"/>
      <c r="AE244" s="79" t="n">
        <v>4185</v>
      </c>
      <c r="AG244" s="150"/>
      <c r="AH244" s="150"/>
      <c r="AI244" s="150"/>
      <c r="AJ244" s="150"/>
      <c r="AK244" s="150"/>
      <c r="AL244" s="150"/>
      <c r="AM244" s="150"/>
      <c r="AN244" s="150"/>
      <c r="AO244" s="150"/>
      <c r="AP244" s="150"/>
      <c r="AQ244" s="150"/>
      <c r="AR244" s="150"/>
      <c r="AS244" s="150"/>
      <c r="AT244" s="150"/>
      <c r="AU244" s="150"/>
      <c r="AV244" s="150"/>
      <c r="AW244" s="150"/>
      <c r="AX244" s="150"/>
      <c r="AY244" s="150"/>
      <c r="AZ244" s="150"/>
      <c r="BA244" s="150"/>
      <c r="BB244" s="150"/>
      <c r="BC244" s="150"/>
      <c r="BD244" s="150"/>
      <c r="BE244" s="150"/>
      <c r="BF244" s="150"/>
      <c r="BG244" s="150"/>
      <c r="BH244" s="150"/>
      <c r="BI244" s="150"/>
      <c r="BJ244" s="150"/>
      <c r="BK244" s="150"/>
      <c r="BL244" s="150"/>
      <c r="BM244" s="150"/>
      <c r="BN244" s="150"/>
      <c r="BO244" s="150"/>
      <c r="BP244" s="150"/>
      <c r="BQ244" s="150"/>
      <c r="BR244" s="150"/>
    </row>
    <row r="245" customFormat="false" ht="8.25" hidden="false" customHeight="true" outlineLevel="0" collapsed="false">
      <c r="A245" s="17" t="n">
        <v>5</v>
      </c>
      <c r="B245" s="27"/>
      <c r="C245" s="17" t="s">
        <v>235</v>
      </c>
      <c r="D245" s="123"/>
      <c r="E245" s="79" t="n">
        <v>14212513</v>
      </c>
      <c r="F245" s="17"/>
      <c r="G245" s="79" t="n">
        <v>0</v>
      </c>
      <c r="H245" s="17"/>
      <c r="I245" s="79" t="n">
        <v>4685623</v>
      </c>
      <c r="J245" s="17"/>
      <c r="K245" s="79" t="n">
        <v>0</v>
      </c>
      <c r="L245" s="17"/>
      <c r="M245" s="79" t="n">
        <f aca="false">(E245+G245+I245+K245)</f>
        <v>18898136</v>
      </c>
      <c r="N245" s="17"/>
      <c r="O245" s="79" t="n">
        <v>0</v>
      </c>
      <c r="P245" s="17"/>
      <c r="Q245" s="79" t="n">
        <v>0</v>
      </c>
      <c r="R245" s="17"/>
      <c r="S245" s="79" t="n">
        <v>3479481</v>
      </c>
      <c r="T245" s="17"/>
      <c r="U245" s="79" t="n">
        <v>15418655</v>
      </c>
      <c r="V245" s="17"/>
      <c r="W245" s="79" t="n">
        <f aca="false">(O245+Q245+S245+U245)</f>
        <v>18898136</v>
      </c>
      <c r="X245" s="17"/>
      <c r="Y245" s="79" t="n">
        <v>0</v>
      </c>
      <c r="Z245" s="17"/>
      <c r="AA245" s="79" t="n">
        <f aca="false">(M245-Y245)</f>
        <v>18898136</v>
      </c>
      <c r="AB245" s="17"/>
      <c r="AC245" s="161" t="n">
        <f aca="false">(AA245/AE245)</f>
        <v>3366.25151407196</v>
      </c>
      <c r="AD245" s="17"/>
      <c r="AE245" s="79" t="n">
        <v>5614</v>
      </c>
      <c r="AG245" s="150"/>
      <c r="AH245" s="150"/>
      <c r="AI245" s="150"/>
      <c r="AJ245" s="150"/>
      <c r="AK245" s="150"/>
      <c r="AL245" s="150"/>
      <c r="AM245" s="150"/>
      <c r="AN245" s="150"/>
      <c r="AO245" s="150"/>
      <c r="AP245" s="150"/>
      <c r="AQ245" s="150"/>
      <c r="AR245" s="150"/>
      <c r="AS245" s="150"/>
      <c r="AT245" s="150"/>
      <c r="AU245" s="150"/>
      <c r="AV245" s="150"/>
      <c r="AW245" s="150"/>
      <c r="AX245" s="150"/>
      <c r="AY245" s="150"/>
      <c r="AZ245" s="150"/>
      <c r="BA245" s="150"/>
      <c r="BB245" s="150"/>
      <c r="BC245" s="150"/>
      <c r="BD245" s="150"/>
      <c r="BE245" s="150"/>
      <c r="BF245" s="150"/>
      <c r="BG245" s="150"/>
      <c r="BH245" s="150"/>
      <c r="BI245" s="150"/>
      <c r="BJ245" s="150"/>
      <c r="BK245" s="150"/>
      <c r="BL245" s="150"/>
      <c r="BM245" s="150"/>
      <c r="BN245" s="150"/>
      <c r="BO245" s="150"/>
      <c r="BP245" s="150"/>
      <c r="BQ245" s="150"/>
      <c r="BR245" s="150"/>
    </row>
    <row r="246" customFormat="false" ht="8.25" hidden="false" customHeight="true" outlineLevel="0" collapsed="false">
      <c r="A246" s="46"/>
      <c r="B246" s="17"/>
      <c r="D246" s="123"/>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62"/>
      <c r="AD246" s="17"/>
      <c r="AE246" s="17"/>
      <c r="AG246" s="150"/>
      <c r="AH246" s="150"/>
      <c r="AI246" s="150"/>
      <c r="AJ246" s="150"/>
      <c r="AK246" s="150"/>
      <c r="AL246" s="150"/>
      <c r="AM246" s="150"/>
      <c r="AN246" s="150"/>
      <c r="AO246" s="150"/>
      <c r="AP246" s="150"/>
      <c r="AQ246" s="150"/>
      <c r="AR246" s="150"/>
      <c r="AS246" s="150"/>
      <c r="AT246" s="150"/>
      <c r="AU246" s="150"/>
      <c r="AV246" s="150"/>
      <c r="AW246" s="150"/>
      <c r="AX246" s="150"/>
      <c r="AY246" s="150"/>
      <c r="AZ246" s="150"/>
      <c r="BA246" s="150"/>
      <c r="BB246" s="150"/>
      <c r="BC246" s="150"/>
      <c r="BD246" s="150"/>
      <c r="BE246" s="150"/>
      <c r="BF246" s="150"/>
      <c r="BG246" s="150"/>
      <c r="BH246" s="150"/>
      <c r="BI246" s="150"/>
      <c r="BJ246" s="150"/>
      <c r="BK246" s="150"/>
      <c r="BL246" s="150"/>
      <c r="BM246" s="150"/>
      <c r="BN246" s="150"/>
      <c r="BO246" s="150"/>
      <c r="BP246" s="150"/>
      <c r="BQ246" s="150"/>
      <c r="BR246" s="150"/>
    </row>
    <row r="247" customFormat="false" ht="8.25" hidden="false" customHeight="true" outlineLevel="0" collapsed="false">
      <c r="A247" s="17" t="n">
        <v>6</v>
      </c>
      <c r="B247" s="27"/>
      <c r="C247" s="17" t="s">
        <v>236</v>
      </c>
      <c r="D247" s="123"/>
      <c r="E247" s="79" t="n">
        <v>25673839</v>
      </c>
      <c r="F247" s="17"/>
      <c r="G247" s="79" t="n">
        <v>0</v>
      </c>
      <c r="H247" s="17"/>
      <c r="I247" s="79" t="n">
        <v>22813378</v>
      </c>
      <c r="J247" s="17"/>
      <c r="K247" s="79" t="n">
        <v>0</v>
      </c>
      <c r="L247" s="17"/>
      <c r="M247" s="79" t="n">
        <f aca="false">(E247+G247+I247+K247)</f>
        <v>48487217</v>
      </c>
      <c r="N247" s="17"/>
      <c r="O247" s="79" t="n">
        <v>0</v>
      </c>
      <c r="P247" s="17"/>
      <c r="Q247" s="79" t="n">
        <v>0</v>
      </c>
      <c r="R247" s="17"/>
      <c r="S247" s="79" t="n">
        <v>38818924</v>
      </c>
      <c r="T247" s="17"/>
      <c r="U247" s="79" t="n">
        <v>9668293</v>
      </c>
      <c r="V247" s="17"/>
      <c r="W247" s="79" t="n">
        <f aca="false">(O247+Q247+S247+U247)</f>
        <v>48487217</v>
      </c>
      <c r="X247" s="17"/>
      <c r="Y247" s="79" t="n">
        <v>0</v>
      </c>
      <c r="Z247" s="17"/>
      <c r="AA247" s="79" t="n">
        <f aca="false">(M247-Y247)</f>
        <v>48487217</v>
      </c>
      <c r="AB247" s="17"/>
      <c r="AC247" s="161" t="n">
        <f aca="false">(AA247/AE247)</f>
        <v>1137.66346785547</v>
      </c>
      <c r="AD247" s="17"/>
      <c r="AE247" s="79" t="n">
        <v>42620</v>
      </c>
      <c r="AG247" s="150"/>
      <c r="AH247" s="150"/>
      <c r="AI247" s="150"/>
      <c r="AJ247" s="150"/>
      <c r="AK247" s="150"/>
      <c r="AL247" s="150"/>
      <c r="AM247" s="150"/>
      <c r="AN247" s="150"/>
      <c r="AO247" s="150"/>
      <c r="AP247" s="150"/>
      <c r="AQ247" s="150"/>
      <c r="AR247" s="150"/>
      <c r="AS247" s="150"/>
      <c r="AT247" s="150"/>
      <c r="AU247" s="150"/>
      <c r="AV247" s="150"/>
      <c r="AW247" s="150"/>
      <c r="AX247" s="150"/>
      <c r="AY247" s="150"/>
      <c r="AZ247" s="150"/>
      <c r="BA247" s="150"/>
      <c r="BB247" s="150"/>
      <c r="BC247" s="150"/>
      <c r="BD247" s="150"/>
      <c r="BE247" s="150"/>
      <c r="BF247" s="150"/>
      <c r="BG247" s="150"/>
      <c r="BH247" s="150"/>
      <c r="BI247" s="150"/>
      <c r="BJ247" s="150"/>
      <c r="BK247" s="150"/>
      <c r="BL247" s="150"/>
      <c r="BM247" s="150"/>
      <c r="BN247" s="150"/>
      <c r="BO247" s="150"/>
      <c r="BP247" s="150"/>
      <c r="BQ247" s="150"/>
      <c r="BR247" s="150"/>
    </row>
    <row r="248" customFormat="false" ht="8.25" hidden="false" customHeight="true" outlineLevel="0" collapsed="false">
      <c r="A248" s="17" t="n">
        <v>7</v>
      </c>
      <c r="B248" s="27"/>
      <c r="C248" s="17" t="s">
        <v>237</v>
      </c>
      <c r="D248" s="123"/>
      <c r="E248" s="79" t="n">
        <v>10556443</v>
      </c>
      <c r="F248" s="17"/>
      <c r="G248" s="79" t="n">
        <v>0</v>
      </c>
      <c r="H248" s="17"/>
      <c r="I248" s="79" t="n">
        <v>366720</v>
      </c>
      <c r="J248" s="17"/>
      <c r="K248" s="79" t="n">
        <v>0</v>
      </c>
      <c r="L248" s="17"/>
      <c r="M248" s="79" t="n">
        <f aca="false">(E248+G248+I248+K248)</f>
        <v>10923163</v>
      </c>
      <c r="N248" s="17"/>
      <c r="O248" s="79" t="n">
        <v>0</v>
      </c>
      <c r="P248" s="17"/>
      <c r="Q248" s="79" t="n">
        <v>0</v>
      </c>
      <c r="R248" s="17"/>
      <c r="S248" s="79" t="n">
        <v>809011</v>
      </c>
      <c r="T248" s="17"/>
      <c r="U248" s="79" t="n">
        <v>10114152</v>
      </c>
      <c r="V248" s="17"/>
      <c r="W248" s="79" t="n">
        <f aca="false">(O248+Q248+S248+U248)</f>
        <v>10923163</v>
      </c>
      <c r="X248" s="17"/>
      <c r="Y248" s="79" t="n">
        <v>0</v>
      </c>
      <c r="Z248" s="17"/>
      <c r="AA248" s="79" t="n">
        <f aca="false">(M248-Y248)</f>
        <v>10923163</v>
      </c>
      <c r="AB248" s="17"/>
      <c r="AC248" s="161" t="n">
        <f aca="false">(AA248/AE248)</f>
        <v>3016.61502347418</v>
      </c>
      <c r="AD248" s="17"/>
      <c r="AE248" s="79" t="n">
        <v>3621</v>
      </c>
      <c r="AG248" s="150"/>
      <c r="AH248" s="150"/>
      <c r="AI248" s="150"/>
      <c r="AJ248" s="150"/>
      <c r="AK248" s="150"/>
      <c r="AL248" s="150"/>
      <c r="AM248" s="150"/>
      <c r="AN248" s="150"/>
      <c r="AO248" s="150"/>
      <c r="AP248" s="150"/>
      <c r="AQ248" s="150"/>
      <c r="AR248" s="150"/>
      <c r="AS248" s="150"/>
      <c r="AT248" s="150"/>
      <c r="AU248" s="150"/>
      <c r="AV248" s="150"/>
      <c r="AW248" s="150"/>
      <c r="AX248" s="150"/>
      <c r="AY248" s="150"/>
      <c r="AZ248" s="150"/>
      <c r="BA248" s="150"/>
      <c r="BB248" s="150"/>
      <c r="BC248" s="150"/>
      <c r="BD248" s="150"/>
      <c r="BE248" s="150"/>
      <c r="BF248" s="150"/>
      <c r="BG248" s="150"/>
      <c r="BH248" s="150"/>
      <c r="BI248" s="150"/>
      <c r="BJ248" s="150"/>
      <c r="BK248" s="150"/>
      <c r="BL248" s="150"/>
      <c r="BM248" s="150"/>
      <c r="BN248" s="150"/>
      <c r="BO248" s="150"/>
      <c r="BP248" s="150"/>
      <c r="BQ248" s="150"/>
      <c r="BR248" s="150"/>
    </row>
    <row r="249" customFormat="false" ht="8.25" hidden="false" customHeight="true" outlineLevel="0" collapsed="false">
      <c r="A249" s="17" t="n">
        <v>8</v>
      </c>
      <c r="B249" s="27"/>
      <c r="C249" s="17" t="s">
        <v>238</v>
      </c>
      <c r="D249" s="123"/>
      <c r="E249" s="79" t="n">
        <v>5067328</v>
      </c>
      <c r="F249" s="17"/>
      <c r="G249" s="79" t="n">
        <v>0</v>
      </c>
      <c r="H249" s="17"/>
      <c r="I249" s="79" t="n">
        <v>1940901</v>
      </c>
      <c r="J249" s="17"/>
      <c r="K249" s="79" t="n">
        <v>0</v>
      </c>
      <c r="L249" s="17"/>
      <c r="M249" s="79" t="n">
        <f aca="false">(E249+G249+I249+K249)</f>
        <v>7008229</v>
      </c>
      <c r="N249" s="17"/>
      <c r="O249" s="79" t="n">
        <v>0</v>
      </c>
      <c r="P249" s="17"/>
      <c r="Q249" s="79" t="n">
        <v>0</v>
      </c>
      <c r="R249" s="17"/>
      <c r="S249" s="79" t="n">
        <v>4365676</v>
      </c>
      <c r="T249" s="17"/>
      <c r="U249" s="79" t="n">
        <v>2642553</v>
      </c>
      <c r="V249" s="17"/>
      <c r="W249" s="79" t="n">
        <f aca="false">(O249+Q249+S249+U249)</f>
        <v>7008229</v>
      </c>
      <c r="X249" s="17"/>
      <c r="Y249" s="79" t="n">
        <v>0</v>
      </c>
      <c r="Z249" s="17"/>
      <c r="AA249" s="79" t="n">
        <f aca="false">(M249-Y249)</f>
        <v>7008229</v>
      </c>
      <c r="AB249" s="17"/>
      <c r="AC249" s="161" t="n">
        <f aca="false">(AA249/AE249)</f>
        <v>1287.33082292432</v>
      </c>
      <c r="AD249" s="17"/>
      <c r="AE249" s="79" t="n">
        <v>5444</v>
      </c>
      <c r="AG249" s="150"/>
      <c r="AH249" s="150"/>
      <c r="AI249" s="150"/>
      <c r="AJ249" s="150"/>
      <c r="AK249" s="150"/>
      <c r="AL249" s="150"/>
      <c r="AM249" s="150"/>
      <c r="AN249" s="150"/>
      <c r="AO249" s="150"/>
      <c r="AP249" s="150"/>
      <c r="AQ249" s="150"/>
      <c r="AR249" s="150"/>
      <c r="AS249" s="150"/>
      <c r="AT249" s="150"/>
      <c r="AU249" s="150"/>
      <c r="AV249" s="150"/>
      <c r="AW249" s="150"/>
      <c r="AX249" s="150"/>
      <c r="AY249" s="150"/>
      <c r="AZ249" s="150"/>
      <c r="BA249" s="150"/>
      <c r="BB249" s="150"/>
      <c r="BC249" s="150"/>
      <c r="BD249" s="150"/>
      <c r="BE249" s="150"/>
      <c r="BF249" s="150"/>
      <c r="BG249" s="150"/>
      <c r="BH249" s="150"/>
      <c r="BI249" s="150"/>
      <c r="BJ249" s="150"/>
      <c r="BK249" s="150"/>
      <c r="BL249" s="150"/>
      <c r="BM249" s="150"/>
      <c r="BN249" s="150"/>
      <c r="BO249" s="150"/>
      <c r="BP249" s="150"/>
      <c r="BQ249" s="150"/>
      <c r="BR249" s="150"/>
    </row>
    <row r="250" customFormat="false" ht="8.25" hidden="false" customHeight="true" outlineLevel="0" collapsed="false">
      <c r="A250" s="17" t="n">
        <v>9</v>
      </c>
      <c r="B250" s="27"/>
      <c r="C250" s="17" t="s">
        <v>239</v>
      </c>
      <c r="D250" s="123"/>
      <c r="E250" s="79" t="n">
        <v>0</v>
      </c>
      <c r="F250" s="17"/>
      <c r="G250" s="79" t="n">
        <v>0</v>
      </c>
      <c r="H250" s="17"/>
      <c r="I250" s="79" t="n">
        <v>4491280</v>
      </c>
      <c r="J250" s="17"/>
      <c r="K250" s="79" t="n">
        <v>0</v>
      </c>
      <c r="L250" s="17"/>
      <c r="M250" s="79" t="n">
        <f aca="false">(E250+G250+I250+K250)</f>
        <v>4491280</v>
      </c>
      <c r="N250" s="17"/>
      <c r="O250" s="79" t="n">
        <v>0</v>
      </c>
      <c r="P250" s="17"/>
      <c r="Q250" s="79" t="n">
        <v>0</v>
      </c>
      <c r="R250" s="17"/>
      <c r="S250" s="79" t="n">
        <v>3503776</v>
      </c>
      <c r="T250" s="17"/>
      <c r="U250" s="79" t="n">
        <v>987504</v>
      </c>
      <c r="V250" s="17"/>
      <c r="W250" s="79" t="n">
        <f aca="false">(O250+Q250+S250+U250)</f>
        <v>4491280</v>
      </c>
      <c r="X250" s="17"/>
      <c r="Y250" s="79" t="n">
        <v>0</v>
      </c>
      <c r="Z250" s="17"/>
      <c r="AA250" s="79" t="n">
        <f aca="false">(M250-Y250)</f>
        <v>4491280</v>
      </c>
      <c r="AB250" s="17"/>
      <c r="AC250" s="161" t="n">
        <f aca="false">(AA250/AE250)</f>
        <v>795.761871013466</v>
      </c>
      <c r="AD250" s="17"/>
      <c r="AE250" s="79" t="n">
        <v>5644</v>
      </c>
      <c r="AG250" s="150"/>
      <c r="AH250" s="150"/>
      <c r="AI250" s="150"/>
      <c r="AJ250" s="150"/>
      <c r="AK250" s="150"/>
      <c r="AL250" s="150"/>
      <c r="AM250" s="150"/>
      <c r="AN250" s="150"/>
      <c r="AO250" s="150"/>
      <c r="AP250" s="150"/>
      <c r="AQ250" s="150"/>
      <c r="AR250" s="150"/>
      <c r="AS250" s="150"/>
      <c r="AT250" s="150"/>
      <c r="AU250" s="150"/>
      <c r="AV250" s="150"/>
      <c r="AW250" s="150"/>
      <c r="AX250" s="150"/>
      <c r="AY250" s="150"/>
      <c r="AZ250" s="150"/>
      <c r="BA250" s="150"/>
      <c r="BB250" s="150"/>
      <c r="BC250" s="150"/>
      <c r="BD250" s="150"/>
      <c r="BE250" s="150"/>
      <c r="BF250" s="150"/>
      <c r="BG250" s="150"/>
      <c r="BH250" s="150"/>
      <c r="BI250" s="150"/>
      <c r="BJ250" s="150"/>
      <c r="BK250" s="150"/>
      <c r="BL250" s="150"/>
      <c r="BM250" s="150"/>
      <c r="BN250" s="150"/>
      <c r="BO250" s="150"/>
      <c r="BP250" s="150"/>
      <c r="BQ250" s="150"/>
      <c r="BR250" s="150"/>
    </row>
    <row r="251" customFormat="false" ht="8.25" hidden="false" customHeight="true" outlineLevel="0" collapsed="false">
      <c r="A251" s="17" t="n">
        <v>10</v>
      </c>
      <c r="B251" s="27"/>
      <c r="C251" s="17" t="s">
        <v>240</v>
      </c>
      <c r="D251" s="123"/>
      <c r="E251" s="79" t="n">
        <v>15993692</v>
      </c>
      <c r="F251" s="17"/>
      <c r="G251" s="79" t="n">
        <v>0</v>
      </c>
      <c r="H251" s="17"/>
      <c r="I251" s="79" t="n">
        <v>699345</v>
      </c>
      <c r="J251" s="17"/>
      <c r="K251" s="79" t="n">
        <v>0</v>
      </c>
      <c r="L251" s="17"/>
      <c r="M251" s="79" t="n">
        <f aca="false">(E251+G251+I251+K251)</f>
        <v>16693037</v>
      </c>
      <c r="N251" s="17"/>
      <c r="O251" s="79" t="n">
        <v>0</v>
      </c>
      <c r="P251" s="17"/>
      <c r="Q251" s="79" t="n">
        <v>0</v>
      </c>
      <c r="R251" s="17"/>
      <c r="S251" s="79" t="n">
        <v>640186</v>
      </c>
      <c r="T251" s="17"/>
      <c r="U251" s="79" t="n">
        <v>16052851</v>
      </c>
      <c r="V251" s="17"/>
      <c r="W251" s="79" t="n">
        <f aca="false">(O251+Q251+S251+U251)</f>
        <v>16693037</v>
      </c>
      <c r="X251" s="17"/>
      <c r="Y251" s="79" t="n">
        <v>0</v>
      </c>
      <c r="Z251" s="17"/>
      <c r="AA251" s="79" t="n">
        <f aca="false">(M251-Y251)</f>
        <v>16693037</v>
      </c>
      <c r="AB251" s="17"/>
      <c r="AC251" s="161" t="n">
        <f aca="false">(AA251/AE251)</f>
        <v>4522.63261988621</v>
      </c>
      <c r="AD251" s="17"/>
      <c r="AE251" s="79" t="n">
        <v>3691</v>
      </c>
      <c r="AG251" s="150"/>
      <c r="AH251" s="150"/>
      <c r="AI251" s="150"/>
      <c r="AJ251" s="150"/>
      <c r="AK251" s="150"/>
      <c r="AL251" s="150"/>
      <c r="AM251" s="150"/>
      <c r="AN251" s="150"/>
      <c r="AO251" s="150"/>
      <c r="AP251" s="150"/>
      <c r="AQ251" s="150"/>
      <c r="AR251" s="150"/>
      <c r="AS251" s="150"/>
      <c r="AT251" s="150"/>
      <c r="AU251" s="150"/>
      <c r="AV251" s="150"/>
      <c r="AW251" s="150"/>
      <c r="AX251" s="150"/>
      <c r="AY251" s="150"/>
      <c r="AZ251" s="150"/>
      <c r="BA251" s="150"/>
      <c r="BB251" s="150"/>
      <c r="BC251" s="150"/>
      <c r="BD251" s="150"/>
      <c r="BE251" s="150"/>
      <c r="BF251" s="150"/>
      <c r="BG251" s="150"/>
      <c r="BH251" s="150"/>
      <c r="BI251" s="150"/>
      <c r="BJ251" s="150"/>
      <c r="BK251" s="150"/>
      <c r="BL251" s="150"/>
      <c r="BM251" s="150"/>
      <c r="BN251" s="150"/>
      <c r="BO251" s="150"/>
      <c r="BP251" s="150"/>
      <c r="BQ251" s="150"/>
      <c r="BR251" s="150"/>
    </row>
    <row r="252" customFormat="false" ht="8.25" hidden="false" customHeight="true" outlineLevel="0" collapsed="false">
      <c r="A252" s="46"/>
      <c r="B252" s="17"/>
      <c r="D252" s="123"/>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62"/>
      <c r="AD252" s="17"/>
      <c r="AE252" s="17"/>
      <c r="AG252" s="150"/>
      <c r="AH252" s="150"/>
      <c r="AI252" s="150"/>
      <c r="AJ252" s="150"/>
      <c r="AK252" s="150"/>
      <c r="AL252" s="150"/>
      <c r="AM252" s="150"/>
      <c r="AN252" s="150"/>
      <c r="AO252" s="150"/>
      <c r="AP252" s="150"/>
      <c r="AQ252" s="150"/>
      <c r="AR252" s="150"/>
      <c r="AS252" s="150"/>
      <c r="AT252" s="150"/>
      <c r="AU252" s="150"/>
      <c r="AV252" s="150"/>
      <c r="AW252" s="150"/>
      <c r="AX252" s="150"/>
      <c r="AY252" s="150"/>
      <c r="AZ252" s="150"/>
      <c r="BA252" s="150"/>
      <c r="BB252" s="150"/>
      <c r="BC252" s="150"/>
      <c r="BD252" s="150"/>
      <c r="BE252" s="150"/>
      <c r="BF252" s="150"/>
      <c r="BG252" s="150"/>
      <c r="BH252" s="150"/>
      <c r="BI252" s="150"/>
      <c r="BJ252" s="150"/>
      <c r="BK252" s="150"/>
      <c r="BL252" s="150"/>
      <c r="BM252" s="150"/>
      <c r="BN252" s="150"/>
      <c r="BO252" s="150"/>
      <c r="BP252" s="150"/>
      <c r="BQ252" s="150"/>
      <c r="BR252" s="150"/>
    </row>
    <row r="253" customFormat="false" ht="8.25" hidden="false" customHeight="true" outlineLevel="0" collapsed="false">
      <c r="A253" s="17" t="n">
        <v>11</v>
      </c>
      <c r="B253" s="27"/>
      <c r="C253" s="13" t="s">
        <v>241</v>
      </c>
      <c r="D253" s="123"/>
      <c r="E253" s="79" t="n">
        <v>19360672</v>
      </c>
      <c r="F253" s="17"/>
      <c r="G253" s="79" t="n">
        <v>0</v>
      </c>
      <c r="H253" s="17"/>
      <c r="I253" s="79" t="n">
        <v>13682309</v>
      </c>
      <c r="J253" s="17"/>
      <c r="K253" s="79" t="n">
        <v>0</v>
      </c>
      <c r="L253" s="17"/>
      <c r="M253" s="79" t="n">
        <f aca="false">(E253+G253+I253+K253)</f>
        <v>33042981</v>
      </c>
      <c r="N253" s="17"/>
      <c r="O253" s="79" t="n">
        <v>0</v>
      </c>
      <c r="P253" s="17"/>
      <c r="Q253" s="79" t="n">
        <v>2763580</v>
      </c>
      <c r="R253" s="17"/>
      <c r="S253" s="79" t="n">
        <v>11899944</v>
      </c>
      <c r="T253" s="17"/>
      <c r="U253" s="79" t="n">
        <v>18379457</v>
      </c>
      <c r="V253" s="17"/>
      <c r="W253" s="79" t="n">
        <f aca="false">(O253+Q253+S253+U253)</f>
        <v>33042981</v>
      </c>
      <c r="X253" s="17"/>
      <c r="Y253" s="79" t="n">
        <v>0</v>
      </c>
      <c r="Z253" s="17"/>
      <c r="AA253" s="79" t="n">
        <f aca="false">(M253-Y253)</f>
        <v>33042981</v>
      </c>
      <c r="AB253" s="17"/>
      <c r="AC253" s="161" t="n">
        <f aca="false">(AA253/AE253)</f>
        <v>1570.40924860986</v>
      </c>
      <c r="AD253" s="17"/>
      <c r="AE253" s="79" t="n">
        <v>21041</v>
      </c>
      <c r="AG253" s="150"/>
      <c r="AH253" s="150"/>
      <c r="AI253" s="150"/>
      <c r="AJ253" s="150"/>
      <c r="AK253" s="150"/>
      <c r="AL253" s="150"/>
      <c r="AM253" s="150"/>
      <c r="AN253" s="150"/>
      <c r="AO253" s="150"/>
      <c r="AP253" s="150"/>
      <c r="AQ253" s="150"/>
      <c r="AR253" s="150"/>
      <c r="AS253" s="150"/>
      <c r="AT253" s="150"/>
      <c r="AU253" s="150"/>
      <c r="AV253" s="150"/>
      <c r="AW253" s="150"/>
      <c r="AX253" s="150"/>
      <c r="AY253" s="150"/>
      <c r="AZ253" s="150"/>
      <c r="BA253" s="150"/>
      <c r="BB253" s="150"/>
      <c r="BC253" s="150"/>
      <c r="BD253" s="150"/>
      <c r="BE253" s="150"/>
      <c r="BF253" s="150"/>
      <c r="BG253" s="150"/>
      <c r="BH253" s="150"/>
      <c r="BI253" s="150"/>
      <c r="BJ253" s="150"/>
      <c r="BK253" s="150"/>
      <c r="BL253" s="150"/>
      <c r="BM253" s="150"/>
      <c r="BN253" s="150"/>
      <c r="BO253" s="150"/>
      <c r="BP253" s="150"/>
      <c r="BQ253" s="150"/>
      <c r="BR253" s="150"/>
    </row>
    <row r="254" customFormat="false" ht="8.25" hidden="false" customHeight="true" outlineLevel="0" collapsed="false">
      <c r="A254" s="17" t="n">
        <v>12</v>
      </c>
      <c r="B254" s="27"/>
      <c r="C254" s="17" t="s">
        <v>242</v>
      </c>
      <c r="D254" s="123"/>
      <c r="E254" s="79" t="n">
        <v>4951846</v>
      </c>
      <c r="F254" s="17"/>
      <c r="G254" s="79" t="n">
        <v>0</v>
      </c>
      <c r="H254" s="17"/>
      <c r="I254" s="79" t="n">
        <v>2908366</v>
      </c>
      <c r="J254" s="17"/>
      <c r="K254" s="79" t="n">
        <v>0</v>
      </c>
      <c r="L254" s="17"/>
      <c r="M254" s="79" t="n">
        <f aca="false">(E254+G254+I254+K254)</f>
        <v>7860212</v>
      </c>
      <c r="N254" s="17"/>
      <c r="O254" s="79" t="n">
        <v>0</v>
      </c>
      <c r="P254" s="17"/>
      <c r="Q254" s="79" t="n">
        <v>0</v>
      </c>
      <c r="R254" s="17"/>
      <c r="S254" s="79" t="n">
        <v>1801195</v>
      </c>
      <c r="T254" s="17"/>
      <c r="U254" s="79" t="n">
        <v>6059017</v>
      </c>
      <c r="V254" s="17"/>
      <c r="W254" s="79" t="n">
        <f aca="false">(O254+Q254+S254+U254)</f>
        <v>7860212</v>
      </c>
      <c r="X254" s="17"/>
      <c r="Y254" s="79" t="n">
        <v>0</v>
      </c>
      <c r="Z254" s="17"/>
      <c r="AA254" s="79" t="n">
        <f aca="false">(M254-Y254)</f>
        <v>7860212</v>
      </c>
      <c r="AB254" s="17"/>
      <c r="AC254" s="161" t="n">
        <f aca="false">(AA254/AE254)</f>
        <v>2023.74150360453</v>
      </c>
      <c r="AD254" s="17"/>
      <c r="AE254" s="79" t="n">
        <v>3884</v>
      </c>
      <c r="AG254" s="150"/>
      <c r="AH254" s="150"/>
      <c r="AI254" s="150"/>
      <c r="AJ254" s="150"/>
      <c r="AK254" s="150"/>
      <c r="AL254" s="150"/>
      <c r="AM254" s="150"/>
      <c r="AN254" s="150"/>
      <c r="AO254" s="150"/>
      <c r="AP254" s="150"/>
      <c r="AQ254" s="150"/>
      <c r="AR254" s="150"/>
      <c r="AS254" s="150"/>
      <c r="AT254" s="150"/>
      <c r="AU254" s="150"/>
      <c r="AV254" s="150"/>
      <c r="AW254" s="150"/>
      <c r="AX254" s="150"/>
      <c r="AY254" s="150"/>
      <c r="AZ254" s="150"/>
      <c r="BA254" s="150"/>
      <c r="BB254" s="150"/>
      <c r="BC254" s="150"/>
      <c r="BD254" s="150"/>
      <c r="BE254" s="150"/>
      <c r="BF254" s="150"/>
      <c r="BG254" s="150"/>
      <c r="BH254" s="150"/>
      <c r="BI254" s="150"/>
      <c r="BJ254" s="150"/>
      <c r="BK254" s="150"/>
      <c r="BL254" s="150"/>
      <c r="BM254" s="150"/>
      <c r="BN254" s="150"/>
      <c r="BO254" s="150"/>
      <c r="BP254" s="150"/>
      <c r="BQ254" s="150"/>
      <c r="BR254" s="150"/>
    </row>
    <row r="255" customFormat="false" ht="8.25" hidden="false" customHeight="true" outlineLevel="0" collapsed="false">
      <c r="A255" s="17" t="n">
        <v>13</v>
      </c>
      <c r="B255" s="27"/>
      <c r="C255" s="17" t="s">
        <v>243</v>
      </c>
      <c r="D255" s="123"/>
      <c r="E255" s="79" t="n">
        <v>18353460</v>
      </c>
      <c r="F255" s="17"/>
      <c r="G255" s="79" t="n">
        <v>0</v>
      </c>
      <c r="H255" s="17"/>
      <c r="I255" s="79" t="n">
        <v>6765055</v>
      </c>
      <c r="J255" s="17"/>
      <c r="K255" s="79" t="n">
        <v>0</v>
      </c>
      <c r="L255" s="17"/>
      <c r="M255" s="79" t="n">
        <f aca="false">(E255+G255+I255+K255)</f>
        <v>25118515</v>
      </c>
      <c r="N255" s="17"/>
      <c r="O255" s="79" t="n">
        <v>15473253</v>
      </c>
      <c r="P255" s="17"/>
      <c r="Q255" s="79" t="n">
        <v>0</v>
      </c>
      <c r="R255" s="17"/>
      <c r="S255" s="79" t="n">
        <v>1799573</v>
      </c>
      <c r="T255" s="17"/>
      <c r="U255" s="79" t="n">
        <v>7845689</v>
      </c>
      <c r="V255" s="17"/>
      <c r="W255" s="79" t="n">
        <f aca="false">(O255+Q255+S255+U255)</f>
        <v>25118515</v>
      </c>
      <c r="X255" s="17"/>
      <c r="Y255" s="79" t="n">
        <v>0</v>
      </c>
      <c r="Z255" s="17"/>
      <c r="AA255" s="79" t="n">
        <f aca="false">(M255-Y255)</f>
        <v>25118515</v>
      </c>
      <c r="AB255" s="17"/>
      <c r="AC255" s="161" t="n">
        <f aca="false">(AA255/AE255)</f>
        <v>7091.61914172784</v>
      </c>
      <c r="AD255" s="17"/>
      <c r="AE255" s="79" t="n">
        <v>3542</v>
      </c>
      <c r="AG255" s="150"/>
      <c r="AH255" s="150"/>
      <c r="AI255" s="150"/>
      <c r="AJ255" s="150"/>
      <c r="AK255" s="150"/>
      <c r="AL255" s="150"/>
      <c r="AM255" s="150"/>
      <c r="AN255" s="150"/>
      <c r="AO255" s="150"/>
      <c r="AP255" s="150"/>
      <c r="AQ255" s="150"/>
      <c r="AR255" s="150"/>
      <c r="AS255" s="150"/>
      <c r="AT255" s="150"/>
      <c r="AU255" s="150"/>
      <c r="AV255" s="150"/>
      <c r="AW255" s="150"/>
      <c r="AX255" s="150"/>
      <c r="AY255" s="150"/>
      <c r="AZ255" s="150"/>
      <c r="BA255" s="150"/>
      <c r="BB255" s="150"/>
      <c r="BC255" s="150"/>
      <c r="BD255" s="150"/>
      <c r="BE255" s="150"/>
      <c r="BF255" s="150"/>
      <c r="BG255" s="150"/>
      <c r="BH255" s="150"/>
      <c r="BI255" s="150"/>
      <c r="BJ255" s="150"/>
      <c r="BK255" s="150"/>
      <c r="BL255" s="150"/>
      <c r="BM255" s="150"/>
      <c r="BN255" s="150"/>
      <c r="BO255" s="150"/>
      <c r="BP255" s="150"/>
      <c r="BQ255" s="150"/>
      <c r="BR255" s="150"/>
    </row>
    <row r="256" customFormat="false" ht="8.25" hidden="false" customHeight="true" outlineLevel="0" collapsed="false">
      <c r="A256" s="17" t="n">
        <v>14</v>
      </c>
      <c r="B256" s="27"/>
      <c r="C256" s="17" t="s">
        <v>161</v>
      </c>
      <c r="D256" s="123"/>
      <c r="E256" s="79" t="n">
        <v>47555773</v>
      </c>
      <c r="F256" s="17"/>
      <c r="G256" s="79" t="n">
        <v>0</v>
      </c>
      <c r="H256" s="17"/>
      <c r="I256" s="79" t="n">
        <v>10228670</v>
      </c>
      <c r="J256" s="17"/>
      <c r="K256" s="79" t="n">
        <v>0</v>
      </c>
      <c r="L256" s="17"/>
      <c r="M256" s="79" t="n">
        <f aca="false">(E256+G256+I256+K256)</f>
        <v>57784443</v>
      </c>
      <c r="N256" s="17"/>
      <c r="O256" s="79" t="n">
        <v>0</v>
      </c>
      <c r="P256" s="17"/>
      <c r="Q256" s="79" t="n">
        <v>0</v>
      </c>
      <c r="R256" s="17"/>
      <c r="S256" s="79" t="n">
        <v>23218194</v>
      </c>
      <c r="T256" s="17"/>
      <c r="U256" s="79" t="n">
        <v>34566249</v>
      </c>
      <c r="V256" s="17"/>
      <c r="W256" s="79" t="n">
        <f aca="false">(O256+Q256+S256+U256)</f>
        <v>57784443</v>
      </c>
      <c r="X256" s="17"/>
      <c r="Y256" s="79" t="n">
        <v>0</v>
      </c>
      <c r="Z256" s="17"/>
      <c r="AA256" s="79" t="n">
        <f aca="false">(M256-Y256)</f>
        <v>57784443</v>
      </c>
      <c r="AB256" s="17"/>
      <c r="AC256" s="161" t="n">
        <f aca="false">(AA256/AE256)</f>
        <v>3527.95915501557</v>
      </c>
      <c r="AD256" s="17"/>
      <c r="AE256" s="79" t="n">
        <v>16379</v>
      </c>
      <c r="AG256" s="150"/>
      <c r="AH256" s="150"/>
      <c r="AI256" s="150"/>
      <c r="AJ256" s="150"/>
      <c r="AK256" s="150"/>
      <c r="AL256" s="150"/>
      <c r="AM256" s="150"/>
      <c r="AN256" s="150"/>
      <c r="AO256" s="150"/>
      <c r="AP256" s="150"/>
      <c r="AQ256" s="150"/>
      <c r="AR256" s="150"/>
      <c r="AS256" s="150"/>
      <c r="AT256" s="150"/>
      <c r="AU256" s="150"/>
      <c r="AV256" s="150"/>
      <c r="AW256" s="150"/>
      <c r="AX256" s="150"/>
      <c r="AY256" s="150"/>
      <c r="AZ256" s="150"/>
      <c r="BA256" s="150"/>
      <c r="BB256" s="150"/>
      <c r="BC256" s="150"/>
      <c r="BD256" s="150"/>
      <c r="BE256" s="150"/>
      <c r="BF256" s="150"/>
      <c r="BG256" s="150"/>
      <c r="BH256" s="150"/>
      <c r="BI256" s="150"/>
      <c r="BJ256" s="150"/>
      <c r="BK256" s="150"/>
      <c r="BL256" s="150"/>
      <c r="BM256" s="150"/>
      <c r="BN256" s="150"/>
      <c r="BO256" s="150"/>
      <c r="BP256" s="150"/>
      <c r="BQ256" s="150"/>
      <c r="BR256" s="150"/>
    </row>
    <row r="257" customFormat="false" ht="8.25" hidden="false" customHeight="true" outlineLevel="0" collapsed="false">
      <c r="A257" s="17" t="n">
        <v>15</v>
      </c>
      <c r="B257" s="27"/>
      <c r="C257" s="17" t="s">
        <v>244</v>
      </c>
      <c r="D257" s="123"/>
      <c r="E257" s="79" t="n">
        <v>4150000</v>
      </c>
      <c r="F257" s="17"/>
      <c r="G257" s="79" t="n">
        <v>0</v>
      </c>
      <c r="H257" s="17"/>
      <c r="I257" s="79" t="n">
        <v>1157501</v>
      </c>
      <c r="J257" s="17"/>
      <c r="K257" s="79" t="n">
        <v>0</v>
      </c>
      <c r="L257" s="17"/>
      <c r="M257" s="79" t="n">
        <f aca="false">(E257+G257+I257+K257)</f>
        <v>5307501</v>
      </c>
      <c r="N257" s="17"/>
      <c r="O257" s="79" t="n">
        <v>0</v>
      </c>
      <c r="P257" s="17"/>
      <c r="Q257" s="79" t="n">
        <v>0</v>
      </c>
      <c r="R257" s="17"/>
      <c r="S257" s="79" t="n">
        <v>5307501</v>
      </c>
      <c r="T257" s="17"/>
      <c r="U257" s="79" t="n">
        <v>0</v>
      </c>
      <c r="V257" s="17"/>
      <c r="W257" s="79" t="n">
        <f aca="false">(O257+Q257+S257+U257)</f>
        <v>5307501</v>
      </c>
      <c r="X257" s="17"/>
      <c r="Y257" s="79" t="n">
        <v>0</v>
      </c>
      <c r="Z257" s="17"/>
      <c r="AA257" s="79" t="n">
        <f aca="false">(M257-Y257)</f>
        <v>5307501</v>
      </c>
      <c r="AB257" s="17"/>
      <c r="AC257" s="161" t="n">
        <f aca="false">(AA257/AE257)</f>
        <v>1069.84499092925</v>
      </c>
      <c r="AD257" s="17"/>
      <c r="AE257" s="79" t="n">
        <v>4961</v>
      </c>
      <c r="AG257" s="150"/>
      <c r="AH257" s="150"/>
      <c r="AI257" s="150"/>
      <c r="AJ257" s="150"/>
      <c r="AK257" s="150"/>
      <c r="AL257" s="150"/>
      <c r="AM257" s="150"/>
      <c r="AN257" s="150"/>
      <c r="AO257" s="150"/>
      <c r="AP257" s="150"/>
      <c r="AQ257" s="150"/>
      <c r="AR257" s="150"/>
      <c r="AS257" s="150"/>
      <c r="AT257" s="150"/>
      <c r="AU257" s="150"/>
      <c r="AV257" s="150"/>
      <c r="AW257" s="150"/>
      <c r="AX257" s="150"/>
      <c r="AY257" s="150"/>
      <c r="AZ257" s="150"/>
      <c r="BA257" s="150"/>
      <c r="BB257" s="150"/>
      <c r="BC257" s="150"/>
      <c r="BD257" s="150"/>
      <c r="BE257" s="150"/>
      <c r="BF257" s="150"/>
      <c r="BG257" s="150"/>
      <c r="BH257" s="150"/>
      <c r="BI257" s="150"/>
      <c r="BJ257" s="150"/>
      <c r="BK257" s="150"/>
      <c r="BL257" s="150"/>
      <c r="BM257" s="150"/>
      <c r="BN257" s="150"/>
      <c r="BO257" s="150"/>
      <c r="BP257" s="150"/>
      <c r="BQ257" s="150"/>
      <c r="BR257" s="150"/>
    </row>
    <row r="258" customFormat="false" ht="8.25" hidden="false" customHeight="true" outlineLevel="0" collapsed="false">
      <c r="A258" s="46"/>
      <c r="B258" s="17"/>
      <c r="D258" s="123"/>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62"/>
      <c r="AD258" s="17"/>
      <c r="AE258" s="17"/>
      <c r="AG258" s="150"/>
      <c r="AH258" s="150"/>
      <c r="AI258" s="150"/>
      <c r="AJ258" s="150"/>
      <c r="AK258" s="150"/>
      <c r="AL258" s="150"/>
      <c r="AM258" s="150"/>
      <c r="AN258" s="150"/>
      <c r="AO258" s="150"/>
      <c r="AP258" s="150"/>
      <c r="AQ258" s="150"/>
      <c r="AR258" s="150"/>
      <c r="AS258" s="150"/>
      <c r="AT258" s="150"/>
      <c r="AU258" s="150"/>
      <c r="AV258" s="150"/>
      <c r="AW258" s="150"/>
      <c r="AX258" s="150"/>
      <c r="AY258" s="150"/>
      <c r="AZ258" s="150"/>
      <c r="BA258" s="150"/>
      <c r="BB258" s="150"/>
      <c r="BC258" s="150"/>
      <c r="BD258" s="150"/>
      <c r="BE258" s="150"/>
      <c r="BF258" s="150"/>
      <c r="BG258" s="150"/>
      <c r="BH258" s="150"/>
      <c r="BI258" s="150"/>
      <c r="BJ258" s="150"/>
      <c r="BK258" s="150"/>
      <c r="BL258" s="150"/>
      <c r="BM258" s="150"/>
      <c r="BN258" s="150"/>
      <c r="BO258" s="150"/>
      <c r="BP258" s="150"/>
      <c r="BQ258" s="150"/>
      <c r="BR258" s="150"/>
    </row>
    <row r="259" customFormat="false" ht="8.25" hidden="false" customHeight="true" outlineLevel="0" collapsed="false">
      <c r="A259" s="17" t="n">
        <v>16</v>
      </c>
      <c r="B259" s="27"/>
      <c r="C259" s="17" t="s">
        <v>245</v>
      </c>
      <c r="D259" s="123"/>
      <c r="E259" s="79" t="n">
        <v>16319749</v>
      </c>
      <c r="F259" s="17"/>
      <c r="G259" s="79" t="n">
        <v>0</v>
      </c>
      <c r="H259" s="17"/>
      <c r="I259" s="79" t="n">
        <v>3617129</v>
      </c>
      <c r="J259" s="17"/>
      <c r="K259" s="79" t="n">
        <v>0</v>
      </c>
      <c r="L259" s="17"/>
      <c r="M259" s="79" t="n">
        <f aca="false">(E259+G259+I259+K259)</f>
        <v>19936878</v>
      </c>
      <c r="N259" s="17"/>
      <c r="O259" s="79" t="n">
        <v>0</v>
      </c>
      <c r="P259" s="17"/>
      <c r="Q259" s="79" t="n">
        <v>0</v>
      </c>
      <c r="R259" s="17"/>
      <c r="S259" s="79" t="n">
        <v>15949598</v>
      </c>
      <c r="T259" s="17"/>
      <c r="U259" s="79" t="n">
        <v>3987280</v>
      </c>
      <c r="V259" s="17"/>
      <c r="W259" s="79" t="n">
        <f aca="false">(O259+Q259+S259+U259)</f>
        <v>19936878</v>
      </c>
      <c r="X259" s="17"/>
      <c r="Y259" s="79" t="n">
        <v>0</v>
      </c>
      <c r="Z259" s="17"/>
      <c r="AA259" s="79" t="n">
        <f aca="false">(M259-Y259)</f>
        <v>19936878</v>
      </c>
      <c r="AB259" s="17"/>
      <c r="AC259" s="161" t="n">
        <f aca="false">(AA259/AE259)</f>
        <v>2426.5917721519</v>
      </c>
      <c r="AD259" s="17"/>
      <c r="AE259" s="79" t="n">
        <v>8216</v>
      </c>
      <c r="AG259" s="150"/>
      <c r="AH259" s="150"/>
      <c r="AI259" s="150"/>
      <c r="AJ259" s="150"/>
      <c r="AK259" s="150"/>
      <c r="AL259" s="150"/>
      <c r="AM259" s="150"/>
      <c r="AN259" s="150"/>
      <c r="AO259" s="150"/>
      <c r="AP259" s="150"/>
      <c r="AQ259" s="150"/>
      <c r="AR259" s="150"/>
      <c r="AS259" s="150"/>
      <c r="AT259" s="150"/>
      <c r="AU259" s="150"/>
      <c r="AV259" s="150"/>
      <c r="AW259" s="150"/>
      <c r="AX259" s="150"/>
      <c r="AY259" s="150"/>
      <c r="AZ259" s="150"/>
      <c r="BA259" s="150"/>
      <c r="BB259" s="150"/>
      <c r="BC259" s="150"/>
      <c r="BD259" s="150"/>
      <c r="BE259" s="150"/>
      <c r="BF259" s="150"/>
      <c r="BG259" s="150"/>
      <c r="BH259" s="150"/>
      <c r="BI259" s="150"/>
      <c r="BJ259" s="150"/>
      <c r="BK259" s="150"/>
      <c r="BL259" s="150"/>
      <c r="BM259" s="150"/>
      <c r="BN259" s="150"/>
      <c r="BO259" s="150"/>
      <c r="BP259" s="150"/>
      <c r="BQ259" s="150"/>
      <c r="BR259" s="150"/>
    </row>
    <row r="260" customFormat="false" ht="8.25" hidden="false" customHeight="true" outlineLevel="0" collapsed="false">
      <c r="A260" s="17" t="n">
        <v>17</v>
      </c>
      <c r="B260" s="27"/>
      <c r="C260" s="17" t="s">
        <v>246</v>
      </c>
      <c r="D260" s="123"/>
      <c r="E260" s="79" t="n">
        <v>45810322</v>
      </c>
      <c r="F260" s="17"/>
      <c r="G260" s="79" t="n">
        <v>0</v>
      </c>
      <c r="H260" s="17"/>
      <c r="I260" s="79" t="n">
        <v>11721555</v>
      </c>
      <c r="J260" s="17"/>
      <c r="K260" s="79" t="n">
        <v>0</v>
      </c>
      <c r="L260" s="17"/>
      <c r="M260" s="79" t="n">
        <f aca="false">(E260+G260+I260+K260)</f>
        <v>57531877</v>
      </c>
      <c r="N260" s="17"/>
      <c r="O260" s="79" t="n">
        <v>0</v>
      </c>
      <c r="P260" s="17"/>
      <c r="Q260" s="79" t="n">
        <v>0</v>
      </c>
      <c r="R260" s="17"/>
      <c r="S260" s="79" t="n">
        <v>8278539</v>
      </c>
      <c r="T260" s="17"/>
      <c r="U260" s="79" t="n">
        <v>49253338</v>
      </c>
      <c r="V260" s="17"/>
      <c r="W260" s="79" t="n">
        <f aca="false">(O260+Q260+S260+U260)</f>
        <v>57531877</v>
      </c>
      <c r="X260" s="17"/>
      <c r="Y260" s="79" t="n">
        <v>0</v>
      </c>
      <c r="Z260" s="17"/>
      <c r="AA260" s="79" t="n">
        <f aca="false">(M260-Y260)</f>
        <v>57531877</v>
      </c>
      <c r="AB260" s="17"/>
      <c r="AC260" s="161" t="n">
        <f aca="false">(AA260/AE260)</f>
        <v>3984.20200831025</v>
      </c>
      <c r="AD260" s="17"/>
      <c r="AE260" s="79" t="n">
        <v>14440</v>
      </c>
      <c r="AG260" s="150"/>
      <c r="AH260" s="150"/>
      <c r="AI260" s="150"/>
      <c r="AJ260" s="150"/>
      <c r="AK260" s="150"/>
      <c r="AL260" s="150"/>
      <c r="AM260" s="150"/>
      <c r="AN260" s="150"/>
      <c r="AO260" s="150"/>
      <c r="AP260" s="150"/>
      <c r="AQ260" s="150"/>
      <c r="AR260" s="150"/>
      <c r="AS260" s="150"/>
      <c r="AT260" s="150"/>
      <c r="AU260" s="150"/>
      <c r="AV260" s="150"/>
      <c r="AW260" s="150"/>
      <c r="AX260" s="150"/>
      <c r="AY260" s="150"/>
      <c r="AZ260" s="150"/>
      <c r="BA260" s="150"/>
      <c r="BB260" s="150"/>
      <c r="BC260" s="150"/>
      <c r="BD260" s="150"/>
      <c r="BE260" s="150"/>
      <c r="BF260" s="150"/>
      <c r="BG260" s="150"/>
      <c r="BH260" s="150"/>
      <c r="BI260" s="150"/>
      <c r="BJ260" s="150"/>
      <c r="BK260" s="150"/>
      <c r="BL260" s="150"/>
      <c r="BM260" s="150"/>
      <c r="BN260" s="150"/>
      <c r="BO260" s="150"/>
      <c r="BP260" s="150"/>
      <c r="BQ260" s="150"/>
      <c r="BR260" s="150"/>
    </row>
    <row r="261" customFormat="false" ht="8.25" hidden="false" customHeight="true" outlineLevel="0" collapsed="false">
      <c r="A261" s="17" t="n">
        <v>18</v>
      </c>
      <c r="B261" s="27"/>
      <c r="C261" s="17" t="s">
        <v>247</v>
      </c>
      <c r="D261" s="123"/>
      <c r="E261" s="79" t="n">
        <v>12290020</v>
      </c>
      <c r="F261" s="17"/>
      <c r="G261" s="79" t="n">
        <v>0</v>
      </c>
      <c r="H261" s="17"/>
      <c r="I261" s="79" t="n">
        <v>12710796</v>
      </c>
      <c r="J261" s="17"/>
      <c r="K261" s="79" t="n">
        <v>0</v>
      </c>
      <c r="L261" s="17"/>
      <c r="M261" s="79" t="n">
        <f aca="false">(E261+G261+I261+K261)</f>
        <v>25000816</v>
      </c>
      <c r="N261" s="17"/>
      <c r="O261" s="79" t="n">
        <v>0</v>
      </c>
      <c r="P261" s="17"/>
      <c r="Q261" s="79" t="n">
        <v>0</v>
      </c>
      <c r="R261" s="17"/>
      <c r="S261" s="79" t="n">
        <v>24408821</v>
      </c>
      <c r="T261" s="17"/>
      <c r="U261" s="79" t="n">
        <v>591995</v>
      </c>
      <c r="V261" s="17"/>
      <c r="W261" s="79" t="n">
        <f aca="false">(O261+Q261+S261+U261)</f>
        <v>25000816</v>
      </c>
      <c r="X261" s="17"/>
      <c r="Y261" s="79" t="n">
        <v>0</v>
      </c>
      <c r="Z261" s="17"/>
      <c r="AA261" s="79" t="n">
        <f aca="false">(M261-Y261)</f>
        <v>25000816</v>
      </c>
      <c r="AB261" s="17"/>
      <c r="AC261" s="161" t="n">
        <f aca="false">(AA261/AE261)</f>
        <v>1073.36493216555</v>
      </c>
      <c r="AD261" s="17"/>
      <c r="AE261" s="79" t="n">
        <v>23292</v>
      </c>
      <c r="AG261" s="150"/>
      <c r="AH261" s="150"/>
      <c r="AI261" s="150"/>
      <c r="AJ261" s="150"/>
      <c r="AK261" s="150"/>
      <c r="AL261" s="150"/>
      <c r="AM261" s="150"/>
      <c r="AN261" s="150"/>
      <c r="AO261" s="150"/>
      <c r="AP261" s="150"/>
      <c r="AQ261" s="150"/>
      <c r="AR261" s="150"/>
      <c r="AS261" s="150"/>
      <c r="AT261" s="150"/>
      <c r="AU261" s="150"/>
      <c r="AV261" s="150"/>
      <c r="AW261" s="150"/>
      <c r="AX261" s="150"/>
      <c r="AY261" s="150"/>
      <c r="AZ261" s="150"/>
      <c r="BA261" s="150"/>
      <c r="BB261" s="150"/>
      <c r="BC261" s="150"/>
      <c r="BD261" s="150"/>
      <c r="BE261" s="150"/>
      <c r="BF261" s="150"/>
      <c r="BG261" s="150"/>
      <c r="BH261" s="150"/>
      <c r="BI261" s="150"/>
      <c r="BJ261" s="150"/>
      <c r="BK261" s="150"/>
      <c r="BL261" s="150"/>
      <c r="BM261" s="150"/>
      <c r="BN261" s="150"/>
      <c r="BO261" s="150"/>
      <c r="BP261" s="150"/>
      <c r="BQ261" s="150"/>
      <c r="BR261" s="150"/>
    </row>
    <row r="262" customFormat="false" ht="8.25" hidden="false" customHeight="true" outlineLevel="0" collapsed="false">
      <c r="A262" s="17" t="n">
        <v>19</v>
      </c>
      <c r="B262" s="27"/>
      <c r="C262" s="17" t="s">
        <v>248</v>
      </c>
      <c r="D262" s="123"/>
      <c r="E262" s="79" t="n">
        <v>134370972</v>
      </c>
      <c r="F262" s="17"/>
      <c r="G262" s="79" t="n">
        <v>0</v>
      </c>
      <c r="H262" s="17"/>
      <c r="I262" s="79" t="n">
        <v>21586896</v>
      </c>
      <c r="J262" s="17"/>
      <c r="K262" s="79" t="n">
        <v>0</v>
      </c>
      <c r="L262" s="17"/>
      <c r="M262" s="79" t="n">
        <f aca="false">(E262+G262+I262+K262)</f>
        <v>155957868</v>
      </c>
      <c r="N262" s="17"/>
      <c r="O262" s="79" t="n">
        <v>0</v>
      </c>
      <c r="P262" s="17"/>
      <c r="Q262" s="79" t="n">
        <v>0</v>
      </c>
      <c r="R262" s="17"/>
      <c r="S262" s="79" t="n">
        <v>85250897</v>
      </c>
      <c r="T262" s="17"/>
      <c r="U262" s="79" t="n">
        <v>70706971</v>
      </c>
      <c r="V262" s="17"/>
      <c r="W262" s="79" t="n">
        <f aca="false">(O262+Q262+S262+U262)</f>
        <v>155957868</v>
      </c>
      <c r="X262" s="17"/>
      <c r="Y262" s="79" t="n">
        <v>0</v>
      </c>
      <c r="Z262" s="17"/>
      <c r="AA262" s="79" t="n">
        <f aca="false">(M262-Y262)</f>
        <v>155957868</v>
      </c>
      <c r="AB262" s="17"/>
      <c r="AC262" s="161" t="n">
        <f aca="false">(AA262/AE262)</f>
        <v>3659.6083161254</v>
      </c>
      <c r="AD262" s="17"/>
      <c r="AE262" s="79" t="n">
        <v>42616</v>
      </c>
      <c r="AG262" s="150"/>
      <c r="AH262" s="150"/>
      <c r="AI262" s="150"/>
      <c r="AJ262" s="150"/>
      <c r="AK262" s="150"/>
      <c r="AL262" s="150"/>
      <c r="AM262" s="150"/>
      <c r="AN262" s="150"/>
      <c r="AO262" s="150"/>
      <c r="AP262" s="150"/>
      <c r="AQ262" s="150"/>
      <c r="AR262" s="150"/>
      <c r="AS262" s="150"/>
      <c r="AT262" s="150"/>
      <c r="AU262" s="150"/>
      <c r="AV262" s="150"/>
      <c r="AW262" s="150"/>
      <c r="AX262" s="150"/>
      <c r="AY262" s="150"/>
      <c r="AZ262" s="150"/>
      <c r="BA262" s="150"/>
      <c r="BB262" s="150"/>
      <c r="BC262" s="150"/>
      <c r="BD262" s="150"/>
      <c r="BE262" s="150"/>
      <c r="BF262" s="150"/>
      <c r="BG262" s="150"/>
      <c r="BH262" s="150"/>
      <c r="BI262" s="150"/>
      <c r="BJ262" s="150"/>
      <c r="BK262" s="150"/>
      <c r="BL262" s="150"/>
      <c r="BM262" s="150"/>
      <c r="BN262" s="150"/>
      <c r="BO262" s="150"/>
      <c r="BP262" s="150"/>
      <c r="BQ262" s="150"/>
      <c r="BR262" s="150"/>
    </row>
    <row r="263" customFormat="false" ht="8.25" hidden="false" customHeight="true" outlineLevel="0" collapsed="false">
      <c r="A263" s="17" t="n">
        <v>20</v>
      </c>
      <c r="B263" s="27"/>
      <c r="C263" s="17" t="s">
        <v>249</v>
      </c>
      <c r="D263" s="123"/>
      <c r="E263" s="79" t="n">
        <v>4469465</v>
      </c>
      <c r="F263" s="17"/>
      <c r="G263" s="79" t="n">
        <v>0</v>
      </c>
      <c r="H263" s="17"/>
      <c r="I263" s="79" t="n">
        <v>8725696</v>
      </c>
      <c r="J263" s="17"/>
      <c r="K263" s="79" t="n">
        <v>0</v>
      </c>
      <c r="L263" s="17"/>
      <c r="M263" s="79" t="n">
        <f aca="false">(E263+G263+I263+K263)</f>
        <v>13195161</v>
      </c>
      <c r="N263" s="17"/>
      <c r="O263" s="79" t="n">
        <v>0</v>
      </c>
      <c r="P263" s="17"/>
      <c r="Q263" s="79" t="n">
        <v>0</v>
      </c>
      <c r="R263" s="17"/>
      <c r="S263" s="79" t="n">
        <v>2569910</v>
      </c>
      <c r="T263" s="17"/>
      <c r="U263" s="79" t="n">
        <v>10625251</v>
      </c>
      <c r="V263" s="17"/>
      <c r="W263" s="79" t="n">
        <f aca="false">(O263+Q263+S263+U263)</f>
        <v>13195161</v>
      </c>
      <c r="X263" s="17"/>
      <c r="Y263" s="79" t="n">
        <v>0</v>
      </c>
      <c r="Z263" s="17"/>
      <c r="AA263" s="79" t="n">
        <f aca="false">(M263-Y263)</f>
        <v>13195161</v>
      </c>
      <c r="AB263" s="17"/>
      <c r="AC263" s="161" t="n">
        <f aca="false">(AA263/AE263)</f>
        <v>2695.64065372829</v>
      </c>
      <c r="AD263" s="17"/>
      <c r="AE263" s="79" t="n">
        <v>4895</v>
      </c>
      <c r="AG263" s="150"/>
      <c r="AH263" s="150"/>
      <c r="AI263" s="150"/>
      <c r="AJ263" s="150"/>
      <c r="AK263" s="150"/>
      <c r="AL263" s="150"/>
      <c r="AM263" s="150"/>
      <c r="AN263" s="150"/>
      <c r="AO263" s="150"/>
      <c r="AP263" s="150"/>
      <c r="AQ263" s="150"/>
      <c r="AR263" s="150"/>
      <c r="AS263" s="150"/>
      <c r="AT263" s="150"/>
      <c r="AU263" s="150"/>
      <c r="AV263" s="150"/>
      <c r="AW263" s="150"/>
      <c r="AX263" s="150"/>
      <c r="AY263" s="150"/>
      <c r="AZ263" s="150"/>
      <c r="BA263" s="150"/>
      <c r="BB263" s="150"/>
      <c r="BC263" s="150"/>
      <c r="BD263" s="150"/>
      <c r="BE263" s="150"/>
      <c r="BF263" s="150"/>
      <c r="BG263" s="150"/>
      <c r="BH263" s="150"/>
      <c r="BI263" s="150"/>
      <c r="BJ263" s="150"/>
      <c r="BK263" s="150"/>
      <c r="BL263" s="150"/>
      <c r="BM263" s="150"/>
      <c r="BN263" s="150"/>
      <c r="BO263" s="150"/>
      <c r="BP263" s="150"/>
      <c r="BQ263" s="150"/>
      <c r="BR263" s="150"/>
    </row>
    <row r="264" customFormat="false" ht="8.25" hidden="false" customHeight="true" outlineLevel="0" collapsed="false">
      <c r="A264" s="46"/>
      <c r="B264" s="17"/>
      <c r="D264" s="123"/>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62"/>
      <c r="AD264" s="17"/>
      <c r="AE264" s="17"/>
      <c r="AG264" s="150"/>
      <c r="AH264" s="150"/>
      <c r="AI264" s="150"/>
      <c r="AJ264" s="150"/>
      <c r="AK264" s="150"/>
      <c r="AL264" s="150"/>
      <c r="AM264" s="150"/>
      <c r="AN264" s="150"/>
      <c r="AO264" s="150"/>
      <c r="AP264" s="150"/>
      <c r="AQ264" s="150"/>
      <c r="AR264" s="150"/>
      <c r="AS264" s="150"/>
      <c r="AT264" s="150"/>
      <c r="AU264" s="150"/>
      <c r="AV264" s="150"/>
      <c r="AW264" s="150"/>
      <c r="AX264" s="150"/>
      <c r="AY264" s="150"/>
      <c r="AZ264" s="150"/>
      <c r="BA264" s="150"/>
      <c r="BB264" s="150"/>
      <c r="BC264" s="150"/>
      <c r="BD264" s="150"/>
      <c r="BE264" s="150"/>
      <c r="BF264" s="150"/>
      <c r="BG264" s="150"/>
      <c r="BH264" s="150"/>
      <c r="BI264" s="150"/>
      <c r="BJ264" s="150"/>
      <c r="BK264" s="150"/>
      <c r="BL264" s="150"/>
      <c r="BM264" s="150"/>
      <c r="BN264" s="150"/>
      <c r="BO264" s="150"/>
      <c r="BP264" s="150"/>
      <c r="BQ264" s="150"/>
      <c r="BR264" s="150"/>
    </row>
    <row r="265" customFormat="false" ht="8.25" hidden="false" customHeight="true" outlineLevel="0" collapsed="false">
      <c r="A265" s="17" t="n">
        <v>21</v>
      </c>
      <c r="B265" s="27"/>
      <c r="C265" s="13" t="s">
        <v>250</v>
      </c>
      <c r="D265" s="123"/>
      <c r="E265" s="79" t="n">
        <v>5594888</v>
      </c>
      <c r="F265" s="17"/>
      <c r="G265" s="79" t="n">
        <v>0</v>
      </c>
      <c r="H265" s="17"/>
      <c r="I265" s="79" t="n">
        <v>7996114</v>
      </c>
      <c r="J265" s="17"/>
      <c r="K265" s="79" t="n">
        <v>0</v>
      </c>
      <c r="L265" s="17"/>
      <c r="M265" s="79" t="n">
        <f aca="false">(E265+G265+I265+K265)</f>
        <v>13591002</v>
      </c>
      <c r="N265" s="17"/>
      <c r="O265" s="79" t="n">
        <v>0</v>
      </c>
      <c r="P265" s="17"/>
      <c r="Q265" s="79" t="n">
        <v>0</v>
      </c>
      <c r="R265" s="17"/>
      <c r="S265" s="79" t="n">
        <v>7037158</v>
      </c>
      <c r="T265" s="17"/>
      <c r="U265" s="79" t="n">
        <v>6553844</v>
      </c>
      <c r="V265" s="17"/>
      <c r="W265" s="79" t="n">
        <f aca="false">(O265+Q265+S265+U265)</f>
        <v>13591002</v>
      </c>
      <c r="X265" s="17"/>
      <c r="Y265" s="79" t="n">
        <v>0</v>
      </c>
      <c r="Z265" s="17"/>
      <c r="AA265" s="79" t="n">
        <f aca="false">(M265-Y265)</f>
        <v>13591002</v>
      </c>
      <c r="AB265" s="17"/>
      <c r="AC265" s="161" t="n">
        <f aca="false">(AA265/AE265)</f>
        <v>2277.31266756032</v>
      </c>
      <c r="AD265" s="17"/>
      <c r="AE265" s="79" t="n">
        <v>5968</v>
      </c>
      <c r="AG265" s="150"/>
      <c r="AH265" s="150"/>
      <c r="AI265" s="150"/>
      <c r="AJ265" s="150"/>
      <c r="AK265" s="150"/>
      <c r="AL265" s="150"/>
      <c r="AM265" s="150"/>
      <c r="AN265" s="150"/>
      <c r="AO265" s="150"/>
      <c r="AP265" s="150"/>
      <c r="AQ265" s="150"/>
      <c r="AR265" s="150"/>
      <c r="AS265" s="150"/>
      <c r="AT265" s="150"/>
      <c r="AU265" s="150"/>
      <c r="AV265" s="150"/>
      <c r="AW265" s="150"/>
      <c r="AX265" s="150"/>
      <c r="AY265" s="150"/>
      <c r="AZ265" s="150"/>
      <c r="BA265" s="150"/>
      <c r="BB265" s="150"/>
      <c r="BC265" s="150"/>
      <c r="BD265" s="150"/>
      <c r="BE265" s="150"/>
      <c r="BF265" s="150"/>
      <c r="BG265" s="150"/>
      <c r="BH265" s="150"/>
      <c r="BI265" s="150"/>
      <c r="BJ265" s="150"/>
      <c r="BK265" s="150"/>
      <c r="BL265" s="150"/>
      <c r="BM265" s="150"/>
      <c r="BN265" s="150"/>
      <c r="BO265" s="150"/>
      <c r="BP265" s="150"/>
      <c r="BQ265" s="150"/>
      <c r="BR265" s="150"/>
    </row>
    <row r="266" customFormat="false" ht="8.25" hidden="false" customHeight="true" outlineLevel="0" collapsed="false">
      <c r="A266" s="17" t="n">
        <v>22</v>
      </c>
      <c r="B266" s="27"/>
      <c r="C266" s="17" t="s">
        <v>202</v>
      </c>
      <c r="D266" s="123"/>
      <c r="E266" s="79" t="n">
        <v>16105631</v>
      </c>
      <c r="F266" s="17"/>
      <c r="G266" s="79" t="n">
        <v>0</v>
      </c>
      <c r="H266" s="17"/>
      <c r="I266" s="79" t="n">
        <v>2567015</v>
      </c>
      <c r="J266" s="17"/>
      <c r="K266" s="79" t="n">
        <v>0</v>
      </c>
      <c r="L266" s="17"/>
      <c r="M266" s="79" t="n">
        <f aca="false">(E266+G266+I266+K266)</f>
        <v>18672646</v>
      </c>
      <c r="N266" s="17"/>
      <c r="O266" s="79" t="n">
        <v>0</v>
      </c>
      <c r="P266" s="17"/>
      <c r="Q266" s="79" t="n">
        <v>0</v>
      </c>
      <c r="R266" s="17"/>
      <c r="S266" s="79" t="n">
        <v>3046961</v>
      </c>
      <c r="T266" s="17"/>
      <c r="U266" s="79" t="n">
        <v>15625685</v>
      </c>
      <c r="V266" s="17"/>
      <c r="W266" s="79" t="n">
        <f aca="false">(O266+Q266+S266+U266)</f>
        <v>18672646</v>
      </c>
      <c r="X266" s="17"/>
      <c r="Y266" s="79" t="n">
        <v>0</v>
      </c>
      <c r="Z266" s="17"/>
      <c r="AA266" s="79" t="n">
        <f aca="false">(M266-Y266)</f>
        <v>18672646</v>
      </c>
      <c r="AB266" s="17"/>
      <c r="AC266" s="161" t="n">
        <f aca="false">(AA266/AE266)</f>
        <v>3955.23109510697</v>
      </c>
      <c r="AD266" s="17"/>
      <c r="AE266" s="79" t="n">
        <v>4721</v>
      </c>
      <c r="AG266" s="150"/>
      <c r="AH266" s="150"/>
      <c r="AI266" s="150"/>
      <c r="AJ266" s="150"/>
      <c r="AK266" s="150"/>
      <c r="AL266" s="150"/>
      <c r="AM266" s="150"/>
      <c r="AN266" s="150"/>
      <c r="AO266" s="150"/>
      <c r="AP266" s="150"/>
      <c r="AQ266" s="150"/>
      <c r="AR266" s="150"/>
      <c r="AS266" s="150"/>
      <c r="AT266" s="150"/>
      <c r="AU266" s="150"/>
      <c r="AV266" s="150"/>
      <c r="AW266" s="150"/>
      <c r="AX266" s="150"/>
      <c r="AY266" s="150"/>
      <c r="AZ266" s="150"/>
      <c r="BA266" s="150"/>
      <c r="BB266" s="150"/>
      <c r="BC266" s="150"/>
      <c r="BD266" s="150"/>
      <c r="BE266" s="150"/>
      <c r="BF266" s="150"/>
      <c r="BG266" s="150"/>
      <c r="BH266" s="150"/>
      <c r="BI266" s="150"/>
      <c r="BJ266" s="150"/>
      <c r="BK266" s="150"/>
      <c r="BL266" s="150"/>
      <c r="BM266" s="150"/>
      <c r="BN266" s="150"/>
      <c r="BO266" s="150"/>
      <c r="BP266" s="150"/>
      <c r="BQ266" s="150"/>
      <c r="BR266" s="150"/>
    </row>
    <row r="267" customFormat="false" ht="8.25" hidden="false" customHeight="true" outlineLevel="0" collapsed="false">
      <c r="A267" s="17" t="n">
        <v>23</v>
      </c>
      <c r="B267" s="27"/>
      <c r="C267" s="44" t="s">
        <v>210</v>
      </c>
      <c r="D267" s="123"/>
      <c r="E267" s="79" t="n">
        <v>8829613</v>
      </c>
      <c r="F267" s="17"/>
      <c r="G267" s="79" t="n">
        <v>0</v>
      </c>
      <c r="H267" s="17"/>
      <c r="I267" s="79" t="n">
        <v>3451578</v>
      </c>
      <c r="J267" s="17"/>
      <c r="K267" s="79" t="n">
        <v>0</v>
      </c>
      <c r="L267" s="17"/>
      <c r="M267" s="79" t="n">
        <f aca="false">(E267+G267+I267+K267)</f>
        <v>12281191</v>
      </c>
      <c r="N267" s="17"/>
      <c r="O267" s="79" t="n">
        <v>0</v>
      </c>
      <c r="P267" s="17"/>
      <c r="Q267" s="79" t="n">
        <v>0</v>
      </c>
      <c r="R267" s="17"/>
      <c r="S267" s="79" t="n">
        <v>5731969</v>
      </c>
      <c r="T267" s="17"/>
      <c r="U267" s="79" t="n">
        <v>6549222</v>
      </c>
      <c r="V267" s="17"/>
      <c r="W267" s="79" t="n">
        <f aca="false">(O267+Q267+S267+U267)</f>
        <v>12281191</v>
      </c>
      <c r="X267" s="17"/>
      <c r="Y267" s="79" t="n">
        <v>0</v>
      </c>
      <c r="Z267" s="17"/>
      <c r="AA267" s="79" t="n">
        <f aca="false">(M267-Y267)</f>
        <v>12281191</v>
      </c>
      <c r="AB267" s="17"/>
      <c r="AC267" s="161" t="n">
        <f aca="false">(AA267/AE267)</f>
        <v>1351.66090688972</v>
      </c>
      <c r="AD267" s="17"/>
      <c r="AE267" s="79" t="n">
        <v>9086</v>
      </c>
      <c r="AG267" s="150"/>
      <c r="AH267" s="150"/>
      <c r="AI267" s="150"/>
      <c r="AJ267" s="150"/>
      <c r="AK267" s="150"/>
      <c r="AL267" s="150"/>
      <c r="AM267" s="150"/>
      <c r="AN267" s="150"/>
      <c r="AO267" s="150"/>
      <c r="AP267" s="150"/>
      <c r="AQ267" s="150"/>
      <c r="AR267" s="150"/>
      <c r="AS267" s="150"/>
      <c r="AT267" s="150"/>
      <c r="AU267" s="150"/>
      <c r="AV267" s="150"/>
      <c r="AW267" s="150"/>
      <c r="AX267" s="150"/>
      <c r="AY267" s="150"/>
      <c r="AZ267" s="150"/>
      <c r="BA267" s="150"/>
      <c r="BB267" s="150"/>
      <c r="BC267" s="150"/>
      <c r="BD267" s="150"/>
      <c r="BE267" s="150"/>
      <c r="BF267" s="150"/>
      <c r="BG267" s="150"/>
      <c r="BH267" s="150"/>
      <c r="BI267" s="150"/>
      <c r="BJ267" s="150"/>
      <c r="BK267" s="150"/>
      <c r="BL267" s="150"/>
      <c r="BM267" s="150"/>
      <c r="BN267" s="150"/>
      <c r="BO267" s="150"/>
      <c r="BP267" s="150"/>
      <c r="BQ267" s="150"/>
      <c r="BR267" s="150"/>
    </row>
    <row r="268" customFormat="false" ht="8.25" hidden="false" customHeight="true" outlineLevel="0" collapsed="false">
      <c r="A268" s="17" t="n">
        <v>24</v>
      </c>
      <c r="B268" s="27"/>
      <c r="C268" s="17" t="s">
        <v>251</v>
      </c>
      <c r="D268" s="123"/>
      <c r="E268" s="79" t="n">
        <v>59969697</v>
      </c>
      <c r="F268" s="17"/>
      <c r="G268" s="79" t="n">
        <v>0</v>
      </c>
      <c r="H268" s="17"/>
      <c r="I268" s="79" t="n">
        <v>4663022</v>
      </c>
      <c r="J268" s="17"/>
      <c r="K268" s="79" t="n">
        <v>0</v>
      </c>
      <c r="L268" s="17"/>
      <c r="M268" s="79" t="n">
        <f aca="false">(E268+G268+I268+K268)</f>
        <v>64632719</v>
      </c>
      <c r="N268" s="17"/>
      <c r="O268" s="79" t="n">
        <v>0</v>
      </c>
      <c r="P268" s="17"/>
      <c r="Q268" s="79" t="n">
        <v>0</v>
      </c>
      <c r="R268" s="17"/>
      <c r="S268" s="79" t="n">
        <v>20936895</v>
      </c>
      <c r="T268" s="17"/>
      <c r="U268" s="79" t="n">
        <v>43695824</v>
      </c>
      <c r="V268" s="17"/>
      <c r="W268" s="79" t="n">
        <f aca="false">(O268+Q268+S268+U268)</f>
        <v>64632719</v>
      </c>
      <c r="X268" s="17"/>
      <c r="Y268" s="79" t="n">
        <v>0</v>
      </c>
      <c r="Z268" s="17"/>
      <c r="AA268" s="79" t="n">
        <f aca="false">(M268-Y268)</f>
        <v>64632719</v>
      </c>
      <c r="AB268" s="17"/>
      <c r="AC268" s="161" t="n">
        <f aca="false">(AA268/AE268)</f>
        <v>8364.52944221561</v>
      </c>
      <c r="AD268" s="17"/>
      <c r="AE268" s="79" t="n">
        <v>7727</v>
      </c>
      <c r="AG268" s="150"/>
      <c r="AH268" s="150"/>
      <c r="AI268" s="150"/>
      <c r="AJ268" s="150"/>
      <c r="AK268" s="150"/>
      <c r="AL268" s="150"/>
      <c r="AM268" s="150"/>
      <c r="AN268" s="150"/>
      <c r="AO268" s="150"/>
      <c r="AP268" s="150"/>
      <c r="AQ268" s="150"/>
      <c r="AR268" s="150"/>
      <c r="AS268" s="150"/>
      <c r="AT268" s="150"/>
      <c r="AU268" s="150"/>
      <c r="AV268" s="150"/>
      <c r="AW268" s="150"/>
      <c r="AX268" s="150"/>
      <c r="AY268" s="150"/>
      <c r="AZ268" s="150"/>
      <c r="BA268" s="150"/>
      <c r="BB268" s="150"/>
      <c r="BC268" s="150"/>
      <c r="BD268" s="150"/>
      <c r="BE268" s="150"/>
      <c r="BF268" s="150"/>
      <c r="BG268" s="150"/>
      <c r="BH268" s="150"/>
      <c r="BI268" s="150"/>
      <c r="BJ268" s="150"/>
      <c r="BK268" s="150"/>
      <c r="BL268" s="150"/>
      <c r="BM268" s="150"/>
      <c r="BN268" s="150"/>
      <c r="BO268" s="150"/>
      <c r="BP268" s="150"/>
      <c r="BQ268" s="150"/>
      <c r="BR268" s="150"/>
    </row>
    <row r="269" customFormat="false" ht="8.25" hidden="false" customHeight="true" outlineLevel="0" collapsed="false">
      <c r="A269" s="17" t="n">
        <v>25</v>
      </c>
      <c r="B269" s="27"/>
      <c r="C269" s="17" t="s">
        <v>252</v>
      </c>
      <c r="D269" s="123"/>
      <c r="E269" s="79" t="n">
        <v>2325744</v>
      </c>
      <c r="F269" s="17"/>
      <c r="G269" s="79" t="n">
        <v>0</v>
      </c>
      <c r="H269" s="17"/>
      <c r="I269" s="79" t="n">
        <v>7944987</v>
      </c>
      <c r="J269" s="17"/>
      <c r="K269" s="79" t="n">
        <v>0</v>
      </c>
      <c r="L269" s="17"/>
      <c r="M269" s="79" t="n">
        <f aca="false">(E269+G269+I269+K269)</f>
        <v>10270731</v>
      </c>
      <c r="N269" s="17"/>
      <c r="O269" s="79" t="n">
        <v>0</v>
      </c>
      <c r="P269" s="17"/>
      <c r="Q269" s="79" t="n">
        <v>0</v>
      </c>
      <c r="R269" s="17"/>
      <c r="S269" s="79" t="n">
        <v>5484583</v>
      </c>
      <c r="T269" s="17"/>
      <c r="U269" s="79" t="n">
        <v>4786148</v>
      </c>
      <c r="V269" s="17"/>
      <c r="W269" s="79" t="n">
        <f aca="false">(O269+Q269+S269+U269)</f>
        <v>10270731</v>
      </c>
      <c r="X269" s="17"/>
      <c r="Y269" s="79" t="n">
        <v>0</v>
      </c>
      <c r="Z269" s="17"/>
      <c r="AA269" s="79" t="n">
        <f aca="false">(M269-Y269)</f>
        <v>10270731</v>
      </c>
      <c r="AB269" s="17"/>
      <c r="AC269" s="161" t="n">
        <f aca="false">(AA269/AE269)</f>
        <v>1763.82122617208</v>
      </c>
      <c r="AD269" s="17"/>
      <c r="AE269" s="79" t="n">
        <v>5823</v>
      </c>
      <c r="AG269" s="150"/>
      <c r="AH269" s="150"/>
      <c r="AI269" s="150"/>
      <c r="AJ269" s="150"/>
      <c r="AK269" s="150"/>
      <c r="AL269" s="150"/>
      <c r="AM269" s="150"/>
      <c r="AN269" s="150"/>
      <c r="AO269" s="150"/>
      <c r="AP269" s="150"/>
      <c r="AQ269" s="150"/>
      <c r="AR269" s="150"/>
      <c r="AS269" s="150"/>
      <c r="AT269" s="150"/>
      <c r="AU269" s="150"/>
      <c r="AV269" s="150"/>
      <c r="AW269" s="150"/>
      <c r="AX269" s="150"/>
      <c r="AY269" s="150"/>
      <c r="AZ269" s="150"/>
      <c r="BA269" s="150"/>
      <c r="BB269" s="150"/>
      <c r="BC269" s="150"/>
      <c r="BD269" s="150"/>
      <c r="BE269" s="150"/>
      <c r="BF269" s="150"/>
      <c r="BG269" s="150"/>
      <c r="BH269" s="150"/>
      <c r="BI269" s="150"/>
      <c r="BJ269" s="150"/>
      <c r="BK269" s="150"/>
      <c r="BL269" s="150"/>
      <c r="BM269" s="150"/>
      <c r="BN269" s="150"/>
      <c r="BO269" s="150"/>
      <c r="BP269" s="150"/>
      <c r="BQ269" s="150"/>
      <c r="BR269" s="150"/>
    </row>
    <row r="270" customFormat="false" ht="8.25" hidden="false" customHeight="true" outlineLevel="0" collapsed="false">
      <c r="A270" s="46"/>
      <c r="B270" s="17"/>
      <c r="D270" s="123"/>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62"/>
      <c r="AD270" s="17"/>
      <c r="AE270" s="17"/>
      <c r="AG270" s="150"/>
      <c r="AH270" s="150"/>
      <c r="AI270" s="150"/>
      <c r="AJ270" s="150"/>
      <c r="AK270" s="150"/>
      <c r="AL270" s="150"/>
      <c r="AM270" s="150"/>
      <c r="AN270" s="150"/>
      <c r="AO270" s="150"/>
      <c r="AP270" s="150"/>
      <c r="AQ270" s="150"/>
      <c r="AR270" s="150"/>
      <c r="AS270" s="150"/>
      <c r="AT270" s="150"/>
      <c r="AU270" s="150"/>
      <c r="AV270" s="150"/>
      <c r="AW270" s="150"/>
      <c r="AX270" s="150"/>
      <c r="AY270" s="150"/>
      <c r="AZ270" s="150"/>
      <c r="BA270" s="150"/>
      <c r="BB270" s="150"/>
      <c r="BC270" s="150"/>
      <c r="BD270" s="150"/>
      <c r="BE270" s="150"/>
      <c r="BF270" s="150"/>
      <c r="BG270" s="150"/>
      <c r="BH270" s="150"/>
      <c r="BI270" s="150"/>
      <c r="BJ270" s="150"/>
      <c r="BK270" s="150"/>
      <c r="BL270" s="150"/>
      <c r="BM270" s="150"/>
      <c r="BN270" s="150"/>
      <c r="BO270" s="150"/>
      <c r="BP270" s="150"/>
      <c r="BQ270" s="150"/>
      <c r="BR270" s="150"/>
    </row>
    <row r="271" customFormat="false" ht="8.25" hidden="false" customHeight="true" outlineLevel="0" collapsed="false">
      <c r="A271" s="17" t="n">
        <v>26</v>
      </c>
      <c r="B271" s="27"/>
      <c r="C271" s="17" t="s">
        <v>253</v>
      </c>
      <c r="D271" s="123"/>
      <c r="E271" s="79" t="n">
        <v>5506500</v>
      </c>
      <c r="F271" s="17"/>
      <c r="G271" s="79" t="n">
        <v>0</v>
      </c>
      <c r="H271" s="17"/>
      <c r="I271" s="79" t="n">
        <v>4624457</v>
      </c>
      <c r="J271" s="17"/>
      <c r="K271" s="79" t="n">
        <v>0</v>
      </c>
      <c r="L271" s="17"/>
      <c r="M271" s="79" t="n">
        <f aca="false">(E271+G271+I271+K271)</f>
        <v>10130957</v>
      </c>
      <c r="N271" s="17"/>
      <c r="O271" s="79" t="n">
        <v>0</v>
      </c>
      <c r="P271" s="17"/>
      <c r="Q271" s="79" t="n">
        <v>0</v>
      </c>
      <c r="R271" s="17"/>
      <c r="S271" s="79" t="n">
        <v>6044718</v>
      </c>
      <c r="T271" s="17"/>
      <c r="U271" s="79" t="n">
        <v>4086239</v>
      </c>
      <c r="V271" s="17"/>
      <c r="W271" s="79" t="n">
        <f aca="false">(O271+Q271+S271+U271)</f>
        <v>10130957</v>
      </c>
      <c r="X271" s="17"/>
      <c r="Y271" s="79" t="n">
        <v>0</v>
      </c>
      <c r="Z271" s="17"/>
      <c r="AA271" s="79" t="n">
        <f aca="false">(M271-Y271)</f>
        <v>10130957</v>
      </c>
      <c r="AB271" s="17"/>
      <c r="AC271" s="161" t="n">
        <f aca="false">(AA271/AE271)</f>
        <v>2111.0558449677</v>
      </c>
      <c r="AD271" s="17"/>
      <c r="AE271" s="79" t="n">
        <v>4799</v>
      </c>
      <c r="AG271" s="150"/>
      <c r="AH271" s="150"/>
      <c r="AI271" s="150"/>
      <c r="AJ271" s="150"/>
      <c r="AK271" s="150"/>
      <c r="AL271" s="150"/>
      <c r="AM271" s="150"/>
      <c r="AN271" s="150"/>
      <c r="AO271" s="150"/>
      <c r="AP271" s="150"/>
      <c r="AQ271" s="150"/>
      <c r="AR271" s="150"/>
      <c r="AS271" s="150"/>
      <c r="AT271" s="150"/>
      <c r="AU271" s="150"/>
      <c r="AV271" s="150"/>
      <c r="AW271" s="150"/>
      <c r="AX271" s="150"/>
      <c r="AY271" s="150"/>
      <c r="AZ271" s="150"/>
      <c r="BA271" s="150"/>
      <c r="BB271" s="150"/>
      <c r="BC271" s="150"/>
      <c r="BD271" s="150"/>
      <c r="BE271" s="150"/>
      <c r="BF271" s="150"/>
      <c r="BG271" s="150"/>
      <c r="BH271" s="150"/>
      <c r="BI271" s="150"/>
      <c r="BJ271" s="150"/>
      <c r="BK271" s="150"/>
      <c r="BL271" s="150"/>
      <c r="BM271" s="150"/>
      <c r="BN271" s="150"/>
      <c r="BO271" s="150"/>
      <c r="BP271" s="150"/>
      <c r="BQ271" s="150"/>
      <c r="BR271" s="150"/>
    </row>
    <row r="272" customFormat="false" ht="8.25" hidden="false" customHeight="true" outlineLevel="0" collapsed="false">
      <c r="A272" s="17" t="n">
        <v>27</v>
      </c>
      <c r="B272" s="27"/>
      <c r="C272" s="17" t="s">
        <v>254</v>
      </c>
      <c r="D272" s="123"/>
      <c r="E272" s="79" t="n">
        <v>3147445</v>
      </c>
      <c r="F272" s="17"/>
      <c r="G272" s="79" t="n">
        <v>0</v>
      </c>
      <c r="H272" s="17"/>
      <c r="I272" s="79" t="n">
        <v>571269</v>
      </c>
      <c r="J272" s="17"/>
      <c r="K272" s="79" t="n">
        <v>3030447</v>
      </c>
      <c r="L272" s="17"/>
      <c r="M272" s="79" t="n">
        <f aca="false">(E272+G272+I272+K272)</f>
        <v>6749161</v>
      </c>
      <c r="N272" s="17"/>
      <c r="O272" s="79" t="n">
        <v>0</v>
      </c>
      <c r="P272" s="17"/>
      <c r="Q272" s="79" t="n">
        <v>0</v>
      </c>
      <c r="R272" s="17"/>
      <c r="S272" s="79" t="n">
        <v>3707072</v>
      </c>
      <c r="T272" s="17"/>
      <c r="U272" s="79" t="n">
        <v>3042089</v>
      </c>
      <c r="V272" s="17"/>
      <c r="W272" s="79" t="n">
        <f aca="false">(O272+Q272+S272+U272)</f>
        <v>6749161</v>
      </c>
      <c r="X272" s="17"/>
      <c r="Y272" s="79" t="n">
        <v>0</v>
      </c>
      <c r="Z272" s="17"/>
      <c r="AA272" s="79" t="n">
        <f aca="false">(M272-Y272)</f>
        <v>6749161</v>
      </c>
      <c r="AB272" s="17"/>
      <c r="AC272" s="161" t="n">
        <f aca="false">(AA272/AE272)</f>
        <v>834.362838422549</v>
      </c>
      <c r="AD272" s="17"/>
      <c r="AE272" s="79" t="n">
        <v>8089</v>
      </c>
      <c r="AG272" s="150"/>
      <c r="AH272" s="150"/>
      <c r="AI272" s="150"/>
      <c r="AJ272" s="150"/>
      <c r="AK272" s="150"/>
      <c r="AL272" s="150"/>
      <c r="AM272" s="150"/>
      <c r="AN272" s="150"/>
      <c r="AO272" s="150"/>
      <c r="AP272" s="150"/>
      <c r="AQ272" s="150"/>
      <c r="AR272" s="150"/>
      <c r="AS272" s="150"/>
      <c r="AT272" s="150"/>
      <c r="AU272" s="150"/>
      <c r="AV272" s="150"/>
      <c r="AW272" s="150"/>
      <c r="AX272" s="150"/>
      <c r="AY272" s="150"/>
      <c r="AZ272" s="150"/>
      <c r="BA272" s="150"/>
      <c r="BB272" s="150"/>
      <c r="BC272" s="150"/>
      <c r="BD272" s="150"/>
      <c r="BE272" s="150"/>
      <c r="BF272" s="150"/>
      <c r="BG272" s="150"/>
      <c r="BH272" s="150"/>
      <c r="BI272" s="150"/>
      <c r="BJ272" s="150"/>
      <c r="BK272" s="150"/>
      <c r="BL272" s="150"/>
      <c r="BM272" s="150"/>
      <c r="BN272" s="150"/>
      <c r="BO272" s="150"/>
      <c r="BP272" s="150"/>
      <c r="BQ272" s="150"/>
      <c r="BR272" s="150"/>
    </row>
    <row r="273" customFormat="false" ht="8.25" hidden="false" customHeight="true" outlineLevel="0" collapsed="false">
      <c r="A273" s="17" t="n">
        <v>28</v>
      </c>
      <c r="B273" s="27"/>
      <c r="C273" s="17" t="s">
        <v>255</v>
      </c>
      <c r="D273" s="123"/>
      <c r="E273" s="79" t="n">
        <v>9054796</v>
      </c>
      <c r="F273" s="17"/>
      <c r="G273" s="79" t="n">
        <v>0</v>
      </c>
      <c r="H273" s="17"/>
      <c r="I273" s="79" t="n">
        <v>6587834</v>
      </c>
      <c r="J273" s="17"/>
      <c r="K273" s="79" t="n">
        <v>0</v>
      </c>
      <c r="L273" s="17"/>
      <c r="M273" s="79" t="n">
        <f aca="false">(E273+G273+I273+K273)</f>
        <v>15642630</v>
      </c>
      <c r="N273" s="17"/>
      <c r="O273" s="79" t="n">
        <v>0</v>
      </c>
      <c r="P273" s="17"/>
      <c r="Q273" s="79" t="n">
        <v>0</v>
      </c>
      <c r="R273" s="17"/>
      <c r="S273" s="79" t="n">
        <v>15642630</v>
      </c>
      <c r="T273" s="17"/>
      <c r="U273" s="79" t="n">
        <v>0</v>
      </c>
      <c r="V273" s="17"/>
      <c r="W273" s="79" t="n">
        <f aca="false">(O273+Q273+S273+U273)</f>
        <v>15642630</v>
      </c>
      <c r="X273" s="17"/>
      <c r="Y273" s="79" t="n">
        <v>0</v>
      </c>
      <c r="Z273" s="17"/>
      <c r="AA273" s="79" t="n">
        <f aca="false">(M273-Y273)</f>
        <v>15642630</v>
      </c>
      <c r="AB273" s="17"/>
      <c r="AC273" s="161" t="n">
        <f aca="false">(AA273/AE273)</f>
        <v>1921.22697126013</v>
      </c>
      <c r="AD273" s="17"/>
      <c r="AE273" s="79" t="n">
        <v>8142</v>
      </c>
      <c r="AG273" s="150"/>
      <c r="AH273" s="150"/>
      <c r="AI273" s="150"/>
      <c r="AJ273" s="150"/>
      <c r="AK273" s="150"/>
      <c r="AL273" s="150"/>
      <c r="AM273" s="150"/>
      <c r="AN273" s="150"/>
      <c r="AO273" s="150"/>
      <c r="AP273" s="150"/>
      <c r="AQ273" s="150"/>
      <c r="AR273" s="150"/>
      <c r="AS273" s="150"/>
      <c r="AT273" s="150"/>
      <c r="AU273" s="150"/>
      <c r="AV273" s="150"/>
      <c r="AW273" s="150"/>
      <c r="AX273" s="150"/>
      <c r="AY273" s="150"/>
      <c r="AZ273" s="150"/>
      <c r="BA273" s="150"/>
      <c r="BB273" s="150"/>
      <c r="BC273" s="150"/>
      <c r="BD273" s="150"/>
      <c r="BE273" s="150"/>
      <c r="BF273" s="150"/>
      <c r="BG273" s="150"/>
      <c r="BH273" s="150"/>
      <c r="BI273" s="150"/>
      <c r="BJ273" s="150"/>
      <c r="BK273" s="150"/>
      <c r="BL273" s="150"/>
      <c r="BM273" s="150"/>
      <c r="BN273" s="150"/>
      <c r="BO273" s="150"/>
      <c r="BP273" s="150"/>
      <c r="BQ273" s="150"/>
      <c r="BR273" s="150"/>
    </row>
    <row r="274" customFormat="false" ht="8.25" hidden="false" customHeight="true" outlineLevel="0" collapsed="false">
      <c r="A274" s="17" t="n">
        <v>29</v>
      </c>
      <c r="B274" s="27"/>
      <c r="C274" s="17" t="s">
        <v>256</v>
      </c>
      <c r="D274" s="123"/>
      <c r="E274" s="79" t="n">
        <v>2762014</v>
      </c>
      <c r="F274" s="17"/>
      <c r="G274" s="79" t="n">
        <v>0</v>
      </c>
      <c r="H274" s="17"/>
      <c r="I274" s="79" t="n">
        <v>3128943</v>
      </c>
      <c r="J274" s="17"/>
      <c r="K274" s="79" t="n">
        <v>0</v>
      </c>
      <c r="L274" s="17"/>
      <c r="M274" s="79" t="n">
        <f aca="false">(E274+G274+I274+K274)</f>
        <v>5890957</v>
      </c>
      <c r="N274" s="17"/>
      <c r="O274" s="79" t="n">
        <v>0</v>
      </c>
      <c r="P274" s="17"/>
      <c r="Q274" s="79" t="n">
        <v>0</v>
      </c>
      <c r="R274" s="17"/>
      <c r="S274" s="79" t="n">
        <v>0</v>
      </c>
      <c r="T274" s="17"/>
      <c r="U274" s="79" t="n">
        <v>5890957</v>
      </c>
      <c r="V274" s="17"/>
      <c r="W274" s="79" t="n">
        <f aca="false">(O274+Q274+S274+U274)</f>
        <v>5890957</v>
      </c>
      <c r="X274" s="17"/>
      <c r="Y274" s="79" t="n">
        <v>0</v>
      </c>
      <c r="Z274" s="17"/>
      <c r="AA274" s="79" t="n">
        <f aca="false">(M274-Y274)</f>
        <v>5890957</v>
      </c>
      <c r="AB274" s="17"/>
      <c r="AC274" s="161" t="n">
        <f aca="false">(AA274/AE274)</f>
        <v>1266.87247311828</v>
      </c>
      <c r="AD274" s="17"/>
      <c r="AE274" s="79" t="n">
        <v>4650</v>
      </c>
      <c r="AG274" s="150"/>
      <c r="AH274" s="150"/>
      <c r="AI274" s="150"/>
      <c r="AJ274" s="150"/>
      <c r="AK274" s="150"/>
      <c r="AL274" s="150"/>
      <c r="AM274" s="150"/>
      <c r="AN274" s="150"/>
      <c r="AO274" s="150"/>
      <c r="AP274" s="150"/>
      <c r="AQ274" s="150"/>
      <c r="AR274" s="150"/>
      <c r="AS274" s="150"/>
      <c r="AT274" s="150"/>
      <c r="AU274" s="150"/>
      <c r="AV274" s="150"/>
      <c r="AW274" s="150"/>
      <c r="AX274" s="150"/>
      <c r="AY274" s="150"/>
      <c r="AZ274" s="150"/>
      <c r="BA274" s="150"/>
      <c r="BB274" s="150"/>
      <c r="BC274" s="150"/>
      <c r="BD274" s="150"/>
      <c r="BE274" s="150"/>
      <c r="BF274" s="150"/>
      <c r="BG274" s="150"/>
      <c r="BH274" s="150"/>
      <c r="BI274" s="150"/>
      <c r="BJ274" s="150"/>
      <c r="BK274" s="150"/>
      <c r="BL274" s="150"/>
      <c r="BM274" s="150"/>
      <c r="BN274" s="150"/>
      <c r="BO274" s="150"/>
      <c r="BP274" s="150"/>
      <c r="BQ274" s="150"/>
      <c r="BR274" s="150"/>
    </row>
    <row r="275" customFormat="false" ht="8.25" hidden="false" customHeight="true" outlineLevel="0" collapsed="false">
      <c r="A275" s="17" t="n">
        <v>30</v>
      </c>
      <c r="B275" s="27"/>
      <c r="C275" s="17" t="s">
        <v>257</v>
      </c>
      <c r="D275" s="123"/>
      <c r="E275" s="79" t="n">
        <v>29734237</v>
      </c>
      <c r="F275" s="17"/>
      <c r="G275" s="79" t="n">
        <v>0</v>
      </c>
      <c r="H275" s="17"/>
      <c r="I275" s="79" t="n">
        <v>872424</v>
      </c>
      <c r="J275" s="17"/>
      <c r="K275" s="79" t="n">
        <v>0</v>
      </c>
      <c r="L275" s="17"/>
      <c r="M275" s="79" t="n">
        <f aca="false">(E275+G275+I275+K275)</f>
        <v>30606661</v>
      </c>
      <c r="N275" s="17"/>
      <c r="O275" s="79" t="n">
        <v>0</v>
      </c>
      <c r="P275" s="17"/>
      <c r="Q275" s="79" t="n">
        <v>0</v>
      </c>
      <c r="R275" s="17"/>
      <c r="S275" s="79" t="n">
        <v>1443738</v>
      </c>
      <c r="T275" s="17"/>
      <c r="U275" s="79" t="n">
        <v>29162923</v>
      </c>
      <c r="V275" s="17"/>
      <c r="W275" s="79" t="n">
        <f aca="false">(O275+Q275+S275+U275)</f>
        <v>30606661</v>
      </c>
      <c r="X275" s="17"/>
      <c r="Y275" s="79" t="n">
        <v>0</v>
      </c>
      <c r="Z275" s="17"/>
      <c r="AA275" s="79" t="n">
        <f aca="false">(M275-Y275)</f>
        <v>30606661</v>
      </c>
      <c r="AB275" s="17"/>
      <c r="AC275" s="161" t="n">
        <f aca="false">(AA275/AE275)</f>
        <v>4783.78571428572</v>
      </c>
      <c r="AD275" s="17"/>
      <c r="AE275" s="79" t="n">
        <v>6398</v>
      </c>
      <c r="AG275" s="150"/>
      <c r="AH275" s="150"/>
      <c r="AI275" s="150"/>
      <c r="AJ275" s="150"/>
      <c r="AK275" s="150"/>
      <c r="AL275" s="150"/>
      <c r="AM275" s="150"/>
      <c r="AN275" s="150"/>
      <c r="AO275" s="150"/>
      <c r="AP275" s="150"/>
      <c r="AQ275" s="150"/>
      <c r="AR275" s="150"/>
      <c r="AS275" s="150"/>
      <c r="AT275" s="150"/>
      <c r="AU275" s="150"/>
      <c r="AV275" s="150"/>
      <c r="AW275" s="150"/>
      <c r="AX275" s="150"/>
      <c r="AY275" s="150"/>
      <c r="AZ275" s="150"/>
      <c r="BA275" s="150"/>
      <c r="BB275" s="150"/>
      <c r="BC275" s="150"/>
      <c r="BD275" s="150"/>
      <c r="BE275" s="150"/>
      <c r="BF275" s="150"/>
      <c r="BG275" s="150"/>
      <c r="BH275" s="150"/>
      <c r="BI275" s="150"/>
      <c r="BJ275" s="150"/>
      <c r="BK275" s="150"/>
      <c r="BL275" s="150"/>
      <c r="BM275" s="150"/>
      <c r="BN275" s="150"/>
      <c r="BO275" s="150"/>
      <c r="BP275" s="150"/>
      <c r="BQ275" s="150"/>
      <c r="BR275" s="150"/>
    </row>
    <row r="276" customFormat="false" ht="8.25" hidden="false" customHeight="true" outlineLevel="0" collapsed="false">
      <c r="A276" s="46"/>
      <c r="B276" s="17"/>
      <c r="D276" s="123"/>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62"/>
      <c r="AD276" s="17"/>
      <c r="AE276" s="17"/>
      <c r="AG276" s="150"/>
      <c r="AH276" s="150"/>
      <c r="AI276" s="150"/>
      <c r="AJ276" s="150"/>
      <c r="AK276" s="150"/>
      <c r="AL276" s="150"/>
      <c r="AM276" s="150"/>
      <c r="AN276" s="150"/>
      <c r="AO276" s="150"/>
      <c r="AP276" s="150"/>
      <c r="AQ276" s="150"/>
      <c r="AR276" s="150"/>
      <c r="AS276" s="150"/>
      <c r="AT276" s="150"/>
      <c r="AU276" s="150"/>
      <c r="AV276" s="150"/>
      <c r="AW276" s="150"/>
      <c r="AX276" s="150"/>
      <c r="AY276" s="150"/>
      <c r="AZ276" s="150"/>
      <c r="BA276" s="150"/>
      <c r="BB276" s="150"/>
      <c r="BC276" s="150"/>
      <c r="BD276" s="150"/>
      <c r="BE276" s="150"/>
      <c r="BF276" s="150"/>
      <c r="BG276" s="150"/>
      <c r="BH276" s="150"/>
      <c r="BI276" s="150"/>
      <c r="BJ276" s="150"/>
      <c r="BK276" s="150"/>
      <c r="BL276" s="150"/>
      <c r="BM276" s="150"/>
      <c r="BN276" s="150"/>
      <c r="BO276" s="150"/>
      <c r="BP276" s="150"/>
      <c r="BQ276" s="150"/>
      <c r="BR276" s="150"/>
    </row>
    <row r="277" customFormat="false" ht="8.25" hidden="false" customHeight="true" outlineLevel="0" collapsed="false">
      <c r="A277" s="17" t="n">
        <v>31</v>
      </c>
      <c r="B277" s="27"/>
      <c r="C277" s="17" t="s">
        <v>223</v>
      </c>
      <c r="D277" s="123"/>
      <c r="E277" s="79" t="n">
        <v>4392908</v>
      </c>
      <c r="F277" s="17"/>
      <c r="G277" s="79" t="n">
        <v>0</v>
      </c>
      <c r="H277" s="17"/>
      <c r="I277" s="79" t="n">
        <v>1622068</v>
      </c>
      <c r="J277" s="17"/>
      <c r="K277" s="79" t="n">
        <v>0</v>
      </c>
      <c r="L277" s="17"/>
      <c r="M277" s="79" t="n">
        <f aca="false">(E277+G277+I277+K277)</f>
        <v>6014976</v>
      </c>
      <c r="N277" s="17"/>
      <c r="O277" s="79" t="n">
        <v>0</v>
      </c>
      <c r="P277" s="17"/>
      <c r="Q277" s="79" t="n">
        <v>0</v>
      </c>
      <c r="R277" s="17"/>
      <c r="S277" s="79" t="n">
        <v>1572035</v>
      </c>
      <c r="T277" s="17"/>
      <c r="U277" s="79" t="n">
        <v>4442941</v>
      </c>
      <c r="V277" s="17"/>
      <c r="W277" s="79" t="n">
        <f aca="false">(O277+Q277+S277+U277)</f>
        <v>6014976</v>
      </c>
      <c r="X277" s="17"/>
      <c r="Y277" s="79" t="n">
        <v>0</v>
      </c>
      <c r="Z277" s="17"/>
      <c r="AA277" s="79" t="n">
        <f aca="false">(M277-Y277)</f>
        <v>6014976</v>
      </c>
      <c r="AB277" s="17"/>
      <c r="AC277" s="161" t="n">
        <f aca="false">(AA277/AE277)</f>
        <v>1299.97320077804</v>
      </c>
      <c r="AD277" s="17"/>
      <c r="AE277" s="79" t="n">
        <v>4627</v>
      </c>
      <c r="AG277" s="150"/>
      <c r="AH277" s="150"/>
      <c r="AI277" s="150"/>
      <c r="AJ277" s="150"/>
      <c r="AK277" s="150"/>
      <c r="AL277" s="150"/>
      <c r="AM277" s="150"/>
      <c r="AN277" s="150"/>
      <c r="AO277" s="150"/>
      <c r="AP277" s="150"/>
      <c r="AQ277" s="150"/>
      <c r="AR277" s="150"/>
      <c r="AS277" s="150"/>
      <c r="AT277" s="150"/>
      <c r="AU277" s="150"/>
      <c r="AV277" s="150"/>
      <c r="AW277" s="150"/>
      <c r="AX277" s="150"/>
      <c r="AY277" s="150"/>
      <c r="AZ277" s="150"/>
      <c r="BA277" s="150"/>
      <c r="BB277" s="150"/>
      <c r="BC277" s="150"/>
      <c r="BD277" s="150"/>
      <c r="BE277" s="150"/>
      <c r="BF277" s="150"/>
      <c r="BG277" s="150"/>
      <c r="BH277" s="150"/>
      <c r="BI277" s="150"/>
      <c r="BJ277" s="150"/>
      <c r="BK277" s="150"/>
      <c r="BL277" s="150"/>
      <c r="BM277" s="150"/>
      <c r="BN277" s="150"/>
      <c r="BO277" s="150"/>
      <c r="BP277" s="150"/>
      <c r="BQ277" s="150"/>
      <c r="BR277" s="150"/>
    </row>
    <row r="278" customFormat="false" ht="8.25" hidden="false" customHeight="true" outlineLevel="0" collapsed="false">
      <c r="A278" s="17" t="n">
        <v>32</v>
      </c>
      <c r="B278" s="27"/>
      <c r="C278" s="17" t="s">
        <v>258</v>
      </c>
      <c r="D278" s="123"/>
      <c r="E278" s="79" t="n">
        <v>21748862</v>
      </c>
      <c r="F278" s="17"/>
      <c r="G278" s="79" t="n">
        <v>0</v>
      </c>
      <c r="H278" s="17"/>
      <c r="I278" s="79" t="n">
        <v>21726717</v>
      </c>
      <c r="J278" s="17"/>
      <c r="K278" s="79" t="n">
        <v>0</v>
      </c>
      <c r="L278" s="17"/>
      <c r="M278" s="79" t="n">
        <f aca="false">(E278+G278+I278+K278)</f>
        <v>43475579</v>
      </c>
      <c r="N278" s="17"/>
      <c r="O278" s="79" t="n">
        <v>0</v>
      </c>
      <c r="P278" s="17"/>
      <c r="Q278" s="79" t="n">
        <v>0</v>
      </c>
      <c r="R278" s="17"/>
      <c r="S278" s="79" t="n">
        <v>38174690</v>
      </c>
      <c r="T278" s="17"/>
      <c r="U278" s="79" t="n">
        <v>5300889</v>
      </c>
      <c r="V278" s="17"/>
      <c r="W278" s="79" t="n">
        <f aca="false">(O278+Q278+S278+U278)</f>
        <v>43475579</v>
      </c>
      <c r="X278" s="17"/>
      <c r="Y278" s="79" t="n">
        <v>0</v>
      </c>
      <c r="Z278" s="17"/>
      <c r="AA278" s="79" t="n">
        <f aca="false">(M278-Y278)</f>
        <v>43475579</v>
      </c>
      <c r="AB278" s="17"/>
      <c r="AC278" s="161" t="n">
        <f aca="false">(AA278/AE278)</f>
        <v>2771.43998215083</v>
      </c>
      <c r="AD278" s="17"/>
      <c r="AE278" s="79" t="n">
        <v>15687</v>
      </c>
      <c r="AG278" s="150"/>
      <c r="AH278" s="150"/>
      <c r="AI278" s="150"/>
      <c r="AJ278" s="150"/>
      <c r="AK278" s="150"/>
      <c r="AL278" s="150"/>
      <c r="AM278" s="150"/>
      <c r="AN278" s="150"/>
      <c r="AO278" s="150"/>
      <c r="AP278" s="150"/>
      <c r="AQ278" s="150"/>
      <c r="AR278" s="150"/>
      <c r="AS278" s="150"/>
      <c r="AT278" s="150"/>
      <c r="AU278" s="150"/>
      <c r="AV278" s="150"/>
      <c r="AW278" s="150"/>
      <c r="AX278" s="150"/>
      <c r="AY278" s="150"/>
      <c r="AZ278" s="150"/>
      <c r="BA278" s="150"/>
      <c r="BB278" s="150"/>
      <c r="BC278" s="150"/>
      <c r="BD278" s="150"/>
      <c r="BE278" s="150"/>
      <c r="BF278" s="150"/>
      <c r="BG278" s="150"/>
      <c r="BH278" s="150"/>
      <c r="BI278" s="150"/>
      <c r="BJ278" s="150"/>
      <c r="BK278" s="150"/>
      <c r="BL278" s="150"/>
      <c r="BM278" s="150"/>
      <c r="BN278" s="150"/>
      <c r="BO278" s="150"/>
      <c r="BP278" s="150"/>
      <c r="BQ278" s="150"/>
      <c r="BR278" s="150"/>
    </row>
    <row r="279" customFormat="false" ht="8.25" hidden="false" customHeight="true" outlineLevel="0" collapsed="false">
      <c r="A279" s="17" t="n">
        <v>33</v>
      </c>
      <c r="B279" s="27"/>
      <c r="C279" s="17" t="s">
        <v>259</v>
      </c>
      <c r="D279" s="123"/>
      <c r="E279" s="79" t="n">
        <v>9131786</v>
      </c>
      <c r="F279" s="17"/>
      <c r="G279" s="79" t="n">
        <v>0</v>
      </c>
      <c r="H279" s="17"/>
      <c r="I279" s="79" t="n">
        <v>3715135</v>
      </c>
      <c r="J279" s="17"/>
      <c r="K279" s="79" t="n">
        <v>0</v>
      </c>
      <c r="L279" s="17"/>
      <c r="M279" s="79" t="n">
        <f aca="false">(E279+G279+I279+K279)</f>
        <v>12846921</v>
      </c>
      <c r="N279" s="17"/>
      <c r="O279" s="79" t="n">
        <v>0</v>
      </c>
      <c r="P279" s="17"/>
      <c r="Q279" s="79" t="n">
        <v>0</v>
      </c>
      <c r="R279" s="17"/>
      <c r="S279" s="79" t="n">
        <v>5830980</v>
      </c>
      <c r="T279" s="17"/>
      <c r="U279" s="79" t="n">
        <v>7015941</v>
      </c>
      <c r="V279" s="17"/>
      <c r="W279" s="79" t="n">
        <f aca="false">(O279+Q279+S279+U279)</f>
        <v>12846921</v>
      </c>
      <c r="X279" s="17"/>
      <c r="Y279" s="79" t="n">
        <v>0</v>
      </c>
      <c r="Z279" s="17"/>
      <c r="AA279" s="79" t="n">
        <f aca="false">(M279-Y279)</f>
        <v>12846921</v>
      </c>
      <c r="AB279" s="17"/>
      <c r="AC279" s="161" t="n">
        <f aca="false">(AA279/AE279)</f>
        <v>1586.43134107187</v>
      </c>
      <c r="AD279" s="17"/>
      <c r="AE279" s="79" t="n">
        <v>8098</v>
      </c>
      <c r="AG279" s="150"/>
      <c r="AH279" s="150"/>
      <c r="AI279" s="150"/>
      <c r="AJ279" s="150"/>
      <c r="AK279" s="150"/>
      <c r="AL279" s="150"/>
      <c r="AM279" s="150"/>
      <c r="AN279" s="150"/>
      <c r="AO279" s="150"/>
      <c r="AP279" s="150"/>
      <c r="AQ279" s="150"/>
      <c r="AR279" s="150"/>
      <c r="AS279" s="150"/>
      <c r="AT279" s="150"/>
      <c r="AU279" s="150"/>
      <c r="AV279" s="150"/>
      <c r="AW279" s="150"/>
      <c r="AX279" s="150"/>
      <c r="AY279" s="150"/>
      <c r="AZ279" s="150"/>
      <c r="BA279" s="150"/>
      <c r="BB279" s="150"/>
      <c r="BC279" s="150"/>
      <c r="BD279" s="150"/>
      <c r="BE279" s="150"/>
      <c r="BF279" s="150"/>
      <c r="BG279" s="150"/>
      <c r="BH279" s="150"/>
      <c r="BI279" s="150"/>
      <c r="BJ279" s="150"/>
      <c r="BK279" s="150"/>
      <c r="BL279" s="150"/>
      <c r="BM279" s="150"/>
      <c r="BN279" s="150"/>
      <c r="BO279" s="150"/>
      <c r="BP279" s="150"/>
      <c r="BQ279" s="150"/>
      <c r="BR279" s="150"/>
    </row>
    <row r="280" customFormat="false" ht="8.25" hidden="false" customHeight="true" outlineLevel="0" collapsed="false">
      <c r="A280" s="17" t="n">
        <v>34</v>
      </c>
      <c r="B280" s="27"/>
      <c r="C280" s="17" t="s">
        <v>260</v>
      </c>
      <c r="D280" s="123"/>
      <c r="E280" s="79" t="n">
        <v>13040000</v>
      </c>
      <c r="F280" s="17"/>
      <c r="G280" s="79" t="n">
        <v>0</v>
      </c>
      <c r="H280" s="17"/>
      <c r="I280" s="79" t="n">
        <v>5435333</v>
      </c>
      <c r="J280" s="17"/>
      <c r="K280" s="79" t="n">
        <v>0</v>
      </c>
      <c r="L280" s="17"/>
      <c r="M280" s="79" t="n">
        <f aca="false">(E280+G280+I280+K280)</f>
        <v>18475333</v>
      </c>
      <c r="N280" s="17"/>
      <c r="O280" s="79" t="n">
        <v>0</v>
      </c>
      <c r="P280" s="17"/>
      <c r="Q280" s="79" t="n">
        <v>0</v>
      </c>
      <c r="R280" s="17"/>
      <c r="S280" s="79" t="n">
        <v>11981032</v>
      </c>
      <c r="T280" s="17"/>
      <c r="U280" s="79" t="n">
        <v>6494301</v>
      </c>
      <c r="V280" s="17"/>
      <c r="W280" s="79" t="n">
        <f aca="false">(O280+Q280+S280+U280)</f>
        <v>18475333</v>
      </c>
      <c r="X280" s="17"/>
      <c r="Y280" s="79" t="n">
        <v>0</v>
      </c>
      <c r="Z280" s="17"/>
      <c r="AA280" s="79" t="n">
        <f aca="false">(M280-Y280)</f>
        <v>18475333</v>
      </c>
      <c r="AB280" s="17"/>
      <c r="AC280" s="161" t="n">
        <f aca="false">(AA280/AE280)</f>
        <v>1922.31120590989</v>
      </c>
      <c r="AD280" s="17"/>
      <c r="AE280" s="79" t="n">
        <v>9611</v>
      </c>
      <c r="AG280" s="150"/>
      <c r="AH280" s="150"/>
      <c r="AI280" s="150"/>
      <c r="AJ280" s="150"/>
      <c r="AK280" s="150"/>
      <c r="AL280" s="150"/>
      <c r="AM280" s="150"/>
      <c r="AN280" s="150"/>
      <c r="AO280" s="150"/>
      <c r="AP280" s="150"/>
      <c r="AQ280" s="150"/>
      <c r="AR280" s="150"/>
      <c r="AS280" s="150"/>
      <c r="AT280" s="150"/>
      <c r="AU280" s="150"/>
      <c r="AV280" s="150"/>
      <c r="AW280" s="150"/>
      <c r="AX280" s="150"/>
      <c r="AY280" s="150"/>
      <c r="AZ280" s="150"/>
      <c r="BA280" s="150"/>
      <c r="BB280" s="150"/>
      <c r="BC280" s="150"/>
      <c r="BD280" s="150"/>
      <c r="BE280" s="150"/>
      <c r="BF280" s="150"/>
      <c r="BG280" s="150"/>
      <c r="BH280" s="150"/>
      <c r="BI280" s="150"/>
      <c r="BJ280" s="150"/>
      <c r="BK280" s="150"/>
      <c r="BL280" s="150"/>
      <c r="BM280" s="150"/>
      <c r="BN280" s="150"/>
      <c r="BO280" s="150"/>
      <c r="BP280" s="150"/>
      <c r="BQ280" s="150"/>
      <c r="BR280" s="150"/>
    </row>
    <row r="281" customFormat="false" ht="8.25" hidden="false" customHeight="true" outlineLevel="0" collapsed="false">
      <c r="A281" s="17" t="n">
        <v>35</v>
      </c>
      <c r="B281" s="27"/>
      <c r="C281" s="17" t="s">
        <v>261</v>
      </c>
      <c r="D281" s="123"/>
      <c r="E281" s="79" t="n">
        <v>6887710</v>
      </c>
      <c r="F281" s="17"/>
      <c r="G281" s="79" t="n">
        <v>0</v>
      </c>
      <c r="H281" s="17"/>
      <c r="I281" s="79" t="n">
        <v>9111977</v>
      </c>
      <c r="J281" s="17"/>
      <c r="K281" s="79" t="n">
        <v>0</v>
      </c>
      <c r="L281" s="17"/>
      <c r="M281" s="79" t="n">
        <f aca="false">(E281+G281+I281+K281)</f>
        <v>15999687</v>
      </c>
      <c r="N281" s="17"/>
      <c r="O281" s="79" t="n">
        <v>8990494</v>
      </c>
      <c r="P281" s="17"/>
      <c r="Q281" s="79" t="n">
        <v>0</v>
      </c>
      <c r="R281" s="17"/>
      <c r="S281" s="79" t="n">
        <v>6269876</v>
      </c>
      <c r="T281" s="17"/>
      <c r="U281" s="79" t="n">
        <v>739317</v>
      </c>
      <c r="V281" s="17"/>
      <c r="W281" s="79" t="n">
        <f aca="false">(O281+Q281+S281+U281)</f>
        <v>15999687</v>
      </c>
      <c r="X281" s="17"/>
      <c r="Y281" s="79" t="n">
        <v>0</v>
      </c>
      <c r="Z281" s="17"/>
      <c r="AA281" s="79" t="n">
        <f aca="false">(M281-Y281)</f>
        <v>15999687</v>
      </c>
      <c r="AB281" s="17"/>
      <c r="AC281" s="161" t="n">
        <f aca="false">(AA281/AE281)</f>
        <v>4839.59074410163</v>
      </c>
      <c r="AD281" s="17"/>
      <c r="AE281" s="79" t="n">
        <v>3306</v>
      </c>
      <c r="AG281" s="150"/>
      <c r="AH281" s="150"/>
      <c r="AI281" s="150"/>
      <c r="AJ281" s="150"/>
      <c r="AK281" s="150"/>
      <c r="AL281" s="150"/>
      <c r="AM281" s="150"/>
      <c r="AN281" s="150"/>
      <c r="AO281" s="150"/>
      <c r="AP281" s="150"/>
      <c r="AQ281" s="150"/>
      <c r="AR281" s="150"/>
      <c r="AS281" s="150"/>
      <c r="AT281" s="150"/>
      <c r="AU281" s="150"/>
      <c r="AV281" s="150"/>
      <c r="AW281" s="150"/>
      <c r="AX281" s="150"/>
      <c r="AY281" s="150"/>
      <c r="AZ281" s="150"/>
      <c r="BA281" s="150"/>
      <c r="BB281" s="150"/>
      <c r="BC281" s="150"/>
      <c r="BD281" s="150"/>
      <c r="BE281" s="150"/>
      <c r="BF281" s="150"/>
      <c r="BG281" s="150"/>
      <c r="BH281" s="150"/>
      <c r="BI281" s="150"/>
      <c r="BJ281" s="150"/>
      <c r="BK281" s="150"/>
      <c r="BL281" s="150"/>
      <c r="BM281" s="150"/>
      <c r="BN281" s="150"/>
      <c r="BO281" s="150"/>
      <c r="BP281" s="150"/>
      <c r="BQ281" s="150"/>
      <c r="BR281" s="150"/>
    </row>
    <row r="282" s="168" customFormat="true" ht="8.25" hidden="false" customHeight="true" outlineLevel="0" collapsed="false">
      <c r="A282" s="17"/>
      <c r="B282" s="27"/>
      <c r="C282" s="17"/>
    </row>
    <row r="283" customFormat="false" ht="8.25" hidden="false" customHeight="true" outlineLevel="0" collapsed="false">
      <c r="A283" s="17" t="n">
        <v>36</v>
      </c>
      <c r="B283" s="27"/>
      <c r="C283" s="17" t="s">
        <v>227</v>
      </c>
      <c r="D283" s="123"/>
      <c r="E283" s="79" t="n">
        <v>1981992</v>
      </c>
      <c r="F283" s="17"/>
      <c r="G283" s="79" t="n">
        <v>0</v>
      </c>
      <c r="H283" s="17"/>
      <c r="I283" s="79" t="n">
        <v>1237178</v>
      </c>
      <c r="J283" s="17"/>
      <c r="K283" s="79" t="n">
        <v>0</v>
      </c>
      <c r="L283" s="17"/>
      <c r="M283" s="79" t="n">
        <f aca="false">(E283+G283+I283+K283)</f>
        <v>3219170</v>
      </c>
      <c r="N283" s="17"/>
      <c r="O283" s="79" t="n">
        <v>0</v>
      </c>
      <c r="P283" s="17"/>
      <c r="Q283" s="79" t="n">
        <v>0</v>
      </c>
      <c r="R283" s="17"/>
      <c r="S283" s="79" t="n">
        <v>794579</v>
      </c>
      <c r="T283" s="17"/>
      <c r="U283" s="79" t="n">
        <v>2424591</v>
      </c>
      <c r="V283" s="17"/>
      <c r="W283" s="79" t="n">
        <f aca="false">(O283+Q283+S283+U283)</f>
        <v>3219170</v>
      </c>
      <c r="X283" s="17"/>
      <c r="Y283" s="79" t="n">
        <v>0</v>
      </c>
      <c r="Z283" s="17"/>
      <c r="AA283" s="79" t="n">
        <f aca="false">(M283-Y283)</f>
        <v>3219170</v>
      </c>
      <c r="AB283" s="17"/>
      <c r="AC283" s="161" t="n">
        <f aca="false">(AA283/AE283)</f>
        <v>979.662203286671</v>
      </c>
      <c r="AD283" s="17"/>
      <c r="AE283" s="79" t="n">
        <v>3286</v>
      </c>
      <c r="AG283" s="150"/>
      <c r="AH283" s="150"/>
      <c r="AI283" s="150"/>
      <c r="AJ283" s="150"/>
      <c r="AK283" s="150"/>
      <c r="AL283" s="150"/>
      <c r="AM283" s="150"/>
      <c r="AN283" s="150"/>
      <c r="AO283" s="150"/>
      <c r="AP283" s="150"/>
      <c r="AQ283" s="150"/>
      <c r="AR283" s="150"/>
      <c r="AS283" s="150"/>
      <c r="AT283" s="150"/>
      <c r="AU283" s="150"/>
      <c r="AV283" s="150"/>
      <c r="AW283" s="150"/>
      <c r="AX283" s="150"/>
      <c r="AY283" s="150"/>
      <c r="AZ283" s="150"/>
      <c r="BA283" s="150"/>
      <c r="BB283" s="150"/>
      <c r="BC283" s="150"/>
      <c r="BD283" s="150"/>
      <c r="BE283" s="150"/>
      <c r="BF283" s="150"/>
      <c r="BG283" s="150"/>
      <c r="BH283" s="150"/>
      <c r="BI283" s="150"/>
      <c r="BJ283" s="150"/>
      <c r="BK283" s="150"/>
      <c r="BL283" s="150"/>
      <c r="BM283" s="150"/>
      <c r="BN283" s="150"/>
      <c r="BO283" s="150"/>
      <c r="BP283" s="150"/>
      <c r="BQ283" s="150"/>
      <c r="BR283" s="150"/>
    </row>
    <row r="284" customFormat="false" ht="8.25" hidden="false" customHeight="true" outlineLevel="0" collapsed="false">
      <c r="A284" s="17" t="n">
        <v>37</v>
      </c>
      <c r="B284" s="27"/>
      <c r="C284" s="13" t="s">
        <v>262</v>
      </c>
      <c r="D284" s="123"/>
      <c r="E284" s="79" t="n">
        <v>18649839</v>
      </c>
      <c r="F284" s="26"/>
      <c r="G284" s="79" t="n">
        <v>0</v>
      </c>
      <c r="H284" s="26"/>
      <c r="I284" s="79" t="n">
        <v>4717283</v>
      </c>
      <c r="J284" s="26"/>
      <c r="K284" s="79" t="n">
        <v>0</v>
      </c>
      <c r="L284" s="26"/>
      <c r="M284" s="79" t="n">
        <f aca="false">(E284+G284+I284+K284)</f>
        <v>23367122</v>
      </c>
      <c r="N284" s="26"/>
      <c r="O284" s="79" t="n">
        <v>0</v>
      </c>
      <c r="P284" s="26"/>
      <c r="Q284" s="79" t="n">
        <v>0</v>
      </c>
      <c r="R284" s="26"/>
      <c r="S284" s="79" t="n">
        <v>4043645</v>
      </c>
      <c r="T284" s="26"/>
      <c r="U284" s="79" t="n">
        <v>19323477</v>
      </c>
      <c r="V284" s="26"/>
      <c r="W284" s="79" t="n">
        <f aca="false">(O284+Q284+S284+U284)</f>
        <v>23367122</v>
      </c>
      <c r="X284" s="26"/>
      <c r="Y284" s="79" t="n">
        <v>0</v>
      </c>
      <c r="Z284" s="26"/>
      <c r="AA284" s="79" t="n">
        <f aca="false">(M284-Y284)</f>
        <v>23367122</v>
      </c>
      <c r="AB284" s="26"/>
      <c r="AC284" s="161" t="n">
        <f aca="false">(AA284/AE284)</f>
        <v>4584.48538355896</v>
      </c>
      <c r="AD284" s="26"/>
      <c r="AE284" s="79" t="n">
        <v>5097</v>
      </c>
      <c r="AG284" s="150"/>
      <c r="AH284" s="150"/>
      <c r="AI284" s="150"/>
      <c r="AJ284" s="150"/>
      <c r="AK284" s="150"/>
      <c r="AL284" s="150"/>
      <c r="AM284" s="150"/>
      <c r="AN284" s="150"/>
      <c r="AO284" s="150"/>
      <c r="AP284" s="150"/>
      <c r="AQ284" s="150"/>
      <c r="AR284" s="150"/>
      <c r="AS284" s="150"/>
      <c r="AT284" s="150"/>
      <c r="AU284" s="150"/>
      <c r="AV284" s="150"/>
      <c r="AW284" s="150"/>
      <c r="AX284" s="150"/>
      <c r="AY284" s="150"/>
      <c r="AZ284" s="150"/>
      <c r="BA284" s="150"/>
      <c r="BB284" s="150"/>
      <c r="BC284" s="150"/>
      <c r="BD284" s="150"/>
      <c r="BE284" s="150"/>
      <c r="BF284" s="150"/>
      <c r="BG284" s="150"/>
      <c r="BH284" s="150"/>
      <c r="BI284" s="150"/>
      <c r="BJ284" s="150"/>
      <c r="BK284" s="150"/>
      <c r="BL284" s="150"/>
      <c r="BM284" s="150"/>
      <c r="BN284" s="150"/>
      <c r="BO284" s="150"/>
      <c r="BP284" s="150"/>
      <c r="BQ284" s="150"/>
      <c r="BR284" s="150"/>
    </row>
    <row r="285" customFormat="false" ht="8.25" hidden="false" customHeight="true" outlineLevel="0" collapsed="false">
      <c r="A285" s="28" t="n">
        <v>38</v>
      </c>
      <c r="B285" s="124"/>
      <c r="C285" s="123" t="s">
        <v>263</v>
      </c>
      <c r="D285" s="123"/>
      <c r="E285" s="84" t="n">
        <v>23252373</v>
      </c>
      <c r="F285" s="17"/>
      <c r="G285" s="84" t="n">
        <v>0</v>
      </c>
      <c r="H285" s="17"/>
      <c r="I285" s="84" t="n">
        <v>6798212</v>
      </c>
      <c r="J285" s="17"/>
      <c r="K285" s="84" t="n">
        <v>0</v>
      </c>
      <c r="L285" s="17"/>
      <c r="M285" s="84" t="n">
        <f aca="false">(E285+G285+I285+K285)</f>
        <v>30050585</v>
      </c>
      <c r="N285" s="17"/>
      <c r="O285" s="84" t="n">
        <v>0</v>
      </c>
      <c r="P285" s="17"/>
      <c r="Q285" s="84" t="n">
        <v>0</v>
      </c>
      <c r="R285" s="17"/>
      <c r="S285" s="84" t="n">
        <v>15487474</v>
      </c>
      <c r="T285" s="17"/>
      <c r="U285" s="84" t="n">
        <v>14563111</v>
      </c>
      <c r="V285" s="17"/>
      <c r="W285" s="84" t="n">
        <f aca="false">(O285+Q285+S285+U285)</f>
        <v>30050585</v>
      </c>
      <c r="X285" s="17"/>
      <c r="Y285" s="84" t="n">
        <v>0</v>
      </c>
      <c r="Z285" s="17"/>
      <c r="AA285" s="84" t="n">
        <f aca="false">(M285-Y285)</f>
        <v>30050585</v>
      </c>
      <c r="AB285" s="17"/>
      <c r="AC285" s="163" t="n">
        <f aca="false">(AA285/AE285)</f>
        <v>3659.79600535867</v>
      </c>
      <c r="AD285" s="17"/>
      <c r="AE285" s="84" t="n">
        <v>8211</v>
      </c>
      <c r="AG285" s="150"/>
      <c r="AH285" s="150"/>
      <c r="AI285" s="150"/>
      <c r="AJ285" s="150"/>
      <c r="AK285" s="150"/>
      <c r="AL285" s="150"/>
      <c r="AM285" s="150"/>
      <c r="AN285" s="150"/>
      <c r="AO285" s="150"/>
      <c r="AP285" s="150"/>
      <c r="AQ285" s="150"/>
      <c r="AR285" s="150"/>
      <c r="AS285" s="150"/>
      <c r="AT285" s="150"/>
      <c r="AU285" s="150"/>
      <c r="AV285" s="150"/>
      <c r="AW285" s="150"/>
      <c r="AX285" s="150"/>
      <c r="AY285" s="150"/>
      <c r="AZ285" s="150"/>
      <c r="BA285" s="150"/>
      <c r="BB285" s="150"/>
      <c r="BC285" s="150"/>
      <c r="BD285" s="150"/>
      <c r="BE285" s="150"/>
      <c r="BF285" s="150"/>
      <c r="BG285" s="150"/>
      <c r="BH285" s="150"/>
      <c r="BI285" s="150"/>
      <c r="BJ285" s="150"/>
      <c r="BK285" s="150"/>
      <c r="BL285" s="150"/>
      <c r="BM285" s="150"/>
      <c r="BN285" s="150"/>
      <c r="BO285" s="150"/>
      <c r="BP285" s="150"/>
      <c r="BQ285" s="150"/>
      <c r="BR285" s="150"/>
    </row>
    <row r="286" customFormat="false" ht="8.25" hidden="false" customHeight="true" outlineLevel="0" collapsed="false">
      <c r="A286" s="133"/>
      <c r="B286" s="124"/>
      <c r="C286" s="132"/>
      <c r="D286" s="123"/>
      <c r="E286" s="72"/>
      <c r="F286" s="17"/>
      <c r="G286" s="72"/>
      <c r="H286" s="17"/>
      <c r="I286" s="72"/>
      <c r="J286" s="17"/>
      <c r="K286" s="72"/>
      <c r="L286" s="17"/>
      <c r="M286" s="72"/>
      <c r="N286" s="17"/>
      <c r="O286" s="72"/>
      <c r="P286" s="17"/>
      <c r="Q286" s="72"/>
      <c r="R286" s="17"/>
      <c r="S286" s="72"/>
      <c r="T286" s="17"/>
      <c r="U286" s="72"/>
      <c r="V286" s="17"/>
      <c r="W286" s="72"/>
      <c r="X286" s="17"/>
      <c r="Y286" s="72"/>
      <c r="Z286" s="17"/>
      <c r="AA286" s="72"/>
      <c r="AB286" s="17"/>
      <c r="AC286" s="74"/>
      <c r="AD286" s="17"/>
      <c r="AE286" s="79"/>
      <c r="AG286" s="150"/>
      <c r="AH286" s="150"/>
      <c r="AI286" s="150"/>
      <c r="AJ286" s="150"/>
      <c r="AK286" s="150"/>
      <c r="AL286" s="150"/>
      <c r="AM286" s="150"/>
      <c r="AN286" s="150"/>
      <c r="AO286" s="150"/>
      <c r="AP286" s="150"/>
      <c r="AQ286" s="150"/>
      <c r="AR286" s="150"/>
      <c r="AS286" s="150"/>
      <c r="AT286" s="150"/>
      <c r="AU286" s="150"/>
      <c r="AV286" s="150"/>
      <c r="AW286" s="150"/>
      <c r="AX286" s="150"/>
      <c r="AY286" s="150"/>
      <c r="AZ286" s="150"/>
      <c r="BA286" s="150"/>
      <c r="BB286" s="150"/>
      <c r="BC286" s="150"/>
      <c r="BD286" s="150"/>
      <c r="BE286" s="150"/>
      <c r="BF286" s="150"/>
      <c r="BG286" s="150"/>
      <c r="BH286" s="150"/>
      <c r="BI286" s="150"/>
      <c r="BJ286" s="150"/>
      <c r="BK286" s="150"/>
      <c r="BL286" s="150"/>
      <c r="BM286" s="150"/>
      <c r="BN286" s="150"/>
      <c r="BO286" s="150"/>
      <c r="BP286" s="150"/>
      <c r="BQ286" s="150"/>
      <c r="BR286" s="150"/>
    </row>
    <row r="287" customFormat="false" ht="8.25" hidden="false" customHeight="true" outlineLevel="0" collapsed="false">
      <c r="A287" s="130" t="n">
        <f aca="false">A285</f>
        <v>38</v>
      </c>
      <c r="B287" s="29"/>
      <c r="C287" s="17" t="s">
        <v>75</v>
      </c>
      <c r="D287" s="17"/>
      <c r="E287" s="87" t="n">
        <f aca="false">SUM(E241:E285)</f>
        <v>654069355</v>
      </c>
      <c r="F287" s="17"/>
      <c r="G287" s="87" t="n">
        <f aca="false">SUM(G241:G285)</f>
        <v>0</v>
      </c>
      <c r="H287" s="17"/>
      <c r="I287" s="87" t="n">
        <f aca="false">SUM(I241:I285)</f>
        <v>253621887</v>
      </c>
      <c r="J287" s="17"/>
      <c r="K287" s="87" t="n">
        <f aca="false">SUM(K241:K285)</f>
        <v>3030447</v>
      </c>
      <c r="L287" s="17"/>
      <c r="M287" s="87" t="n">
        <f aca="false">SUM(M241:M285)</f>
        <v>910721689</v>
      </c>
      <c r="N287" s="17"/>
      <c r="O287" s="87" t="n">
        <f aca="false">SUM(O241:O285)</f>
        <v>24463747</v>
      </c>
      <c r="P287" s="17"/>
      <c r="Q287" s="87" t="n">
        <f aca="false">SUM(Q241:Q285)</f>
        <v>2763580</v>
      </c>
      <c r="R287" s="17"/>
      <c r="S287" s="87" t="n">
        <f aca="false">SUM(S241:S285)</f>
        <v>412996801</v>
      </c>
      <c r="T287" s="17"/>
      <c r="U287" s="87" t="n">
        <f aca="false">SUM(U241:U285)</f>
        <v>470497561</v>
      </c>
      <c r="V287" s="17"/>
      <c r="W287" s="87" t="n">
        <f aca="false">SUM(W241:W285)</f>
        <v>910721689</v>
      </c>
      <c r="X287" s="17"/>
      <c r="Y287" s="87" t="n">
        <f aca="false">SUM(Y241:Y285)</f>
        <v>0</v>
      </c>
      <c r="Z287" s="17"/>
      <c r="AA287" s="87" t="n">
        <f aca="false">SUM(AA241:AA285)</f>
        <v>910721689</v>
      </c>
      <c r="AB287" s="17"/>
      <c r="AC287" s="169" t="n">
        <f aca="false">(AA287/AE287)</f>
        <v>2536.83628366653</v>
      </c>
      <c r="AD287" s="17"/>
      <c r="AE287" s="84" t="n">
        <f aca="false">SUM(AE241:AE285)</f>
        <v>358999</v>
      </c>
      <c r="AG287" s="150"/>
      <c r="AH287" s="150"/>
      <c r="AI287" s="150"/>
      <c r="AJ287" s="150"/>
      <c r="AK287" s="150"/>
      <c r="AL287" s="150"/>
      <c r="AM287" s="150"/>
      <c r="AN287" s="150"/>
      <c r="AO287" s="150"/>
      <c r="AP287" s="150"/>
      <c r="AQ287" s="150"/>
      <c r="AR287" s="150"/>
      <c r="AS287" s="150"/>
      <c r="AT287" s="150"/>
      <c r="AU287" s="150"/>
      <c r="AV287" s="150"/>
      <c r="AW287" s="150"/>
      <c r="AX287" s="150"/>
      <c r="AY287" s="150"/>
      <c r="AZ287" s="150"/>
      <c r="BA287" s="150"/>
      <c r="BB287" s="150"/>
      <c r="BC287" s="150"/>
      <c r="BD287" s="150"/>
      <c r="BE287" s="150"/>
      <c r="BF287" s="150"/>
      <c r="BG287" s="150"/>
      <c r="BH287" s="150"/>
      <c r="BI287" s="150"/>
      <c r="BJ287" s="150"/>
      <c r="BK287" s="150"/>
      <c r="BL287" s="150"/>
      <c r="BM287" s="150"/>
      <c r="BN287" s="150"/>
      <c r="BO287" s="150"/>
      <c r="BP287" s="150"/>
      <c r="BQ287" s="150"/>
      <c r="BR287" s="150"/>
    </row>
    <row r="288" customFormat="false" ht="12" hidden="false" customHeight="true" outlineLevel="0" collapsed="false">
      <c r="A288" s="133"/>
      <c r="B288" s="124"/>
      <c r="C288" s="132"/>
      <c r="D288" s="123"/>
      <c r="E288" s="72"/>
      <c r="F288" s="17"/>
      <c r="G288" s="72"/>
      <c r="H288" s="17"/>
      <c r="I288" s="72"/>
      <c r="J288" s="17"/>
      <c r="K288" s="72"/>
      <c r="L288" s="17"/>
      <c r="M288" s="72"/>
      <c r="N288" s="17"/>
      <c r="O288" s="72"/>
      <c r="P288" s="17"/>
      <c r="Q288" s="72"/>
      <c r="R288" s="17"/>
      <c r="S288" s="72"/>
      <c r="T288" s="17"/>
      <c r="U288" s="72"/>
      <c r="V288" s="17"/>
      <c r="W288" s="72"/>
      <c r="X288" s="17"/>
      <c r="Y288" s="72"/>
      <c r="Z288" s="17"/>
      <c r="AA288" s="72"/>
      <c r="AB288" s="17"/>
      <c r="AC288" s="74"/>
      <c r="AD288" s="17"/>
      <c r="AE288" s="79"/>
      <c r="AG288" s="150"/>
      <c r="AH288" s="150"/>
      <c r="AI288" s="150"/>
      <c r="AJ288" s="150"/>
      <c r="AK288" s="150"/>
      <c r="AL288" s="150"/>
      <c r="AM288" s="150"/>
      <c r="AN288" s="150"/>
      <c r="AO288" s="150"/>
      <c r="AP288" s="150"/>
      <c r="AQ288" s="150"/>
      <c r="AR288" s="150"/>
      <c r="AS288" s="150"/>
      <c r="AT288" s="150"/>
      <c r="AU288" s="150"/>
      <c r="AV288" s="150"/>
      <c r="AW288" s="150"/>
      <c r="AX288" s="150"/>
      <c r="AY288" s="150"/>
      <c r="AZ288" s="150"/>
      <c r="BA288" s="150"/>
      <c r="BB288" s="150"/>
      <c r="BC288" s="150"/>
      <c r="BD288" s="150"/>
      <c r="BE288" s="150"/>
      <c r="BF288" s="150"/>
      <c r="BG288" s="150"/>
      <c r="BH288" s="150"/>
      <c r="BI288" s="150"/>
      <c r="BJ288" s="150"/>
      <c r="BK288" s="150"/>
      <c r="BL288" s="150"/>
      <c r="BM288" s="150"/>
      <c r="BN288" s="150"/>
      <c r="BO288" s="150"/>
      <c r="BP288" s="150"/>
      <c r="BQ288" s="150"/>
      <c r="BR288" s="150"/>
    </row>
    <row r="289" customFormat="false" ht="12" hidden="false" customHeight="false" outlineLevel="0" collapsed="false">
      <c r="A289" s="139" t="n">
        <f aca="false">(A61+A219+A287)</f>
        <v>171</v>
      </c>
      <c r="B289" s="37"/>
      <c r="C289" s="26" t="s">
        <v>264</v>
      </c>
      <c r="D289" s="26"/>
      <c r="E289" s="96" t="n">
        <f aca="false">(E61+E219+E287)</f>
        <v>25368838116</v>
      </c>
      <c r="F289" s="17"/>
      <c r="G289" s="96" t="n">
        <f aca="false">(G61+G219+G287)</f>
        <v>113739619</v>
      </c>
      <c r="H289" s="17"/>
      <c r="I289" s="96" t="n">
        <f aca="false">(I61+I219+I287)</f>
        <v>27828259764</v>
      </c>
      <c r="J289" s="17"/>
      <c r="K289" s="96" t="n">
        <f aca="false">(K61+K219+K287)</f>
        <v>215868269</v>
      </c>
      <c r="L289" s="17"/>
      <c r="M289" s="96" t="n">
        <f aca="false">(M61+M219+M287)</f>
        <v>53526705768</v>
      </c>
      <c r="N289" s="17"/>
      <c r="O289" s="96" t="n">
        <f aca="false">(O61+O219+O287)</f>
        <v>25731369003</v>
      </c>
      <c r="P289" s="17"/>
      <c r="Q289" s="96" t="n">
        <f aca="false">(Q61+Q219+Q287)</f>
        <v>1743191994</v>
      </c>
      <c r="R289" s="17"/>
      <c r="S289" s="96" t="n">
        <f aca="false">(S61+S219+S287)</f>
        <v>18846858326</v>
      </c>
      <c r="T289" s="17"/>
      <c r="U289" s="96" t="n">
        <f aca="false">(U61+U219+U287)</f>
        <v>7205286445</v>
      </c>
      <c r="V289" s="17"/>
      <c r="W289" s="96" t="n">
        <f aca="false">(W61+W219+W287)</f>
        <v>53526705768</v>
      </c>
      <c r="X289" s="17"/>
      <c r="Y289" s="96" t="n">
        <f aca="false">(Y61+Y219+Y287)</f>
        <v>284989529</v>
      </c>
      <c r="Z289" s="17"/>
      <c r="AA289" s="96" t="n">
        <f aca="false">(AA61+AA219+AA287)</f>
        <v>53241716239</v>
      </c>
      <c r="AB289" s="17"/>
      <c r="AC289" s="170" t="n">
        <f aca="false">(AA289/AE289)</f>
        <v>6070.33266596791</v>
      </c>
      <c r="AD289" s="17"/>
      <c r="AE289" s="171" t="n">
        <f aca="false">(AE61+AE219+AE287)</f>
        <v>8770807</v>
      </c>
      <c r="AG289" s="150"/>
      <c r="AH289" s="150"/>
      <c r="AI289" s="150"/>
      <c r="AJ289" s="150"/>
      <c r="AK289" s="150"/>
      <c r="AL289" s="150"/>
      <c r="AM289" s="150"/>
      <c r="AN289" s="150"/>
      <c r="AO289" s="150"/>
      <c r="AP289" s="150"/>
      <c r="AQ289" s="150"/>
      <c r="AR289" s="150"/>
      <c r="AS289" s="150"/>
      <c r="AT289" s="150"/>
      <c r="AU289" s="150"/>
      <c r="AV289" s="150"/>
      <c r="AW289" s="150"/>
      <c r="AX289" s="150"/>
      <c r="AY289" s="150"/>
      <c r="AZ289" s="150"/>
      <c r="BA289" s="150"/>
      <c r="BB289" s="150"/>
      <c r="BC289" s="150"/>
      <c r="BD289" s="150"/>
      <c r="BE289" s="150"/>
      <c r="BF289" s="150"/>
      <c r="BG289" s="150"/>
      <c r="BH289" s="150"/>
      <c r="BI289" s="150"/>
      <c r="BJ289" s="150"/>
      <c r="BK289" s="150"/>
      <c r="BL289" s="150"/>
      <c r="BM289" s="150"/>
      <c r="BN289" s="150"/>
      <c r="BO289" s="150"/>
      <c r="BP289" s="150"/>
      <c r="BQ289" s="150"/>
      <c r="BR289" s="150"/>
    </row>
    <row r="290" customFormat="false" ht="6.75" hidden="false" customHeight="true" outlineLevel="0" collapsed="false">
      <c r="A290" s="17"/>
      <c r="B290" s="29"/>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G290" s="150"/>
      <c r="AH290" s="150"/>
      <c r="AI290" s="150"/>
      <c r="AJ290" s="150"/>
      <c r="AK290" s="150"/>
      <c r="AL290" s="150"/>
      <c r="AM290" s="150"/>
      <c r="AN290" s="150"/>
      <c r="AO290" s="150"/>
      <c r="AP290" s="150"/>
      <c r="AQ290" s="150"/>
      <c r="AR290" s="150"/>
      <c r="AS290" s="150"/>
      <c r="AT290" s="150"/>
      <c r="AU290" s="150"/>
      <c r="AV290" s="150"/>
      <c r="AW290" s="150"/>
      <c r="AX290" s="150"/>
      <c r="AY290" s="150"/>
      <c r="AZ290" s="150"/>
      <c r="BA290" s="150"/>
      <c r="BB290" s="150"/>
      <c r="BC290" s="150"/>
      <c r="BD290" s="150"/>
      <c r="BE290" s="150"/>
      <c r="BF290" s="150"/>
      <c r="BG290" s="150"/>
      <c r="BH290" s="150"/>
      <c r="BI290" s="150"/>
      <c r="BJ290" s="150"/>
      <c r="BK290" s="150"/>
      <c r="BL290" s="150"/>
      <c r="BM290" s="150"/>
      <c r="BN290" s="150"/>
      <c r="BO290" s="150"/>
      <c r="BP290" s="150"/>
      <c r="BQ290" s="150"/>
      <c r="BR290" s="150"/>
    </row>
    <row r="291" customFormat="false" ht="10.5" hidden="false" customHeight="true" outlineLevel="0" collapsed="false">
      <c r="A291" s="17"/>
      <c r="B291" s="29"/>
      <c r="C291" s="43"/>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G291" s="150"/>
      <c r="AH291" s="150"/>
      <c r="AI291" s="150"/>
      <c r="AJ291" s="150"/>
      <c r="AK291" s="150"/>
      <c r="AL291" s="150"/>
      <c r="AM291" s="150"/>
      <c r="AN291" s="150"/>
      <c r="AO291" s="150"/>
      <c r="AP291" s="150"/>
      <c r="AQ291" s="150"/>
      <c r="AR291" s="150"/>
      <c r="AS291" s="150"/>
      <c r="AT291" s="150"/>
      <c r="AU291" s="150"/>
      <c r="AV291" s="150"/>
      <c r="AW291" s="150"/>
      <c r="AX291" s="150"/>
      <c r="AY291" s="150"/>
      <c r="AZ291" s="150"/>
      <c r="BA291" s="150"/>
      <c r="BB291" s="150"/>
      <c r="BC291" s="150"/>
      <c r="BD291" s="150"/>
      <c r="BE291" s="150"/>
      <c r="BF291" s="150"/>
      <c r="BG291" s="150"/>
      <c r="BH291" s="150"/>
      <c r="BI291" s="150"/>
      <c r="BJ291" s="150"/>
      <c r="BK291" s="150"/>
      <c r="BL291" s="150"/>
      <c r="BM291" s="150"/>
      <c r="BN291" s="150"/>
      <c r="BO291" s="150"/>
      <c r="BP291" s="150"/>
      <c r="BQ291" s="150"/>
      <c r="BR291" s="150"/>
    </row>
    <row r="292" customFormat="false" ht="11.25" hidden="false" customHeight="false" outlineLevel="0" collapsed="false">
      <c r="A292" s="17"/>
      <c r="B292" s="29"/>
      <c r="C292" s="17" t="s">
        <v>265</v>
      </c>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G292" s="150"/>
      <c r="AH292" s="150"/>
      <c r="AI292" s="150"/>
      <c r="AJ292" s="150"/>
      <c r="AK292" s="150"/>
      <c r="AL292" s="150"/>
      <c r="AM292" s="150"/>
      <c r="AN292" s="150"/>
      <c r="AO292" s="150"/>
      <c r="AP292" s="150"/>
      <c r="AQ292" s="150"/>
      <c r="AR292" s="150"/>
      <c r="AS292" s="150"/>
      <c r="AT292" s="150"/>
      <c r="AU292" s="150"/>
      <c r="AV292" s="150"/>
      <c r="AW292" s="150"/>
      <c r="AX292" s="150"/>
      <c r="AY292" s="150"/>
      <c r="AZ292" s="150"/>
      <c r="BA292" s="150"/>
      <c r="BB292" s="150"/>
      <c r="BC292" s="150"/>
      <c r="BD292" s="150"/>
      <c r="BE292" s="150"/>
      <c r="BF292" s="150"/>
      <c r="BG292" s="150"/>
      <c r="BH292" s="150"/>
      <c r="BI292" s="150"/>
      <c r="BJ292" s="150"/>
      <c r="BK292" s="150"/>
      <c r="BL292" s="150"/>
      <c r="BM292" s="150"/>
      <c r="BN292" s="150"/>
      <c r="BO292" s="150"/>
      <c r="BP292" s="150"/>
      <c r="BQ292" s="150"/>
      <c r="BR292" s="150"/>
    </row>
    <row r="293" customFormat="false" ht="8.25" hidden="false" customHeight="true" outlineLevel="0" collapsed="false">
      <c r="A293" s="17"/>
      <c r="B293" s="29"/>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G293" s="150"/>
      <c r="AH293" s="150"/>
      <c r="AI293" s="150"/>
      <c r="AJ293" s="150"/>
      <c r="AK293" s="150"/>
      <c r="AL293" s="150"/>
      <c r="AM293" s="150"/>
      <c r="AN293" s="150"/>
      <c r="AO293" s="150"/>
      <c r="AP293" s="150"/>
      <c r="AQ293" s="150"/>
      <c r="AR293" s="150"/>
      <c r="AS293" s="150"/>
      <c r="AT293" s="150"/>
      <c r="AU293" s="150"/>
      <c r="AV293" s="150"/>
      <c r="AW293" s="150"/>
      <c r="AX293" s="150"/>
      <c r="AY293" s="150"/>
      <c r="AZ293" s="150"/>
      <c r="BA293" s="150"/>
      <c r="BB293" s="150"/>
      <c r="BC293" s="150"/>
      <c r="BD293" s="150"/>
      <c r="BE293" s="150"/>
      <c r="BF293" s="150"/>
      <c r="BG293" s="150"/>
      <c r="BH293" s="150"/>
      <c r="BI293" s="150"/>
      <c r="BJ293" s="150"/>
      <c r="BK293" s="150"/>
      <c r="BL293" s="150"/>
      <c r="BM293" s="150"/>
      <c r="BN293" s="150"/>
      <c r="BO293" s="150"/>
      <c r="BP293" s="150"/>
      <c r="BQ293" s="150"/>
      <c r="BR293" s="150"/>
    </row>
    <row r="294" customFormat="false" ht="8.25" hidden="false" customHeight="true" outlineLevel="0" collapsed="false">
      <c r="A294" s="17"/>
      <c r="B294" s="29"/>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G294" s="150"/>
      <c r="AH294" s="150"/>
      <c r="AI294" s="150"/>
      <c r="AJ294" s="150"/>
      <c r="AK294" s="150"/>
      <c r="AL294" s="150"/>
      <c r="AM294" s="150"/>
      <c r="AN294" s="150"/>
      <c r="AO294" s="150"/>
      <c r="AP294" s="150"/>
      <c r="AQ294" s="150"/>
      <c r="AR294" s="150"/>
      <c r="AS294" s="150"/>
      <c r="AT294" s="150"/>
      <c r="AU294" s="150"/>
      <c r="AV294" s="150"/>
      <c r="AW294" s="150"/>
      <c r="AX294" s="150"/>
      <c r="AY294" s="150"/>
      <c r="AZ294" s="150"/>
      <c r="BA294" s="150"/>
      <c r="BB294" s="150"/>
      <c r="BC294" s="150"/>
      <c r="BD294" s="150"/>
      <c r="BE294" s="150"/>
      <c r="BF294" s="150"/>
      <c r="BG294" s="150"/>
      <c r="BH294" s="150"/>
      <c r="BI294" s="150"/>
      <c r="BJ294" s="150"/>
      <c r="BK294" s="150"/>
      <c r="BL294" s="150"/>
      <c r="BM294" s="150"/>
      <c r="BN294" s="150"/>
      <c r="BO294" s="150"/>
      <c r="BP294" s="150"/>
      <c r="BQ294" s="150"/>
      <c r="BR294" s="150"/>
    </row>
    <row r="295" customFormat="false" ht="8.25" hidden="false" customHeight="true" outlineLevel="0" collapsed="false">
      <c r="A295" s="17"/>
      <c r="B295" s="29"/>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G295" s="150"/>
      <c r="AH295" s="150"/>
      <c r="AI295" s="150"/>
      <c r="AJ295" s="150"/>
      <c r="AK295" s="150"/>
      <c r="AL295" s="150"/>
      <c r="AM295" s="150"/>
      <c r="AN295" s="150"/>
      <c r="AO295" s="150"/>
      <c r="AP295" s="150"/>
      <c r="AQ295" s="150"/>
      <c r="AR295" s="150"/>
      <c r="AS295" s="150"/>
      <c r="AT295" s="150"/>
      <c r="AU295" s="150"/>
      <c r="AV295" s="150"/>
      <c r="AW295" s="150"/>
      <c r="AX295" s="150"/>
      <c r="AY295" s="150"/>
      <c r="AZ295" s="150"/>
      <c r="BA295" s="150"/>
      <c r="BB295" s="150"/>
      <c r="BC295" s="150"/>
      <c r="BD295" s="150"/>
      <c r="BE295" s="150"/>
      <c r="BF295" s="150"/>
      <c r="BG295" s="150"/>
      <c r="BH295" s="150"/>
      <c r="BI295" s="150"/>
      <c r="BJ295" s="150"/>
      <c r="BK295" s="150"/>
      <c r="BL295" s="150"/>
      <c r="BM295" s="150"/>
      <c r="BN295" s="150"/>
      <c r="BO295" s="150"/>
      <c r="BP295" s="150"/>
      <c r="BQ295" s="150"/>
      <c r="BR295" s="150"/>
    </row>
    <row r="296" customFormat="false" ht="8.25" hidden="false" customHeight="true" outlineLevel="0" collapsed="false">
      <c r="A296" s="17"/>
      <c r="B296" s="29"/>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G296" s="150"/>
      <c r="AH296" s="150"/>
      <c r="AI296" s="150"/>
      <c r="AJ296" s="150"/>
      <c r="AK296" s="150"/>
      <c r="AL296" s="150"/>
      <c r="AM296" s="150"/>
      <c r="AN296" s="150"/>
      <c r="AO296" s="150"/>
      <c r="AP296" s="150"/>
      <c r="AQ296" s="150"/>
      <c r="AR296" s="150"/>
      <c r="AS296" s="150"/>
      <c r="AT296" s="150"/>
      <c r="AU296" s="150"/>
      <c r="AV296" s="150"/>
      <c r="AW296" s="150"/>
      <c r="AX296" s="150"/>
      <c r="AY296" s="150"/>
      <c r="AZ296" s="150"/>
      <c r="BA296" s="150"/>
      <c r="BB296" s="150"/>
      <c r="BC296" s="150"/>
      <c r="BD296" s="150"/>
      <c r="BE296" s="150"/>
      <c r="BF296" s="150"/>
      <c r="BG296" s="150"/>
      <c r="BH296" s="150"/>
      <c r="BI296" s="150"/>
      <c r="BJ296" s="150"/>
      <c r="BK296" s="150"/>
      <c r="BL296" s="150"/>
      <c r="BM296" s="150"/>
      <c r="BN296" s="150"/>
      <c r="BO296" s="150"/>
      <c r="BP296" s="150"/>
      <c r="BQ296" s="150"/>
      <c r="BR296" s="150"/>
    </row>
    <row r="297" customFormat="false" ht="8.25" hidden="false" customHeight="true" outlineLevel="0" collapsed="false">
      <c r="A297" s="17"/>
      <c r="B297" s="29"/>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G297" s="150"/>
      <c r="AH297" s="150"/>
      <c r="AI297" s="150"/>
      <c r="AJ297" s="150"/>
      <c r="AK297" s="150"/>
      <c r="AL297" s="150"/>
      <c r="AM297" s="150"/>
      <c r="AN297" s="150"/>
      <c r="AO297" s="150"/>
      <c r="AP297" s="150"/>
      <c r="AQ297" s="150"/>
      <c r="AR297" s="150"/>
      <c r="AS297" s="150"/>
      <c r="AT297" s="150"/>
      <c r="AU297" s="150"/>
      <c r="AV297" s="150"/>
      <c r="AW297" s="150"/>
      <c r="AX297" s="150"/>
      <c r="AY297" s="150"/>
      <c r="AZ297" s="150"/>
      <c r="BA297" s="150"/>
      <c r="BB297" s="150"/>
      <c r="BC297" s="150"/>
      <c r="BD297" s="150"/>
      <c r="BE297" s="150"/>
      <c r="BF297" s="150"/>
      <c r="BG297" s="150"/>
      <c r="BH297" s="150"/>
      <c r="BI297" s="150"/>
      <c r="BJ297" s="150"/>
      <c r="BK297" s="150"/>
      <c r="BL297" s="150"/>
      <c r="BM297" s="150"/>
      <c r="BN297" s="150"/>
      <c r="BO297" s="150"/>
      <c r="BP297" s="150"/>
      <c r="BQ297" s="150"/>
      <c r="BR297" s="150"/>
    </row>
    <row r="298" customFormat="false" ht="8.25" hidden="false" customHeight="true" outlineLevel="0" collapsed="false">
      <c r="A298" s="17"/>
      <c r="B298" s="29"/>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G298" s="150"/>
      <c r="AH298" s="150"/>
      <c r="AI298" s="150"/>
      <c r="AJ298" s="150"/>
      <c r="AK298" s="150"/>
      <c r="AL298" s="150"/>
      <c r="AM298" s="150"/>
      <c r="AN298" s="150"/>
      <c r="AO298" s="150"/>
      <c r="AP298" s="150"/>
      <c r="AQ298" s="150"/>
      <c r="AR298" s="150"/>
      <c r="AS298" s="150"/>
      <c r="AT298" s="150"/>
      <c r="AU298" s="150"/>
      <c r="AV298" s="150"/>
      <c r="AW298" s="150"/>
      <c r="AX298" s="150"/>
      <c r="AY298" s="150"/>
      <c r="AZ298" s="150"/>
      <c r="BA298" s="150"/>
      <c r="BB298" s="150"/>
      <c r="BC298" s="150"/>
      <c r="BD298" s="150"/>
      <c r="BE298" s="150"/>
      <c r="BF298" s="150"/>
      <c r="BG298" s="150"/>
      <c r="BH298" s="150"/>
      <c r="BI298" s="150"/>
      <c r="BJ298" s="150"/>
      <c r="BK298" s="150"/>
      <c r="BL298" s="150"/>
      <c r="BM298" s="150"/>
      <c r="BN298" s="150"/>
      <c r="BO298" s="150"/>
      <c r="BP298" s="150"/>
      <c r="BQ298" s="150"/>
      <c r="BR298" s="150"/>
    </row>
    <row r="299" customFormat="false" ht="8.25" hidden="false" customHeight="true" outlineLevel="0" collapsed="false">
      <c r="A299" s="17"/>
      <c r="B299" s="2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G299" s="150"/>
      <c r="AH299" s="150"/>
      <c r="AI299" s="150"/>
      <c r="AJ299" s="150"/>
      <c r="AK299" s="150"/>
      <c r="AL299" s="150"/>
      <c r="AM299" s="150"/>
      <c r="AN299" s="150"/>
      <c r="AO299" s="150"/>
      <c r="AP299" s="150"/>
      <c r="AQ299" s="150"/>
      <c r="AR299" s="150"/>
      <c r="AS299" s="150"/>
      <c r="AT299" s="150"/>
      <c r="AU299" s="150"/>
      <c r="AV299" s="150"/>
      <c r="AW299" s="150"/>
      <c r="AX299" s="150"/>
      <c r="AY299" s="150"/>
      <c r="AZ299" s="150"/>
      <c r="BA299" s="150"/>
      <c r="BB299" s="150"/>
      <c r="BC299" s="150"/>
      <c r="BD299" s="150"/>
      <c r="BE299" s="150"/>
      <c r="BF299" s="150"/>
      <c r="BG299" s="150"/>
      <c r="BH299" s="150"/>
      <c r="BI299" s="150"/>
      <c r="BJ299" s="150"/>
      <c r="BK299" s="150"/>
      <c r="BL299" s="150"/>
      <c r="BM299" s="150"/>
      <c r="BN299" s="150"/>
      <c r="BO299" s="150"/>
      <c r="BP299" s="150"/>
      <c r="BQ299" s="150"/>
      <c r="BR299" s="150"/>
    </row>
    <row r="300" customFormat="false" ht="8.25" hidden="true" customHeight="true" outlineLevel="0" collapsed="false">
      <c r="A300" s="17"/>
      <c r="B300" s="29"/>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G300" s="150"/>
      <c r="AH300" s="150"/>
      <c r="AI300" s="150"/>
      <c r="AJ300" s="150"/>
      <c r="AK300" s="150"/>
      <c r="AL300" s="150"/>
      <c r="AM300" s="150"/>
      <c r="AN300" s="150"/>
      <c r="AO300" s="150"/>
      <c r="AP300" s="150"/>
      <c r="AQ300" s="150"/>
      <c r="AR300" s="150"/>
      <c r="AS300" s="150"/>
      <c r="AT300" s="150"/>
      <c r="AU300" s="150"/>
      <c r="AV300" s="150"/>
      <c r="AW300" s="150"/>
      <c r="AX300" s="150"/>
      <c r="AY300" s="150"/>
      <c r="AZ300" s="150"/>
      <c r="BA300" s="150"/>
      <c r="BB300" s="150"/>
      <c r="BC300" s="150"/>
      <c r="BD300" s="150"/>
      <c r="BE300" s="150"/>
      <c r="BF300" s="150"/>
      <c r="BG300" s="150"/>
      <c r="BH300" s="150"/>
      <c r="BI300" s="150"/>
      <c r="BJ300" s="150"/>
      <c r="BK300" s="150"/>
      <c r="BL300" s="150"/>
      <c r="BM300" s="150"/>
      <c r="BN300" s="150"/>
      <c r="BO300" s="150"/>
      <c r="BP300" s="150"/>
      <c r="BQ300" s="150"/>
      <c r="BR300" s="150"/>
    </row>
    <row r="301" customFormat="false" ht="2.25" hidden="true" customHeight="true" outlineLevel="0" collapsed="false">
      <c r="A301" s="17"/>
      <c r="B301" s="29"/>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G301" s="150"/>
      <c r="AH301" s="150"/>
      <c r="AI301" s="150"/>
      <c r="AJ301" s="150"/>
      <c r="AK301" s="150"/>
      <c r="AL301" s="150"/>
      <c r="AM301" s="150"/>
      <c r="AN301" s="150"/>
      <c r="AO301" s="150"/>
      <c r="AP301" s="150"/>
      <c r="AQ301" s="150"/>
      <c r="AR301" s="150"/>
      <c r="AS301" s="150"/>
      <c r="AT301" s="150"/>
      <c r="AU301" s="150"/>
      <c r="AV301" s="150"/>
      <c r="AW301" s="150"/>
      <c r="AX301" s="150"/>
      <c r="AY301" s="150"/>
      <c r="AZ301" s="150"/>
      <c r="BA301" s="150"/>
      <c r="BB301" s="150"/>
      <c r="BC301" s="150"/>
      <c r="BD301" s="150"/>
      <c r="BE301" s="150"/>
      <c r="BF301" s="150"/>
      <c r="BG301" s="150"/>
      <c r="BH301" s="150"/>
      <c r="BI301" s="150"/>
      <c r="BJ301" s="150"/>
      <c r="BK301" s="150"/>
      <c r="BL301" s="150"/>
      <c r="BM301" s="150"/>
      <c r="BN301" s="150"/>
      <c r="BO301" s="150"/>
      <c r="BP301" s="150"/>
      <c r="BQ301" s="150"/>
      <c r="BR301" s="150"/>
    </row>
    <row r="302" customFormat="false" ht="12.8" hidden="true" customHeight="false" outlineLevel="0" collapsed="false">
      <c r="A302" s="17"/>
      <c r="B302" s="29"/>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G302" s="150"/>
      <c r="AH302" s="150"/>
      <c r="AI302" s="150"/>
      <c r="AJ302" s="150"/>
      <c r="AK302" s="150"/>
      <c r="AL302" s="150"/>
      <c r="AM302" s="150"/>
      <c r="AN302" s="150"/>
      <c r="AO302" s="150"/>
      <c r="AP302" s="150"/>
      <c r="AQ302" s="150"/>
      <c r="AR302" s="150"/>
      <c r="AS302" s="150"/>
      <c r="AT302" s="150"/>
      <c r="AU302" s="150"/>
      <c r="AV302" s="150"/>
      <c r="AW302" s="150"/>
      <c r="AX302" s="150"/>
      <c r="AY302" s="150"/>
      <c r="AZ302" s="150"/>
      <c r="BA302" s="150"/>
      <c r="BB302" s="150"/>
      <c r="BC302" s="150"/>
      <c r="BD302" s="150"/>
      <c r="BE302" s="150"/>
      <c r="BF302" s="150"/>
      <c r="BG302" s="150"/>
      <c r="BH302" s="150"/>
      <c r="BI302" s="150"/>
      <c r="BJ302" s="150"/>
      <c r="BK302" s="150"/>
      <c r="BL302" s="150"/>
      <c r="BM302" s="150"/>
      <c r="BN302" s="150"/>
      <c r="BO302" s="150"/>
      <c r="BP302" s="150"/>
      <c r="BQ302" s="150"/>
      <c r="BR302" s="150"/>
    </row>
    <row r="303" customFormat="false" ht="8.25" hidden="false" customHeight="true" outlineLevel="0" collapsed="false">
      <c r="A303" s="17"/>
      <c r="B303" s="29"/>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G303" s="150"/>
      <c r="AH303" s="150"/>
      <c r="AI303" s="150"/>
      <c r="AJ303" s="150"/>
      <c r="AK303" s="150"/>
      <c r="AL303" s="150"/>
      <c r="AM303" s="150"/>
      <c r="AN303" s="150"/>
      <c r="AO303" s="150"/>
      <c r="AP303" s="150"/>
      <c r="AQ303" s="150"/>
      <c r="AR303" s="150"/>
      <c r="AS303" s="150"/>
      <c r="AT303" s="150"/>
      <c r="AU303" s="150"/>
      <c r="AV303" s="150"/>
      <c r="AW303" s="150"/>
      <c r="AX303" s="150"/>
      <c r="AY303" s="150"/>
      <c r="AZ303" s="150"/>
      <c r="BA303" s="150"/>
      <c r="BB303" s="150"/>
      <c r="BC303" s="150"/>
      <c r="BD303" s="150"/>
      <c r="BE303" s="150"/>
      <c r="BF303" s="150"/>
      <c r="BG303" s="150"/>
      <c r="BH303" s="150"/>
      <c r="BI303" s="150"/>
      <c r="BJ303" s="150"/>
      <c r="BK303" s="150"/>
      <c r="BL303" s="150"/>
      <c r="BM303" s="150"/>
      <c r="BN303" s="150"/>
      <c r="BO303" s="150"/>
      <c r="BP303" s="150"/>
      <c r="BQ303" s="150"/>
      <c r="BR303" s="150"/>
    </row>
    <row r="304" s="20" customFormat="true" ht="9.75" hidden="false" customHeight="true" outlineLevel="0" collapsed="false">
      <c r="A304" s="2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8" t="s">
        <v>551</v>
      </c>
      <c r="AD304" s="15"/>
    </row>
    <row r="305" customFormat="false" ht="9.75" hidden="false" customHeight="true" outlineLevel="0" collapsed="false">
      <c r="B305" s="150"/>
      <c r="AG305" s="150"/>
      <c r="AH305" s="150"/>
      <c r="AI305" s="150"/>
      <c r="AJ305" s="150"/>
      <c r="AK305" s="150"/>
      <c r="AL305" s="150"/>
      <c r="AM305" s="150"/>
      <c r="AN305" s="150"/>
      <c r="AO305" s="150"/>
      <c r="AP305" s="150"/>
      <c r="AQ305" s="150"/>
      <c r="AR305" s="150"/>
      <c r="AS305" s="150"/>
      <c r="AT305" s="150"/>
      <c r="AU305" s="150"/>
      <c r="AV305" s="150"/>
      <c r="AW305" s="150"/>
      <c r="AX305" s="150"/>
      <c r="AY305" s="150"/>
      <c r="AZ305" s="150"/>
      <c r="BA305" s="150"/>
      <c r="BB305" s="150"/>
      <c r="BC305" s="150"/>
      <c r="BD305" s="150"/>
      <c r="BE305" s="150"/>
      <c r="BF305" s="150"/>
      <c r="BG305" s="150"/>
      <c r="BH305" s="150"/>
      <c r="BI305" s="150"/>
      <c r="BJ305" s="150"/>
      <c r="BK305" s="150"/>
      <c r="BL305" s="150"/>
      <c r="BM305" s="150"/>
      <c r="BN305" s="150"/>
      <c r="BO305" s="150"/>
      <c r="BP305" s="150"/>
      <c r="BQ305" s="150"/>
      <c r="BR305" s="150"/>
    </row>
    <row r="306" customFormat="false" ht="9.75" hidden="false" customHeight="true" outlineLevel="0" collapsed="false">
      <c r="B306" s="150"/>
      <c r="AG306" s="150"/>
      <c r="AH306" s="150"/>
      <c r="AI306" s="150"/>
      <c r="AJ306" s="150"/>
      <c r="AK306" s="150"/>
      <c r="AL306" s="150"/>
      <c r="AM306" s="150"/>
      <c r="AN306" s="150"/>
      <c r="AO306" s="150"/>
      <c r="AP306" s="150"/>
      <c r="AQ306" s="150"/>
      <c r="AR306" s="150"/>
      <c r="AS306" s="150"/>
      <c r="AT306" s="150"/>
      <c r="AU306" s="150"/>
      <c r="AV306" s="150"/>
      <c r="AW306" s="150"/>
      <c r="AX306" s="150"/>
      <c r="AY306" s="150"/>
      <c r="AZ306" s="150"/>
      <c r="BA306" s="150"/>
      <c r="BB306" s="150"/>
      <c r="BC306" s="150"/>
      <c r="BD306" s="150"/>
      <c r="BE306" s="150"/>
      <c r="BF306" s="150"/>
      <c r="BG306" s="150"/>
      <c r="BH306" s="150"/>
      <c r="BI306" s="150"/>
      <c r="BJ306" s="150"/>
      <c r="BK306" s="150"/>
      <c r="BL306" s="150"/>
      <c r="BM306" s="150"/>
      <c r="BN306" s="150"/>
      <c r="BO306" s="150"/>
      <c r="BP306" s="150"/>
      <c r="BQ306" s="150"/>
      <c r="BR306" s="150"/>
    </row>
    <row r="307" customFormat="false" ht="9.75" hidden="false" customHeight="true" outlineLevel="0" collapsed="false">
      <c r="B307" s="150"/>
      <c r="AG307" s="150"/>
      <c r="AH307" s="150"/>
      <c r="AI307" s="150"/>
      <c r="AJ307" s="150"/>
      <c r="AK307" s="150"/>
      <c r="AL307" s="150"/>
      <c r="AM307" s="150"/>
      <c r="AN307" s="150"/>
      <c r="AO307" s="150"/>
      <c r="AP307" s="150"/>
      <c r="AQ307" s="150"/>
      <c r="AR307" s="150"/>
      <c r="AS307" s="150"/>
      <c r="AT307" s="150"/>
      <c r="AU307" s="150"/>
      <c r="AV307" s="150"/>
      <c r="AW307" s="150"/>
      <c r="AX307" s="150"/>
      <c r="AY307" s="150"/>
      <c r="AZ307" s="150"/>
      <c r="BA307" s="150"/>
      <c r="BB307" s="150"/>
      <c r="BC307" s="150"/>
      <c r="BD307" s="150"/>
      <c r="BE307" s="150"/>
      <c r="BF307" s="150"/>
      <c r="BG307" s="150"/>
      <c r="BH307" s="150"/>
      <c r="BI307" s="150"/>
      <c r="BJ307" s="150"/>
      <c r="BK307" s="150"/>
      <c r="BL307" s="150"/>
      <c r="BM307" s="150"/>
      <c r="BN307" s="150"/>
      <c r="BO307" s="150"/>
      <c r="BP307" s="150"/>
      <c r="BQ307" s="150"/>
      <c r="BR307" s="150"/>
    </row>
    <row r="308" customFormat="false" ht="9.75" hidden="false" customHeight="true" outlineLevel="0" collapsed="false">
      <c r="B308" s="150"/>
      <c r="AG308" s="150"/>
      <c r="AH308" s="150"/>
      <c r="AI308" s="150"/>
      <c r="AJ308" s="150"/>
      <c r="AK308" s="150"/>
      <c r="AL308" s="150"/>
      <c r="AM308" s="150"/>
      <c r="AN308" s="150"/>
      <c r="AO308" s="150"/>
      <c r="AP308" s="150"/>
      <c r="AQ308" s="150"/>
      <c r="AR308" s="150"/>
      <c r="AS308" s="150"/>
      <c r="AT308" s="150"/>
      <c r="AU308" s="150"/>
      <c r="AV308" s="150"/>
      <c r="AW308" s="150"/>
      <c r="AX308" s="150"/>
      <c r="AY308" s="150"/>
      <c r="AZ308" s="150"/>
      <c r="BA308" s="150"/>
      <c r="BB308" s="150"/>
      <c r="BC308" s="150"/>
      <c r="BD308" s="150"/>
      <c r="BE308" s="150"/>
      <c r="BF308" s="150"/>
      <c r="BG308" s="150"/>
      <c r="BH308" s="150"/>
      <c r="BI308" s="150"/>
      <c r="BJ308" s="150"/>
      <c r="BK308" s="150"/>
      <c r="BL308" s="150"/>
      <c r="BM308" s="150"/>
      <c r="BN308" s="150"/>
      <c r="BO308" s="150"/>
      <c r="BP308" s="150"/>
      <c r="BQ308" s="150"/>
      <c r="BR308" s="150"/>
    </row>
    <row r="309" customFormat="false" ht="9.75" hidden="false" customHeight="true" outlineLevel="0" collapsed="false">
      <c r="B309" s="150"/>
      <c r="AG309" s="150"/>
      <c r="AH309" s="150"/>
      <c r="AI309" s="150"/>
      <c r="AJ309" s="150"/>
      <c r="AK309" s="150"/>
      <c r="AL309" s="150"/>
      <c r="AM309" s="150"/>
      <c r="AN309" s="150"/>
      <c r="AO309" s="150"/>
      <c r="AP309" s="150"/>
      <c r="AQ309" s="150"/>
      <c r="AR309" s="150"/>
      <c r="AS309" s="150"/>
      <c r="AT309" s="150"/>
      <c r="AU309" s="150"/>
      <c r="AV309" s="150"/>
      <c r="AW309" s="150"/>
      <c r="AX309" s="150"/>
      <c r="AY309" s="150"/>
      <c r="AZ309" s="150"/>
      <c r="BA309" s="150"/>
      <c r="BB309" s="150"/>
      <c r="BC309" s="150"/>
      <c r="BD309" s="150"/>
      <c r="BE309" s="150"/>
      <c r="BF309" s="150"/>
      <c r="BG309" s="150"/>
      <c r="BH309" s="150"/>
      <c r="BI309" s="150"/>
      <c r="BJ309" s="150"/>
      <c r="BK309" s="150"/>
      <c r="BL309" s="150"/>
      <c r="BM309" s="150"/>
      <c r="BN309" s="150"/>
      <c r="BO309" s="150"/>
      <c r="BP309" s="150"/>
      <c r="BQ309" s="150"/>
      <c r="BR309" s="150"/>
    </row>
    <row r="310" customFormat="false" ht="9.75" hidden="false" customHeight="true" outlineLevel="0" collapsed="false">
      <c r="B310" s="150"/>
      <c r="AG310" s="150"/>
      <c r="AH310" s="150"/>
      <c r="AI310" s="150"/>
      <c r="AJ310" s="150"/>
      <c r="AK310" s="150"/>
      <c r="AL310" s="150"/>
      <c r="AM310" s="150"/>
      <c r="AN310" s="150"/>
      <c r="AO310" s="150"/>
      <c r="AP310" s="150"/>
      <c r="AQ310" s="150"/>
      <c r="AR310" s="150"/>
      <c r="AS310" s="150"/>
      <c r="AT310" s="150"/>
      <c r="AU310" s="150"/>
      <c r="AV310" s="150"/>
      <c r="AW310" s="150"/>
      <c r="AX310" s="150"/>
      <c r="AY310" s="150"/>
      <c r="AZ310" s="150"/>
      <c r="BA310" s="150"/>
      <c r="BB310" s="150"/>
      <c r="BC310" s="150"/>
      <c r="BD310" s="150"/>
      <c r="BE310" s="150"/>
      <c r="BF310" s="150"/>
      <c r="BG310" s="150"/>
      <c r="BH310" s="150"/>
      <c r="BI310" s="150"/>
      <c r="BJ310" s="150"/>
      <c r="BK310" s="150"/>
      <c r="BL310" s="150"/>
      <c r="BM310" s="150"/>
      <c r="BN310" s="150"/>
      <c r="BO310" s="150"/>
      <c r="BP310" s="150"/>
      <c r="BQ310" s="150"/>
      <c r="BR310" s="150"/>
    </row>
    <row r="311" customFormat="false" ht="9.75" hidden="false" customHeight="true" outlineLevel="0" collapsed="false">
      <c r="B311" s="150"/>
      <c r="AG311" s="150"/>
      <c r="AH311" s="150"/>
      <c r="AI311" s="150"/>
      <c r="AJ311" s="150"/>
      <c r="AK311" s="150"/>
      <c r="AL311" s="150"/>
      <c r="AM311" s="150"/>
      <c r="AN311" s="150"/>
      <c r="AO311" s="150"/>
      <c r="AP311" s="150"/>
      <c r="AQ311" s="150"/>
      <c r="AR311" s="150"/>
      <c r="AS311" s="150"/>
      <c r="AT311" s="150"/>
      <c r="AU311" s="150"/>
      <c r="AV311" s="150"/>
      <c r="AW311" s="150"/>
      <c r="AX311" s="150"/>
      <c r="AY311" s="150"/>
      <c r="AZ311" s="150"/>
      <c r="BA311" s="150"/>
      <c r="BB311" s="150"/>
      <c r="BC311" s="150"/>
      <c r="BD311" s="150"/>
      <c r="BE311" s="150"/>
      <c r="BF311" s="150"/>
      <c r="BG311" s="150"/>
      <c r="BH311" s="150"/>
      <c r="BI311" s="150"/>
      <c r="BJ311" s="150"/>
      <c r="BK311" s="150"/>
      <c r="BL311" s="150"/>
      <c r="BM311" s="150"/>
      <c r="BN311" s="150"/>
      <c r="BO311" s="150"/>
      <c r="BP311" s="150"/>
      <c r="BQ311" s="150"/>
      <c r="BR311" s="150"/>
    </row>
    <row r="312" customFormat="false" ht="9.75" hidden="false" customHeight="true" outlineLevel="0" collapsed="false">
      <c r="B312" s="150"/>
      <c r="AG312" s="150"/>
      <c r="AH312" s="150"/>
      <c r="AI312" s="150"/>
      <c r="AJ312" s="150"/>
      <c r="AK312" s="150"/>
      <c r="AL312" s="150"/>
      <c r="AM312" s="150"/>
      <c r="AN312" s="150"/>
      <c r="AO312" s="150"/>
      <c r="AP312" s="150"/>
      <c r="AQ312" s="150"/>
      <c r="AR312" s="150"/>
      <c r="AS312" s="150"/>
      <c r="AT312" s="150"/>
      <c r="AU312" s="150"/>
      <c r="AV312" s="150"/>
      <c r="AW312" s="150"/>
      <c r="AX312" s="150"/>
      <c r="AY312" s="150"/>
      <c r="AZ312" s="150"/>
      <c r="BA312" s="150"/>
      <c r="BB312" s="150"/>
      <c r="BC312" s="150"/>
      <c r="BD312" s="150"/>
      <c r="BE312" s="150"/>
      <c r="BF312" s="150"/>
      <c r="BG312" s="150"/>
      <c r="BH312" s="150"/>
      <c r="BI312" s="150"/>
      <c r="BJ312" s="150"/>
      <c r="BK312" s="150"/>
      <c r="BL312" s="150"/>
      <c r="BM312" s="150"/>
      <c r="BN312" s="150"/>
      <c r="BO312" s="150"/>
      <c r="BP312" s="150"/>
      <c r="BQ312" s="150"/>
      <c r="BR312" s="150"/>
    </row>
    <row r="313" customFormat="false" ht="9.75" hidden="false" customHeight="true" outlineLevel="0" collapsed="false">
      <c r="B313" s="150"/>
      <c r="AG313" s="150"/>
      <c r="AH313" s="150"/>
      <c r="AI313" s="150"/>
      <c r="AJ313" s="150"/>
      <c r="AK313" s="150"/>
      <c r="AL313" s="150"/>
      <c r="AM313" s="150"/>
      <c r="AN313" s="150"/>
      <c r="AO313" s="150"/>
      <c r="AP313" s="150"/>
      <c r="AQ313" s="150"/>
      <c r="AR313" s="150"/>
      <c r="AS313" s="150"/>
      <c r="AT313" s="150"/>
      <c r="AU313" s="150"/>
      <c r="AV313" s="150"/>
      <c r="AW313" s="150"/>
      <c r="AX313" s="150"/>
      <c r="AY313" s="150"/>
      <c r="AZ313" s="150"/>
      <c r="BA313" s="150"/>
      <c r="BB313" s="150"/>
      <c r="BC313" s="150"/>
      <c r="BD313" s="150"/>
      <c r="BE313" s="150"/>
      <c r="BF313" s="150"/>
      <c r="BG313" s="150"/>
      <c r="BH313" s="150"/>
      <c r="BI313" s="150"/>
      <c r="BJ313" s="150"/>
      <c r="BK313" s="150"/>
      <c r="BL313" s="150"/>
      <c r="BM313" s="150"/>
      <c r="BN313" s="150"/>
      <c r="BO313" s="150"/>
      <c r="BP313" s="150"/>
      <c r="BQ313" s="150"/>
      <c r="BR313" s="150"/>
    </row>
    <row r="314" customFormat="false" ht="9.75" hidden="false" customHeight="true" outlineLevel="0" collapsed="false">
      <c r="B314" s="150"/>
      <c r="AG314" s="150"/>
      <c r="AH314" s="150"/>
      <c r="AI314" s="150"/>
      <c r="AJ314" s="150"/>
      <c r="AK314" s="150"/>
      <c r="AL314" s="150"/>
      <c r="AM314" s="150"/>
      <c r="AN314" s="150"/>
      <c r="AO314" s="150"/>
      <c r="AP314" s="150"/>
      <c r="AQ314" s="150"/>
      <c r="AR314" s="150"/>
      <c r="AS314" s="150"/>
      <c r="AT314" s="150"/>
      <c r="AU314" s="150"/>
      <c r="AV314" s="150"/>
      <c r="AW314" s="150"/>
      <c r="AX314" s="150"/>
      <c r="AY314" s="150"/>
      <c r="AZ314" s="150"/>
      <c r="BA314" s="150"/>
      <c r="BB314" s="150"/>
      <c r="BC314" s="150"/>
      <c r="BD314" s="150"/>
      <c r="BE314" s="150"/>
      <c r="BF314" s="150"/>
      <c r="BG314" s="150"/>
      <c r="BH314" s="150"/>
      <c r="BI314" s="150"/>
      <c r="BJ314" s="150"/>
      <c r="BK314" s="150"/>
      <c r="BL314" s="150"/>
      <c r="BM314" s="150"/>
      <c r="BN314" s="150"/>
      <c r="BO314" s="150"/>
      <c r="BP314" s="150"/>
      <c r="BQ314" s="150"/>
      <c r="BR314" s="150"/>
    </row>
    <row r="315" customFormat="false" ht="9.75" hidden="false" customHeight="true" outlineLevel="0" collapsed="false">
      <c r="B315" s="150"/>
      <c r="AG315" s="150"/>
      <c r="AH315" s="150"/>
      <c r="AI315" s="150"/>
      <c r="AJ315" s="150"/>
      <c r="AK315" s="150"/>
      <c r="AL315" s="150"/>
      <c r="AM315" s="150"/>
      <c r="AN315" s="150"/>
      <c r="AO315" s="150"/>
      <c r="AP315" s="150"/>
      <c r="AQ315" s="150"/>
      <c r="AR315" s="150"/>
      <c r="AS315" s="150"/>
      <c r="AT315" s="150"/>
      <c r="AU315" s="150"/>
      <c r="AV315" s="150"/>
      <c r="AW315" s="150"/>
      <c r="AX315" s="150"/>
      <c r="AY315" s="150"/>
      <c r="AZ315" s="150"/>
      <c r="BA315" s="150"/>
      <c r="BB315" s="150"/>
      <c r="BC315" s="150"/>
      <c r="BD315" s="150"/>
      <c r="BE315" s="150"/>
      <c r="BF315" s="150"/>
      <c r="BG315" s="150"/>
      <c r="BH315" s="150"/>
      <c r="BI315" s="150"/>
      <c r="BJ315" s="150"/>
      <c r="BK315" s="150"/>
      <c r="BL315" s="150"/>
      <c r="BM315" s="150"/>
      <c r="BN315" s="150"/>
      <c r="BO315" s="150"/>
      <c r="BP315" s="150"/>
      <c r="BQ315" s="150"/>
      <c r="BR315" s="150"/>
    </row>
    <row r="316" customFormat="false" ht="9.75" hidden="false" customHeight="true" outlineLevel="0" collapsed="false">
      <c r="B316" s="150"/>
      <c r="AG316" s="150"/>
      <c r="AH316" s="150"/>
      <c r="AI316" s="150"/>
      <c r="AJ316" s="150"/>
      <c r="AK316" s="150"/>
      <c r="AL316" s="150"/>
      <c r="AM316" s="150"/>
      <c r="AN316" s="150"/>
      <c r="AO316" s="150"/>
      <c r="AP316" s="150"/>
      <c r="AQ316" s="150"/>
      <c r="AR316" s="150"/>
      <c r="AS316" s="150"/>
      <c r="AT316" s="150"/>
      <c r="AU316" s="150"/>
      <c r="AV316" s="150"/>
      <c r="AW316" s="150"/>
      <c r="AX316" s="150"/>
      <c r="AY316" s="150"/>
      <c r="AZ316" s="150"/>
      <c r="BA316" s="150"/>
      <c r="BB316" s="150"/>
      <c r="BC316" s="150"/>
      <c r="BD316" s="150"/>
      <c r="BE316" s="150"/>
      <c r="BF316" s="150"/>
      <c r="BG316" s="150"/>
      <c r="BH316" s="150"/>
      <c r="BI316" s="150"/>
      <c r="BJ316" s="150"/>
      <c r="BK316" s="150"/>
      <c r="BL316" s="150"/>
      <c r="BM316" s="150"/>
      <c r="BN316" s="150"/>
      <c r="BO316" s="150"/>
      <c r="BP316" s="150"/>
      <c r="BQ316" s="150"/>
      <c r="BR316" s="150"/>
    </row>
    <row r="317" customFormat="false" ht="9.75" hidden="false" customHeight="true" outlineLevel="0" collapsed="false">
      <c r="B317" s="150"/>
      <c r="AG317" s="150"/>
      <c r="AH317" s="150"/>
      <c r="AI317" s="150"/>
      <c r="AJ317" s="150"/>
      <c r="AK317" s="150"/>
      <c r="AL317" s="150"/>
      <c r="AM317" s="150"/>
      <c r="AN317" s="150"/>
      <c r="AO317" s="150"/>
      <c r="AP317" s="150"/>
      <c r="AQ317" s="150"/>
      <c r="AR317" s="150"/>
      <c r="AS317" s="150"/>
      <c r="AT317" s="150"/>
      <c r="AU317" s="150"/>
      <c r="AV317" s="150"/>
      <c r="AW317" s="150"/>
      <c r="AX317" s="150"/>
      <c r="AY317" s="150"/>
      <c r="AZ317" s="150"/>
      <c r="BA317" s="150"/>
      <c r="BB317" s="150"/>
      <c r="BC317" s="150"/>
      <c r="BD317" s="150"/>
      <c r="BE317" s="150"/>
      <c r="BF317" s="150"/>
      <c r="BG317" s="150"/>
      <c r="BH317" s="150"/>
      <c r="BI317" s="150"/>
      <c r="BJ317" s="150"/>
      <c r="BK317" s="150"/>
      <c r="BL317" s="150"/>
      <c r="BM317" s="150"/>
      <c r="BN317" s="150"/>
      <c r="BO317" s="150"/>
      <c r="BP317" s="150"/>
      <c r="BQ317" s="150"/>
      <c r="BR317" s="150"/>
    </row>
    <row r="318" customFormat="false" ht="9.75" hidden="false" customHeight="true" outlineLevel="0" collapsed="false">
      <c r="B318" s="150"/>
      <c r="AG318" s="150"/>
      <c r="AH318" s="150"/>
      <c r="AI318" s="150"/>
      <c r="AJ318" s="150"/>
      <c r="AK318" s="150"/>
      <c r="AL318" s="150"/>
      <c r="AM318" s="150"/>
      <c r="AN318" s="150"/>
      <c r="AO318" s="150"/>
      <c r="AP318" s="150"/>
      <c r="AQ318" s="150"/>
      <c r="AR318" s="150"/>
      <c r="AS318" s="150"/>
      <c r="AT318" s="150"/>
      <c r="AU318" s="150"/>
      <c r="AV318" s="150"/>
      <c r="AW318" s="150"/>
      <c r="AX318" s="150"/>
      <c r="AY318" s="150"/>
      <c r="AZ318" s="150"/>
      <c r="BA318" s="150"/>
      <c r="BB318" s="150"/>
      <c r="BC318" s="150"/>
      <c r="BD318" s="150"/>
      <c r="BE318" s="150"/>
      <c r="BF318" s="150"/>
      <c r="BG318" s="150"/>
      <c r="BH318" s="150"/>
      <c r="BI318" s="150"/>
      <c r="BJ318" s="150"/>
      <c r="BK318" s="150"/>
      <c r="BL318" s="150"/>
      <c r="BM318" s="150"/>
      <c r="BN318" s="150"/>
      <c r="BO318" s="150"/>
      <c r="BP318" s="150"/>
      <c r="BQ318" s="150"/>
      <c r="BR318" s="150"/>
    </row>
    <row r="319" customFormat="false" ht="9.75" hidden="false" customHeight="true" outlineLevel="0" collapsed="false">
      <c r="B319" s="150"/>
      <c r="AG319" s="150"/>
      <c r="AH319" s="150"/>
      <c r="AI319" s="150"/>
      <c r="AJ319" s="150"/>
      <c r="AK319" s="150"/>
      <c r="AL319" s="150"/>
      <c r="AM319" s="150"/>
      <c r="AN319" s="150"/>
      <c r="AO319" s="150"/>
      <c r="AP319" s="150"/>
      <c r="AQ319" s="150"/>
      <c r="AR319" s="150"/>
      <c r="AS319" s="150"/>
      <c r="AT319" s="150"/>
      <c r="AU319" s="150"/>
      <c r="AV319" s="150"/>
      <c r="AW319" s="150"/>
      <c r="AX319" s="150"/>
      <c r="AY319" s="150"/>
      <c r="AZ319" s="150"/>
      <c r="BA319" s="150"/>
      <c r="BB319" s="150"/>
      <c r="BC319" s="150"/>
      <c r="BD319" s="150"/>
      <c r="BE319" s="150"/>
      <c r="BF319" s="150"/>
      <c r="BG319" s="150"/>
      <c r="BH319" s="150"/>
      <c r="BI319" s="150"/>
      <c r="BJ319" s="150"/>
      <c r="BK319" s="150"/>
      <c r="BL319" s="150"/>
      <c r="BM319" s="150"/>
      <c r="BN319" s="150"/>
      <c r="BO319" s="150"/>
      <c r="BP319" s="150"/>
      <c r="BQ319" s="150"/>
      <c r="BR319" s="150"/>
    </row>
    <row r="320" customFormat="false" ht="9.75" hidden="false" customHeight="true" outlineLevel="0" collapsed="false">
      <c r="B320" s="150"/>
      <c r="AG320" s="150"/>
      <c r="AH320" s="150"/>
      <c r="AI320" s="150"/>
      <c r="AJ320" s="150"/>
      <c r="AK320" s="150"/>
      <c r="AL320" s="150"/>
      <c r="AM320" s="150"/>
      <c r="AN320" s="150"/>
      <c r="AO320" s="150"/>
      <c r="AP320" s="150"/>
      <c r="AQ320" s="150"/>
      <c r="AR320" s="150"/>
      <c r="AS320" s="150"/>
      <c r="AT320" s="150"/>
      <c r="AU320" s="150"/>
      <c r="AV320" s="150"/>
      <c r="AW320" s="150"/>
      <c r="AX320" s="150"/>
      <c r="AY320" s="150"/>
      <c r="AZ320" s="150"/>
      <c r="BA320" s="150"/>
      <c r="BB320" s="150"/>
      <c r="BC320" s="150"/>
      <c r="BD320" s="150"/>
      <c r="BE320" s="150"/>
      <c r="BF320" s="150"/>
      <c r="BG320" s="150"/>
      <c r="BH320" s="150"/>
      <c r="BI320" s="150"/>
      <c r="BJ320" s="150"/>
      <c r="BK320" s="150"/>
      <c r="BL320" s="150"/>
      <c r="BM320" s="150"/>
      <c r="BN320" s="150"/>
      <c r="BO320" s="150"/>
      <c r="BP320" s="150"/>
      <c r="BQ320" s="150"/>
      <c r="BR320" s="150"/>
    </row>
    <row r="321" customFormat="false" ht="9.75" hidden="false" customHeight="true" outlineLevel="0" collapsed="false">
      <c r="B321" s="150"/>
      <c r="AG321" s="150"/>
      <c r="AH321" s="150"/>
      <c r="AI321" s="150"/>
      <c r="AJ321" s="150"/>
      <c r="AK321" s="150"/>
      <c r="AL321" s="150"/>
      <c r="AM321" s="150"/>
      <c r="AN321" s="150"/>
      <c r="AO321" s="150"/>
      <c r="AP321" s="150"/>
      <c r="AQ321" s="150"/>
      <c r="AR321" s="150"/>
      <c r="AS321" s="150"/>
      <c r="AT321" s="150"/>
      <c r="AU321" s="150"/>
      <c r="AV321" s="150"/>
      <c r="AW321" s="150"/>
      <c r="AX321" s="150"/>
      <c r="AY321" s="150"/>
      <c r="AZ321" s="150"/>
      <c r="BA321" s="150"/>
      <c r="BB321" s="150"/>
      <c r="BC321" s="150"/>
      <c r="BD321" s="150"/>
      <c r="BE321" s="150"/>
      <c r="BF321" s="150"/>
      <c r="BG321" s="150"/>
      <c r="BH321" s="150"/>
      <c r="BI321" s="150"/>
      <c r="BJ321" s="150"/>
      <c r="BK321" s="150"/>
      <c r="BL321" s="150"/>
      <c r="BM321" s="150"/>
      <c r="BN321" s="150"/>
      <c r="BO321" s="150"/>
      <c r="BP321" s="150"/>
      <c r="BQ321" s="150"/>
      <c r="BR321" s="150"/>
    </row>
    <row r="322" customFormat="false" ht="9.75" hidden="false" customHeight="true" outlineLevel="0" collapsed="false">
      <c r="AG322" s="150"/>
      <c r="AH322" s="150"/>
      <c r="AI322" s="150"/>
      <c r="AJ322" s="150"/>
      <c r="AK322" s="150"/>
      <c r="AL322" s="150"/>
      <c r="AM322" s="150"/>
      <c r="AN322" s="150"/>
      <c r="AO322" s="150"/>
      <c r="AP322" s="150"/>
      <c r="AQ322" s="150"/>
      <c r="AR322" s="150"/>
      <c r="AS322" s="150"/>
      <c r="AT322" s="150"/>
      <c r="AU322" s="150"/>
      <c r="AV322" s="150"/>
      <c r="AW322" s="150"/>
      <c r="AX322" s="150"/>
      <c r="AY322" s="150"/>
      <c r="AZ322" s="150"/>
      <c r="BA322" s="150"/>
      <c r="BB322" s="150"/>
      <c r="BC322" s="150"/>
      <c r="BD322" s="150"/>
      <c r="BE322" s="150"/>
      <c r="BF322" s="150"/>
      <c r="BG322" s="150"/>
      <c r="BH322" s="150"/>
      <c r="BI322" s="150"/>
      <c r="BJ322" s="150"/>
      <c r="BK322" s="150"/>
      <c r="BL322" s="150"/>
      <c r="BM322" s="150"/>
      <c r="BN322" s="150"/>
      <c r="BO322" s="150"/>
      <c r="BP322" s="150"/>
      <c r="BQ322" s="150"/>
      <c r="BR322" s="150"/>
    </row>
    <row r="323" customFormat="false" ht="9.75" hidden="false" customHeight="true" outlineLevel="0" collapsed="false">
      <c r="AG323" s="150"/>
      <c r="AH323" s="150"/>
      <c r="AI323" s="150"/>
      <c r="AJ323" s="150"/>
      <c r="AK323" s="150"/>
      <c r="AL323" s="150"/>
      <c r="AM323" s="150"/>
      <c r="AN323" s="150"/>
      <c r="AO323" s="150"/>
      <c r="AP323" s="150"/>
      <c r="AQ323" s="150"/>
      <c r="AR323" s="150"/>
      <c r="AS323" s="150"/>
      <c r="AT323" s="150"/>
      <c r="AU323" s="150"/>
      <c r="AV323" s="150"/>
      <c r="AW323" s="150"/>
      <c r="AX323" s="150"/>
      <c r="AY323" s="150"/>
      <c r="AZ323" s="150"/>
      <c r="BA323" s="150"/>
      <c r="BB323" s="150"/>
      <c r="BC323" s="150"/>
      <c r="BD323" s="150"/>
      <c r="BE323" s="150"/>
      <c r="BF323" s="150"/>
      <c r="BG323" s="150"/>
      <c r="BH323" s="150"/>
      <c r="BI323" s="150"/>
      <c r="BJ323" s="150"/>
      <c r="BK323" s="150"/>
      <c r="BL323" s="150"/>
      <c r="BM323" s="150"/>
      <c r="BN323" s="150"/>
      <c r="BO323" s="150"/>
      <c r="BP323" s="150"/>
      <c r="BQ323" s="150"/>
      <c r="BR323" s="150"/>
    </row>
    <row r="324" customFormat="false" ht="9.75" hidden="false" customHeight="true" outlineLevel="0" collapsed="false">
      <c r="AG324" s="150"/>
      <c r="AH324" s="150"/>
      <c r="AI324" s="150"/>
      <c r="AJ324" s="150"/>
      <c r="AK324" s="150"/>
      <c r="AL324" s="150"/>
      <c r="AM324" s="150"/>
      <c r="AN324" s="150"/>
      <c r="AO324" s="150"/>
      <c r="AP324" s="150"/>
      <c r="AQ324" s="150"/>
      <c r="AR324" s="150"/>
      <c r="AS324" s="150"/>
      <c r="AT324" s="150"/>
      <c r="AU324" s="150"/>
      <c r="AV324" s="150"/>
      <c r="AW324" s="150"/>
      <c r="AX324" s="150"/>
      <c r="AY324" s="150"/>
      <c r="AZ324" s="150"/>
      <c r="BA324" s="150"/>
      <c r="BB324" s="150"/>
      <c r="BC324" s="150"/>
      <c r="BD324" s="150"/>
      <c r="BE324" s="150"/>
      <c r="BF324" s="150"/>
      <c r="BG324" s="150"/>
      <c r="BH324" s="150"/>
      <c r="BI324" s="150"/>
      <c r="BJ324" s="150"/>
      <c r="BK324" s="150"/>
      <c r="BL324" s="150"/>
      <c r="BM324" s="150"/>
      <c r="BN324" s="150"/>
      <c r="BO324" s="150"/>
      <c r="BP324" s="150"/>
      <c r="BQ324" s="150"/>
      <c r="BR324" s="150"/>
    </row>
    <row r="325" customFormat="false" ht="9.75" hidden="false" customHeight="true" outlineLevel="0" collapsed="false">
      <c r="AG325" s="150"/>
      <c r="AH325" s="150"/>
      <c r="AI325" s="150"/>
      <c r="AJ325" s="150"/>
      <c r="AK325" s="150"/>
      <c r="AL325" s="150"/>
      <c r="AM325" s="150"/>
      <c r="AN325" s="150"/>
      <c r="AO325" s="150"/>
      <c r="AP325" s="150"/>
      <c r="AQ325" s="150"/>
      <c r="AR325" s="150"/>
      <c r="AS325" s="150"/>
      <c r="AT325" s="150"/>
      <c r="AU325" s="150"/>
      <c r="AV325" s="150"/>
      <c r="AW325" s="150"/>
      <c r="AX325" s="150"/>
      <c r="AY325" s="150"/>
      <c r="AZ325" s="150"/>
      <c r="BA325" s="150"/>
      <c r="BB325" s="150"/>
      <c r="BC325" s="150"/>
      <c r="BD325" s="150"/>
      <c r="BE325" s="150"/>
      <c r="BF325" s="150"/>
      <c r="BG325" s="150"/>
      <c r="BH325" s="150"/>
      <c r="BI325" s="150"/>
      <c r="BJ325" s="150"/>
      <c r="BK325" s="150"/>
      <c r="BL325" s="150"/>
      <c r="BM325" s="150"/>
      <c r="BN325" s="150"/>
      <c r="BO325" s="150"/>
      <c r="BP325" s="150"/>
      <c r="BQ325" s="150"/>
      <c r="BR325" s="150"/>
    </row>
    <row r="326" customFormat="false" ht="9.75" hidden="false" customHeight="true" outlineLevel="0" collapsed="false">
      <c r="AG326" s="150"/>
      <c r="AH326" s="150"/>
      <c r="AI326" s="150"/>
      <c r="AJ326" s="150"/>
      <c r="AK326" s="150"/>
      <c r="AL326" s="150"/>
      <c r="AM326" s="150"/>
      <c r="AN326" s="150"/>
      <c r="AO326" s="150"/>
      <c r="AP326" s="150"/>
      <c r="AQ326" s="150"/>
      <c r="AR326" s="150"/>
      <c r="AS326" s="150"/>
      <c r="AT326" s="150"/>
      <c r="AU326" s="150"/>
      <c r="AV326" s="150"/>
      <c r="AW326" s="150"/>
      <c r="AX326" s="150"/>
      <c r="AY326" s="150"/>
      <c r="AZ326" s="150"/>
      <c r="BA326" s="150"/>
      <c r="BB326" s="150"/>
      <c r="BC326" s="150"/>
      <c r="BD326" s="150"/>
      <c r="BE326" s="150"/>
      <c r="BF326" s="150"/>
      <c r="BG326" s="150"/>
      <c r="BH326" s="150"/>
      <c r="BI326" s="150"/>
      <c r="BJ326" s="150"/>
      <c r="BK326" s="150"/>
      <c r="BL326" s="150"/>
      <c r="BM326" s="150"/>
      <c r="BN326" s="150"/>
      <c r="BO326" s="150"/>
      <c r="BP326" s="150"/>
      <c r="BQ326" s="150"/>
      <c r="BR326" s="150"/>
    </row>
    <row r="327" customFormat="false" ht="9.75" hidden="false" customHeight="true" outlineLevel="0" collapsed="false">
      <c r="AG327" s="150"/>
      <c r="AH327" s="150"/>
      <c r="AI327" s="150"/>
      <c r="AJ327" s="150"/>
      <c r="AK327" s="150"/>
      <c r="AL327" s="150"/>
      <c r="AM327" s="150"/>
      <c r="AN327" s="150"/>
      <c r="AO327" s="150"/>
      <c r="AP327" s="150"/>
      <c r="AQ327" s="150"/>
      <c r="AR327" s="150"/>
      <c r="AS327" s="150"/>
      <c r="AT327" s="150"/>
      <c r="AU327" s="150"/>
      <c r="AV327" s="150"/>
      <c r="AW327" s="150"/>
      <c r="AX327" s="150"/>
      <c r="AY327" s="150"/>
      <c r="AZ327" s="150"/>
      <c r="BA327" s="150"/>
      <c r="BB327" s="150"/>
      <c r="BC327" s="150"/>
      <c r="BD327" s="150"/>
      <c r="BE327" s="150"/>
      <c r="BF327" s="150"/>
      <c r="BG327" s="150"/>
      <c r="BH327" s="150"/>
      <c r="BI327" s="150"/>
      <c r="BJ327" s="150"/>
      <c r="BK327" s="150"/>
      <c r="BL327" s="150"/>
      <c r="BM327" s="150"/>
      <c r="BN327" s="150"/>
      <c r="BO327" s="150"/>
      <c r="BP327" s="150"/>
      <c r="BQ327" s="150"/>
      <c r="BR327" s="150"/>
    </row>
    <row r="328" customFormat="false" ht="9.75" hidden="false" customHeight="true" outlineLevel="0" collapsed="false">
      <c r="AG328" s="150"/>
      <c r="AH328" s="150"/>
      <c r="AI328" s="150"/>
      <c r="AJ328" s="150"/>
      <c r="AK328" s="150"/>
      <c r="AL328" s="150"/>
      <c r="AM328" s="150"/>
      <c r="AN328" s="150"/>
      <c r="AO328" s="150"/>
      <c r="AP328" s="150"/>
      <c r="AQ328" s="150"/>
      <c r="AR328" s="150"/>
      <c r="AS328" s="150"/>
      <c r="AT328" s="150"/>
      <c r="AU328" s="150"/>
      <c r="AV328" s="150"/>
      <c r="AW328" s="150"/>
      <c r="AX328" s="150"/>
      <c r="AY328" s="150"/>
      <c r="AZ328" s="150"/>
      <c r="BA328" s="150"/>
      <c r="BB328" s="150"/>
      <c r="BC328" s="150"/>
      <c r="BD328" s="150"/>
      <c r="BE328" s="150"/>
      <c r="BF328" s="150"/>
      <c r="BG328" s="150"/>
      <c r="BH328" s="150"/>
      <c r="BI328" s="150"/>
      <c r="BJ328" s="150"/>
      <c r="BK328" s="150"/>
      <c r="BL328" s="150"/>
      <c r="BM328" s="150"/>
      <c r="BN328" s="150"/>
      <c r="BO328" s="150"/>
      <c r="BP328" s="150"/>
      <c r="BQ328" s="150"/>
      <c r="BR328" s="150"/>
    </row>
    <row r="329" customFormat="false" ht="9.75" hidden="false" customHeight="true" outlineLevel="0" collapsed="false">
      <c r="AG329" s="150"/>
      <c r="AH329" s="150"/>
      <c r="AI329" s="150"/>
      <c r="AJ329" s="150"/>
      <c r="AK329" s="150"/>
      <c r="AL329" s="150"/>
      <c r="AM329" s="150"/>
      <c r="AN329" s="150"/>
      <c r="AO329" s="150"/>
      <c r="AP329" s="150"/>
      <c r="AQ329" s="150"/>
      <c r="AR329" s="150"/>
      <c r="AS329" s="150"/>
      <c r="AT329" s="150"/>
      <c r="AU329" s="150"/>
      <c r="AV329" s="150"/>
      <c r="AW329" s="150"/>
      <c r="AX329" s="150"/>
      <c r="AY329" s="150"/>
      <c r="AZ329" s="150"/>
      <c r="BA329" s="150"/>
      <c r="BB329" s="150"/>
      <c r="BC329" s="150"/>
      <c r="BD329" s="150"/>
      <c r="BE329" s="150"/>
      <c r="BF329" s="150"/>
      <c r="BG329" s="150"/>
      <c r="BH329" s="150"/>
      <c r="BI329" s="150"/>
      <c r="BJ329" s="150"/>
      <c r="BK329" s="150"/>
      <c r="BL329" s="150"/>
      <c r="BM329" s="150"/>
      <c r="BN329" s="150"/>
      <c r="BO329" s="150"/>
      <c r="BP329" s="150"/>
      <c r="BQ329" s="150"/>
      <c r="BR329" s="150"/>
    </row>
    <row r="330" customFormat="false" ht="9.75" hidden="false" customHeight="true" outlineLevel="0" collapsed="false">
      <c r="AG330" s="150"/>
      <c r="AH330" s="150"/>
      <c r="AI330" s="150"/>
      <c r="AJ330" s="150"/>
      <c r="AK330" s="150"/>
      <c r="AL330" s="150"/>
      <c r="AM330" s="150"/>
      <c r="AN330" s="150"/>
      <c r="AO330" s="150"/>
      <c r="AP330" s="150"/>
      <c r="AQ330" s="150"/>
      <c r="AR330" s="150"/>
      <c r="AS330" s="150"/>
      <c r="AT330" s="150"/>
      <c r="AU330" s="150"/>
      <c r="AV330" s="150"/>
      <c r="AW330" s="150"/>
      <c r="AX330" s="150"/>
      <c r="AY330" s="150"/>
      <c r="AZ330" s="150"/>
      <c r="BA330" s="150"/>
      <c r="BB330" s="150"/>
      <c r="BC330" s="150"/>
      <c r="BD330" s="150"/>
      <c r="BE330" s="150"/>
      <c r="BF330" s="150"/>
      <c r="BG330" s="150"/>
      <c r="BH330" s="150"/>
      <c r="BI330" s="150"/>
      <c r="BJ330" s="150"/>
      <c r="BK330" s="150"/>
      <c r="BL330" s="150"/>
      <c r="BM330" s="150"/>
      <c r="BN330" s="150"/>
      <c r="BO330" s="150"/>
      <c r="BP330" s="150"/>
      <c r="BQ330" s="150"/>
      <c r="BR330" s="150"/>
    </row>
    <row r="331" customFormat="false" ht="9.75" hidden="false" customHeight="true" outlineLevel="0" collapsed="false">
      <c r="AG331" s="150"/>
      <c r="AH331" s="150"/>
      <c r="AI331" s="150"/>
      <c r="AJ331" s="150"/>
      <c r="AK331" s="150"/>
      <c r="AL331" s="150"/>
      <c r="AM331" s="150"/>
      <c r="AN331" s="150"/>
      <c r="AO331" s="150"/>
      <c r="AP331" s="150"/>
      <c r="AQ331" s="150"/>
      <c r="AR331" s="150"/>
      <c r="AS331" s="150"/>
      <c r="AT331" s="150"/>
      <c r="AU331" s="150"/>
      <c r="AV331" s="150"/>
      <c r="AW331" s="150"/>
      <c r="AX331" s="150"/>
      <c r="AY331" s="150"/>
      <c r="AZ331" s="150"/>
      <c r="BA331" s="150"/>
      <c r="BB331" s="150"/>
      <c r="BC331" s="150"/>
      <c r="BD331" s="150"/>
      <c r="BE331" s="150"/>
      <c r="BF331" s="150"/>
      <c r="BG331" s="150"/>
      <c r="BH331" s="150"/>
      <c r="BI331" s="150"/>
      <c r="BJ331" s="150"/>
      <c r="BK331" s="150"/>
      <c r="BL331" s="150"/>
      <c r="BM331" s="150"/>
      <c r="BN331" s="150"/>
      <c r="BO331" s="150"/>
      <c r="BP331" s="150"/>
      <c r="BQ331" s="150"/>
      <c r="BR331" s="150"/>
    </row>
    <row r="332" customFormat="false" ht="9.75" hidden="false" customHeight="true" outlineLevel="0" collapsed="false">
      <c r="AG332" s="150"/>
      <c r="AH332" s="150"/>
      <c r="AI332" s="150"/>
      <c r="AJ332" s="150"/>
      <c r="AK332" s="150"/>
      <c r="AL332" s="150"/>
      <c r="AM332" s="150"/>
      <c r="AN332" s="150"/>
      <c r="AO332" s="150"/>
      <c r="AP332" s="150"/>
      <c r="AQ332" s="150"/>
      <c r="AR332" s="150"/>
      <c r="AS332" s="150"/>
      <c r="AT332" s="150"/>
      <c r="AU332" s="150"/>
      <c r="AV332" s="150"/>
      <c r="AW332" s="150"/>
      <c r="AX332" s="150"/>
      <c r="AY332" s="150"/>
      <c r="AZ332" s="150"/>
      <c r="BA332" s="150"/>
      <c r="BB332" s="150"/>
      <c r="BC332" s="150"/>
      <c r="BD332" s="150"/>
      <c r="BE332" s="150"/>
      <c r="BF332" s="150"/>
      <c r="BG332" s="150"/>
      <c r="BH332" s="150"/>
      <c r="BI332" s="150"/>
      <c r="BJ332" s="150"/>
      <c r="BK332" s="150"/>
      <c r="BL332" s="150"/>
      <c r="BM332" s="150"/>
      <c r="BN332" s="150"/>
      <c r="BO332" s="150"/>
      <c r="BP332" s="150"/>
      <c r="BQ332" s="150"/>
      <c r="BR332" s="150"/>
    </row>
    <row r="333" customFormat="false" ht="9.75" hidden="false" customHeight="true" outlineLevel="0" collapsed="false">
      <c r="AG333" s="150"/>
      <c r="AH333" s="150"/>
      <c r="AI333" s="150"/>
      <c r="AJ333" s="150"/>
      <c r="AK333" s="150"/>
      <c r="AL333" s="150"/>
      <c r="AM333" s="150"/>
      <c r="AN333" s="150"/>
      <c r="AO333" s="150"/>
      <c r="AP333" s="150"/>
      <c r="AQ333" s="150"/>
      <c r="AR333" s="150"/>
      <c r="AS333" s="150"/>
      <c r="AT333" s="150"/>
      <c r="AU333" s="150"/>
      <c r="AV333" s="150"/>
      <c r="AW333" s="150"/>
      <c r="AX333" s="150"/>
      <c r="AY333" s="150"/>
      <c r="AZ333" s="150"/>
      <c r="BA333" s="150"/>
      <c r="BB333" s="150"/>
      <c r="BC333" s="150"/>
      <c r="BD333" s="150"/>
      <c r="BE333" s="150"/>
      <c r="BF333" s="150"/>
      <c r="BG333" s="150"/>
      <c r="BH333" s="150"/>
      <c r="BI333" s="150"/>
      <c r="BJ333" s="150"/>
      <c r="BK333" s="150"/>
      <c r="BL333" s="150"/>
      <c r="BM333" s="150"/>
      <c r="BN333" s="150"/>
      <c r="BO333" s="150"/>
      <c r="BP333" s="150"/>
      <c r="BQ333" s="150"/>
      <c r="BR333" s="150"/>
    </row>
    <row r="334" customFormat="false" ht="9.75" hidden="false" customHeight="true" outlineLevel="0" collapsed="false">
      <c r="AG334" s="150"/>
      <c r="AH334" s="150"/>
      <c r="AI334" s="150"/>
      <c r="AJ334" s="150"/>
      <c r="AK334" s="150"/>
      <c r="AL334" s="150"/>
      <c r="AM334" s="150"/>
      <c r="AN334" s="150"/>
      <c r="AO334" s="150"/>
      <c r="AP334" s="150"/>
      <c r="AQ334" s="150"/>
      <c r="AR334" s="150"/>
      <c r="AS334" s="150"/>
      <c r="AT334" s="150"/>
      <c r="AU334" s="150"/>
      <c r="AV334" s="150"/>
      <c r="AW334" s="150"/>
      <c r="AX334" s="150"/>
      <c r="AY334" s="150"/>
      <c r="AZ334" s="150"/>
      <c r="BA334" s="150"/>
      <c r="BB334" s="150"/>
      <c r="BC334" s="150"/>
      <c r="BD334" s="150"/>
      <c r="BE334" s="150"/>
      <c r="BF334" s="150"/>
      <c r="BG334" s="150"/>
      <c r="BH334" s="150"/>
      <c r="BI334" s="150"/>
      <c r="BJ334" s="150"/>
      <c r="BK334" s="150"/>
      <c r="BL334" s="150"/>
      <c r="BM334" s="150"/>
      <c r="BN334" s="150"/>
      <c r="BO334" s="150"/>
      <c r="BP334" s="150"/>
      <c r="BQ334" s="150"/>
      <c r="BR334" s="150"/>
    </row>
    <row r="335" customFormat="false" ht="9.75" hidden="false" customHeight="true" outlineLevel="0" collapsed="false">
      <c r="AG335" s="150"/>
      <c r="AH335" s="150"/>
      <c r="AI335" s="150"/>
      <c r="AJ335" s="150"/>
      <c r="AK335" s="150"/>
      <c r="AL335" s="150"/>
      <c r="AM335" s="150"/>
      <c r="AN335" s="150"/>
      <c r="AO335" s="150"/>
      <c r="AP335" s="150"/>
      <c r="AQ335" s="150"/>
      <c r="AR335" s="150"/>
      <c r="AS335" s="150"/>
      <c r="AT335" s="150"/>
      <c r="AU335" s="150"/>
      <c r="AV335" s="150"/>
      <c r="AW335" s="150"/>
      <c r="AX335" s="150"/>
      <c r="AY335" s="150"/>
      <c r="AZ335" s="150"/>
      <c r="BA335" s="150"/>
      <c r="BB335" s="150"/>
      <c r="BC335" s="150"/>
      <c r="BD335" s="150"/>
      <c r="BE335" s="150"/>
      <c r="BF335" s="150"/>
      <c r="BG335" s="150"/>
      <c r="BH335" s="150"/>
      <c r="BI335" s="150"/>
      <c r="BJ335" s="150"/>
      <c r="BK335" s="150"/>
      <c r="BL335" s="150"/>
      <c r="BM335" s="150"/>
      <c r="BN335" s="150"/>
      <c r="BO335" s="150"/>
      <c r="BP335" s="150"/>
      <c r="BQ335" s="150"/>
      <c r="BR335" s="150"/>
    </row>
  </sheetData>
  <mergeCells count="12">
    <mergeCell ref="E7:M7"/>
    <mergeCell ref="O7:W7"/>
    <mergeCell ref="AA7:AC7"/>
    <mergeCell ref="E82:M82"/>
    <mergeCell ref="O82:W82"/>
    <mergeCell ref="AA82:AC82"/>
    <mergeCell ref="E158:M158"/>
    <mergeCell ref="O158:W158"/>
    <mergeCell ref="AA158:AC158"/>
    <mergeCell ref="E234:M234"/>
    <mergeCell ref="O234:W234"/>
    <mergeCell ref="AA234:AC234"/>
  </mergeCells>
  <printOptions headings="false" gridLines="false" gridLinesSet="true" horizontalCentered="true" verticalCentered="false"/>
  <pageMargins left="3.75" right="0.25" top="0.5" bottom="0.3" header="0.511811023622047" footer="0.511811023622047"/>
  <pageSetup paperSize="3" scale="100" fitToWidth="1" fitToHeight="1" pageOrder="downThenOver" orientation="landscape" blackAndWhite="false" draft="false" cellComments="none" horizontalDpi="300" verticalDpi="300" copies="1"/>
  <headerFooter differentFirst="false" differentOddEven="false">
    <oddHeader/>
    <oddFooter/>
  </headerFooter>
  <rowBreaks count="3" manualBreakCount="3">
    <brk id="75" man="true" max="16383" min="0"/>
    <brk id="151" man="true" max="16383" min="0"/>
    <brk id="227" man="true" max="16383" min="0"/>
  </row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39"/>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2.88671875" defaultRowHeight="9.75" zeroHeight="false" outlineLevelRow="0" outlineLevelCol="0"/>
  <cols>
    <col collapsed="false" customWidth="true" hidden="false" outlineLevel="0" max="1" min="1" style="172" width="4.86"/>
    <col collapsed="false" customWidth="true" hidden="false" outlineLevel="0" max="2" min="2" style="173" width="2.42"/>
    <col collapsed="false" customWidth="true" hidden="false" outlineLevel="0" max="3" min="3" style="174" width="21.43"/>
    <col collapsed="false" customWidth="true" hidden="false" outlineLevel="0" max="4" min="4" style="174" width="2.42"/>
    <col collapsed="false" customWidth="true" hidden="false" outlineLevel="0" max="5" min="5" style="175" width="10.58"/>
    <col collapsed="false" customWidth="true" hidden="false" outlineLevel="0" max="6" min="6" style="176" width="2.42"/>
    <col collapsed="false" customWidth="true" hidden="false" outlineLevel="0" max="7" min="7" style="177" width="11.71"/>
    <col collapsed="false" customWidth="true" hidden="false" outlineLevel="0" max="8" min="8" style="178" width="2.42"/>
    <col collapsed="false" customWidth="true" hidden="false" outlineLevel="0" max="9" min="9" style="177" width="9.14"/>
    <col collapsed="false" customWidth="true" hidden="false" outlineLevel="0" max="10" min="10" style="178" width="2.42"/>
    <col collapsed="false" customWidth="true" hidden="false" outlineLevel="0" max="11" min="11" style="172" width="10.99"/>
    <col collapsed="false" customWidth="true" hidden="false" outlineLevel="0" max="12" min="12" style="179" width="2.42"/>
    <col collapsed="false" customWidth="true" hidden="false" outlineLevel="0" max="13" min="13" style="172" width="11.42"/>
    <col collapsed="false" customWidth="true" hidden="false" outlineLevel="0" max="14" min="14" style="179" width="2.42"/>
    <col collapsed="false" customWidth="true" hidden="false" outlineLevel="0" max="15" min="15" style="180" width="13.7"/>
    <col collapsed="false" customWidth="true" hidden="false" outlineLevel="0" max="16" min="16" style="181" width="2.42"/>
    <col collapsed="false" customWidth="true" hidden="false" outlineLevel="0" max="17" min="17" style="182" width="9.85"/>
    <col collapsed="false" customWidth="true" hidden="false" outlineLevel="0" max="18" min="18" style="183" width="2.42"/>
    <col collapsed="false" customWidth="true" hidden="false" outlineLevel="0" max="19" min="19" style="184" width="14.57"/>
    <col collapsed="false" customWidth="true" hidden="false" outlineLevel="0" max="20" min="20" style="185" width="2.14"/>
    <col collapsed="false" customWidth="true" hidden="false" outlineLevel="0" max="21" min="21" style="186" width="11.29"/>
    <col collapsed="false" customWidth="true" hidden="false" outlineLevel="0" max="22" min="22" style="173" width="2.29"/>
    <col collapsed="false" customWidth="true" hidden="false" outlineLevel="0" max="23" min="23" style="173" width="8.86"/>
    <col collapsed="false" customWidth="false" hidden="false" outlineLevel="0" max="256" min="24" style="173" width="22.86"/>
    <col collapsed="false" customWidth="true" hidden="false" outlineLevel="0" max="257" min="257" style="173" width="4.86"/>
    <col collapsed="false" customWidth="true" hidden="false" outlineLevel="0" max="258" min="258" style="173" width="2.42"/>
    <col collapsed="false" customWidth="true" hidden="false" outlineLevel="0" max="259" min="259" style="173" width="21.43"/>
    <col collapsed="false" customWidth="true" hidden="false" outlineLevel="0" max="260" min="260" style="173" width="2.42"/>
    <col collapsed="false" customWidth="true" hidden="false" outlineLevel="0" max="261" min="261" style="173" width="10.58"/>
    <col collapsed="false" customWidth="true" hidden="false" outlineLevel="0" max="262" min="262" style="173" width="2.42"/>
    <col collapsed="false" customWidth="true" hidden="false" outlineLevel="0" max="263" min="263" style="173" width="11.71"/>
    <col collapsed="false" customWidth="true" hidden="false" outlineLevel="0" max="264" min="264" style="173" width="2.42"/>
    <col collapsed="false" customWidth="true" hidden="false" outlineLevel="0" max="265" min="265" style="173" width="9.14"/>
    <col collapsed="false" customWidth="true" hidden="false" outlineLevel="0" max="266" min="266" style="173" width="2.42"/>
    <col collapsed="false" customWidth="true" hidden="false" outlineLevel="0" max="267" min="267" style="173" width="10.99"/>
    <col collapsed="false" customWidth="true" hidden="false" outlineLevel="0" max="268" min="268" style="173" width="2.42"/>
    <col collapsed="false" customWidth="true" hidden="false" outlineLevel="0" max="269" min="269" style="173" width="11.42"/>
    <col collapsed="false" customWidth="true" hidden="false" outlineLevel="0" max="270" min="270" style="173" width="2.42"/>
    <col collapsed="false" customWidth="true" hidden="false" outlineLevel="0" max="271" min="271" style="173" width="13.7"/>
    <col collapsed="false" customWidth="true" hidden="false" outlineLevel="0" max="272" min="272" style="173" width="2.42"/>
    <col collapsed="false" customWidth="true" hidden="false" outlineLevel="0" max="273" min="273" style="173" width="9.85"/>
    <col collapsed="false" customWidth="true" hidden="false" outlineLevel="0" max="274" min="274" style="173" width="2.42"/>
    <col collapsed="false" customWidth="true" hidden="false" outlineLevel="0" max="275" min="275" style="173" width="14.57"/>
    <col collapsed="false" customWidth="true" hidden="false" outlineLevel="0" max="276" min="276" style="173" width="2.14"/>
    <col collapsed="false" customWidth="true" hidden="false" outlineLevel="0" max="277" min="277" style="173" width="11.29"/>
    <col collapsed="false" customWidth="true" hidden="false" outlineLevel="0" max="278" min="278" style="173" width="2.29"/>
    <col collapsed="false" customWidth="true" hidden="false" outlineLevel="0" max="279" min="279" style="173" width="8.86"/>
    <col collapsed="false" customWidth="false" hidden="false" outlineLevel="0" max="512" min="280" style="173" width="22.86"/>
    <col collapsed="false" customWidth="true" hidden="false" outlineLevel="0" max="513" min="513" style="173" width="4.86"/>
    <col collapsed="false" customWidth="true" hidden="false" outlineLevel="0" max="514" min="514" style="173" width="2.42"/>
    <col collapsed="false" customWidth="true" hidden="false" outlineLevel="0" max="515" min="515" style="173" width="21.43"/>
    <col collapsed="false" customWidth="true" hidden="false" outlineLevel="0" max="516" min="516" style="173" width="2.42"/>
    <col collapsed="false" customWidth="true" hidden="false" outlineLevel="0" max="517" min="517" style="173" width="10.58"/>
    <col collapsed="false" customWidth="true" hidden="false" outlineLevel="0" max="518" min="518" style="173" width="2.42"/>
    <col collapsed="false" customWidth="true" hidden="false" outlineLevel="0" max="519" min="519" style="173" width="11.71"/>
    <col collapsed="false" customWidth="true" hidden="false" outlineLevel="0" max="520" min="520" style="173" width="2.42"/>
    <col collapsed="false" customWidth="true" hidden="false" outlineLevel="0" max="521" min="521" style="173" width="9.14"/>
    <col collapsed="false" customWidth="true" hidden="false" outlineLevel="0" max="522" min="522" style="173" width="2.42"/>
    <col collapsed="false" customWidth="true" hidden="false" outlineLevel="0" max="523" min="523" style="173" width="10.99"/>
    <col collapsed="false" customWidth="true" hidden="false" outlineLevel="0" max="524" min="524" style="173" width="2.42"/>
    <col collapsed="false" customWidth="true" hidden="false" outlineLevel="0" max="525" min="525" style="173" width="11.42"/>
    <col collapsed="false" customWidth="true" hidden="false" outlineLevel="0" max="526" min="526" style="173" width="2.42"/>
    <col collapsed="false" customWidth="true" hidden="false" outlineLevel="0" max="527" min="527" style="173" width="13.7"/>
    <col collapsed="false" customWidth="true" hidden="false" outlineLevel="0" max="528" min="528" style="173" width="2.42"/>
    <col collapsed="false" customWidth="true" hidden="false" outlineLevel="0" max="529" min="529" style="173" width="9.85"/>
    <col collapsed="false" customWidth="true" hidden="false" outlineLevel="0" max="530" min="530" style="173" width="2.42"/>
    <col collapsed="false" customWidth="true" hidden="false" outlineLevel="0" max="531" min="531" style="173" width="14.57"/>
    <col collapsed="false" customWidth="true" hidden="false" outlineLevel="0" max="532" min="532" style="173" width="2.14"/>
    <col collapsed="false" customWidth="true" hidden="false" outlineLevel="0" max="533" min="533" style="173" width="11.29"/>
    <col collapsed="false" customWidth="true" hidden="false" outlineLevel="0" max="534" min="534" style="173" width="2.29"/>
    <col collapsed="false" customWidth="true" hidden="false" outlineLevel="0" max="535" min="535" style="173" width="8.86"/>
    <col collapsed="false" customWidth="false" hidden="false" outlineLevel="0" max="768" min="536" style="173" width="22.86"/>
    <col collapsed="false" customWidth="true" hidden="false" outlineLevel="0" max="769" min="769" style="173" width="4.86"/>
    <col collapsed="false" customWidth="true" hidden="false" outlineLevel="0" max="770" min="770" style="173" width="2.42"/>
    <col collapsed="false" customWidth="true" hidden="false" outlineLevel="0" max="771" min="771" style="173" width="21.43"/>
    <col collapsed="false" customWidth="true" hidden="false" outlineLevel="0" max="772" min="772" style="173" width="2.42"/>
    <col collapsed="false" customWidth="true" hidden="false" outlineLevel="0" max="773" min="773" style="173" width="10.58"/>
    <col collapsed="false" customWidth="true" hidden="false" outlineLevel="0" max="774" min="774" style="173" width="2.42"/>
    <col collapsed="false" customWidth="true" hidden="false" outlineLevel="0" max="775" min="775" style="173" width="11.71"/>
    <col collapsed="false" customWidth="true" hidden="false" outlineLevel="0" max="776" min="776" style="173" width="2.42"/>
    <col collapsed="false" customWidth="true" hidden="false" outlineLevel="0" max="777" min="777" style="173" width="9.14"/>
    <col collapsed="false" customWidth="true" hidden="false" outlineLevel="0" max="778" min="778" style="173" width="2.42"/>
    <col collapsed="false" customWidth="true" hidden="false" outlineLevel="0" max="779" min="779" style="173" width="10.99"/>
    <col collapsed="false" customWidth="true" hidden="false" outlineLevel="0" max="780" min="780" style="173" width="2.42"/>
    <col collapsed="false" customWidth="true" hidden="false" outlineLevel="0" max="781" min="781" style="173" width="11.42"/>
    <col collapsed="false" customWidth="true" hidden="false" outlineLevel="0" max="782" min="782" style="173" width="2.42"/>
    <col collapsed="false" customWidth="true" hidden="false" outlineLevel="0" max="783" min="783" style="173" width="13.7"/>
    <col collapsed="false" customWidth="true" hidden="false" outlineLevel="0" max="784" min="784" style="173" width="2.42"/>
    <col collapsed="false" customWidth="true" hidden="false" outlineLevel="0" max="785" min="785" style="173" width="9.85"/>
    <col collapsed="false" customWidth="true" hidden="false" outlineLevel="0" max="786" min="786" style="173" width="2.42"/>
    <col collapsed="false" customWidth="true" hidden="false" outlineLevel="0" max="787" min="787" style="173" width="14.57"/>
    <col collapsed="false" customWidth="true" hidden="false" outlineLevel="0" max="788" min="788" style="173" width="2.14"/>
    <col collapsed="false" customWidth="true" hidden="false" outlineLevel="0" max="789" min="789" style="173" width="11.29"/>
    <col collapsed="false" customWidth="true" hidden="false" outlineLevel="0" max="790" min="790" style="173" width="2.29"/>
    <col collapsed="false" customWidth="true" hidden="false" outlineLevel="0" max="791" min="791" style="173" width="8.86"/>
    <col collapsed="false" customWidth="false" hidden="false" outlineLevel="0" max="1024" min="792" style="173" width="22.86"/>
  </cols>
  <sheetData>
    <row r="1" s="187" customFormat="true" ht="12" hidden="false" customHeight="true" outlineLevel="0" collapsed="false">
      <c r="C1" s="188"/>
      <c r="D1" s="189"/>
      <c r="E1" s="190"/>
      <c r="F1" s="191"/>
      <c r="G1" s="192"/>
      <c r="H1" s="193"/>
      <c r="I1" s="194"/>
      <c r="J1" s="193"/>
      <c r="K1" s="195"/>
      <c r="L1" s="196" t="s">
        <v>303</v>
      </c>
      <c r="M1" s="195"/>
      <c r="N1" s="197"/>
      <c r="O1" s="198"/>
      <c r="P1" s="199"/>
      <c r="Q1" s="200"/>
      <c r="R1" s="201"/>
      <c r="S1" s="202"/>
      <c r="T1" s="203"/>
      <c r="U1" s="204" t="s">
        <v>552</v>
      </c>
    </row>
    <row r="2" s="187" customFormat="true" ht="11.25" hidden="false" customHeight="true" outlineLevel="0" collapsed="false">
      <c r="C2" s="205"/>
      <c r="D2" s="189"/>
      <c r="E2" s="190"/>
      <c r="F2" s="191"/>
      <c r="G2" s="192"/>
      <c r="H2" s="193"/>
      <c r="I2" s="194"/>
      <c r="J2" s="193"/>
      <c r="K2" s="195"/>
      <c r="L2" s="206" t="s">
        <v>49</v>
      </c>
      <c r="M2" s="195"/>
      <c r="N2" s="197"/>
      <c r="O2" s="198"/>
      <c r="P2" s="199"/>
      <c r="Q2" s="200"/>
      <c r="R2" s="201"/>
      <c r="S2" s="202"/>
      <c r="T2" s="203"/>
      <c r="U2" s="204" t="s">
        <v>553</v>
      </c>
    </row>
    <row r="3" s="187" customFormat="true" ht="11.25" hidden="false" customHeight="true" outlineLevel="0" collapsed="false">
      <c r="C3" s="207"/>
      <c r="D3" s="189"/>
      <c r="E3" s="190"/>
      <c r="F3" s="191"/>
      <c r="G3" s="192"/>
      <c r="H3" s="193"/>
      <c r="I3" s="194"/>
      <c r="J3" s="193"/>
      <c r="K3" s="195"/>
      <c r="L3" s="206" t="s">
        <v>306</v>
      </c>
      <c r="M3" s="195"/>
      <c r="N3" s="197"/>
      <c r="O3" s="198"/>
      <c r="P3" s="199"/>
      <c r="Q3" s="200"/>
      <c r="R3" s="201"/>
      <c r="S3" s="202"/>
      <c r="T3" s="203"/>
      <c r="U3" s="204"/>
    </row>
    <row r="4" s="187" customFormat="true" ht="9.75" hidden="false" customHeight="true" outlineLevel="0" collapsed="false">
      <c r="A4" s="194"/>
      <c r="C4" s="189"/>
      <c r="D4" s="189"/>
      <c r="E4" s="191"/>
      <c r="F4" s="191"/>
      <c r="G4" s="192"/>
      <c r="H4" s="193"/>
      <c r="I4" s="192"/>
      <c r="J4" s="193"/>
      <c r="K4" s="195"/>
      <c r="L4" s="197"/>
      <c r="M4" s="195"/>
      <c r="N4" s="197"/>
      <c r="O4" s="198"/>
      <c r="P4" s="199"/>
      <c r="Q4" s="198"/>
      <c r="R4" s="201"/>
      <c r="S4" s="202"/>
      <c r="T4" s="203"/>
      <c r="U4" s="195"/>
    </row>
    <row r="5" s="187" customFormat="true" ht="12.75" hidden="false" customHeight="true" outlineLevel="0" collapsed="false">
      <c r="A5" s="194"/>
      <c r="C5" s="188"/>
      <c r="D5" s="189"/>
      <c r="E5" s="208"/>
      <c r="F5" s="191"/>
      <c r="G5" s="192"/>
      <c r="H5" s="193"/>
      <c r="I5" s="192"/>
      <c r="J5" s="193"/>
      <c r="K5" s="209"/>
      <c r="L5" s="197"/>
      <c r="M5" s="195"/>
      <c r="N5" s="197"/>
      <c r="O5" s="198"/>
      <c r="P5" s="199"/>
      <c r="Q5" s="198"/>
      <c r="R5" s="201"/>
      <c r="S5" s="202"/>
      <c r="T5" s="203"/>
      <c r="U5" s="195"/>
    </row>
    <row r="6" s="187" customFormat="true" ht="11.25" hidden="false" customHeight="true" outlineLevel="0" collapsed="false">
      <c r="A6" s="194"/>
      <c r="C6" s="189"/>
      <c r="D6" s="189"/>
      <c r="E6" s="208"/>
      <c r="F6" s="191"/>
      <c r="G6" s="192"/>
      <c r="H6" s="193"/>
      <c r="I6" s="192"/>
      <c r="J6" s="193"/>
      <c r="K6" s="209"/>
      <c r="L6" s="197"/>
      <c r="M6" s="210"/>
      <c r="N6" s="197"/>
      <c r="O6" s="211"/>
      <c r="P6" s="199"/>
      <c r="Q6" s="212"/>
      <c r="R6" s="201"/>
      <c r="S6" s="202"/>
      <c r="T6" s="203"/>
      <c r="U6" s="204"/>
    </row>
    <row r="7" customFormat="false" ht="10.5" hidden="false" customHeight="true" outlineLevel="0" collapsed="false">
      <c r="A7" s="213"/>
      <c r="E7" s="176"/>
      <c r="M7" s="214"/>
      <c r="O7" s="214"/>
      <c r="Q7" s="214"/>
      <c r="S7" s="215"/>
      <c r="U7" s="214"/>
    </row>
    <row r="8" customFormat="false" ht="9.75" hidden="false" customHeight="true" outlineLevel="0" collapsed="false">
      <c r="A8" s="213"/>
      <c r="K8" s="214"/>
      <c r="M8" s="216" t="s">
        <v>554</v>
      </c>
      <c r="O8" s="216" t="s">
        <v>555</v>
      </c>
      <c r="Q8" s="217" t="s">
        <v>556</v>
      </c>
      <c r="S8" s="218" t="s">
        <v>557</v>
      </c>
      <c r="U8" s="219" t="s">
        <v>558</v>
      </c>
    </row>
    <row r="9" customFormat="false" ht="25.5" hidden="false" customHeight="true" outlineLevel="0" collapsed="false">
      <c r="A9" s="213"/>
      <c r="E9" s="214"/>
      <c r="G9" s="220" t="s">
        <v>559</v>
      </c>
      <c r="I9" s="221" t="s">
        <v>560</v>
      </c>
      <c r="K9" s="222" t="s">
        <v>561</v>
      </c>
      <c r="M9" s="216" t="s">
        <v>562</v>
      </c>
      <c r="O9" s="216" t="s">
        <v>563</v>
      </c>
      <c r="Q9" s="217" t="s">
        <v>564</v>
      </c>
      <c r="S9" s="223" t="s">
        <v>565</v>
      </c>
      <c r="U9" s="219" t="s">
        <v>566</v>
      </c>
    </row>
    <row r="10" s="226" customFormat="true" ht="9.75" hidden="false" customHeight="true" outlineLevel="0" collapsed="false">
      <c r="A10" s="179"/>
      <c r="B10" s="224"/>
      <c r="C10" s="224"/>
      <c r="D10" s="224"/>
      <c r="E10" s="220" t="s">
        <v>567</v>
      </c>
      <c r="F10" s="224"/>
      <c r="G10" s="220" t="s">
        <v>568</v>
      </c>
      <c r="H10" s="224"/>
      <c r="I10" s="220" t="s">
        <v>569</v>
      </c>
      <c r="J10" s="224"/>
      <c r="K10" s="220" t="s">
        <v>570</v>
      </c>
      <c r="L10" s="224"/>
      <c r="M10" s="220" t="s">
        <v>571</v>
      </c>
      <c r="N10" s="224"/>
      <c r="O10" s="220" t="s">
        <v>572</v>
      </c>
      <c r="P10" s="224"/>
      <c r="Q10" s="220" t="s">
        <v>572</v>
      </c>
      <c r="R10" s="224"/>
      <c r="S10" s="225" t="s">
        <v>573</v>
      </c>
      <c r="T10" s="224"/>
      <c r="U10" s="220" t="s">
        <v>574</v>
      </c>
    </row>
    <row r="11" s="222" customFormat="true" ht="10.5" hidden="false" customHeight="true" outlineLevel="0" collapsed="false">
      <c r="A11" s="227" t="s">
        <v>81</v>
      </c>
      <c r="B11" s="228"/>
      <c r="C11" s="229" t="s">
        <v>575</v>
      </c>
      <c r="D11" s="230"/>
      <c r="E11" s="231" t="s">
        <v>576</v>
      </c>
      <c r="F11" s="220"/>
      <c r="G11" s="231" t="s">
        <v>577</v>
      </c>
      <c r="H11" s="232"/>
      <c r="I11" s="231" t="s">
        <v>576</v>
      </c>
      <c r="J11" s="232"/>
      <c r="K11" s="233" t="s">
        <v>578</v>
      </c>
      <c r="L11" s="228"/>
      <c r="M11" s="233" t="s">
        <v>578</v>
      </c>
      <c r="N11" s="228"/>
      <c r="O11" s="234" t="s">
        <v>576</v>
      </c>
      <c r="P11" s="235"/>
      <c r="Q11" s="234" t="s">
        <v>576</v>
      </c>
      <c r="R11" s="236"/>
      <c r="S11" s="237" t="s">
        <v>579</v>
      </c>
      <c r="T11" s="225"/>
      <c r="U11" s="234" t="s">
        <v>580</v>
      </c>
    </row>
    <row r="12" s="249" customFormat="true" ht="8.25" hidden="false" customHeight="true" outlineLevel="0" collapsed="false">
      <c r="A12" s="238"/>
      <c r="B12" s="239"/>
      <c r="C12" s="240"/>
      <c r="D12" s="240"/>
      <c r="E12" s="241"/>
      <c r="F12" s="242"/>
      <c r="G12" s="243"/>
      <c r="H12" s="243"/>
      <c r="I12" s="243"/>
      <c r="J12" s="243"/>
      <c r="K12" s="244"/>
      <c r="L12" s="244"/>
      <c r="M12" s="244"/>
      <c r="N12" s="244"/>
      <c r="O12" s="245"/>
      <c r="P12" s="245"/>
      <c r="Q12" s="246"/>
      <c r="R12" s="246"/>
      <c r="S12" s="247"/>
      <c r="T12" s="247"/>
      <c r="U12" s="248"/>
    </row>
    <row r="13" customFormat="false" ht="9" hidden="false" customHeight="true" outlineLevel="0" collapsed="false">
      <c r="B13" s="250" t="s">
        <v>94</v>
      </c>
      <c r="C13" s="250"/>
      <c r="D13" s="250"/>
    </row>
    <row r="14" customFormat="false" ht="9" hidden="false" customHeight="true" outlineLevel="0" collapsed="false">
      <c r="A14" s="172" t="s">
        <v>581</v>
      </c>
      <c r="C14" s="251" t="s">
        <v>95</v>
      </c>
      <c r="E14" s="252" t="n">
        <v>159464</v>
      </c>
      <c r="F14" s="252"/>
      <c r="G14" s="253" t="n">
        <v>15.03</v>
      </c>
      <c r="I14" s="254" t="n">
        <f aca="false">E14/G14</f>
        <v>10609.7139055223</v>
      </c>
      <c r="K14" s="255" t="n">
        <v>2.9</v>
      </c>
      <c r="L14" s="256"/>
      <c r="M14" s="252" t="n">
        <v>14816.11</v>
      </c>
      <c r="N14" s="226"/>
      <c r="O14" s="255" t="n">
        <v>126</v>
      </c>
      <c r="P14" s="257"/>
      <c r="Q14" s="255" t="n">
        <v>124</v>
      </c>
      <c r="S14" s="258" t="n">
        <v>1.073</v>
      </c>
      <c r="U14" s="259" t="n">
        <v>37023</v>
      </c>
      <c r="W14" s="260"/>
    </row>
    <row r="15" customFormat="false" ht="9" hidden="false" customHeight="true" outlineLevel="0" collapsed="false">
      <c r="A15" s="172" t="s">
        <v>582</v>
      </c>
      <c r="C15" s="251" t="s">
        <v>97</v>
      </c>
      <c r="E15" s="252" t="n">
        <v>17669</v>
      </c>
      <c r="F15" s="261"/>
      <c r="G15" s="253" t="n">
        <v>13.01</v>
      </c>
      <c r="I15" s="178" t="n">
        <f aca="false">E15/G15</f>
        <v>1358.10914681015</v>
      </c>
      <c r="K15" s="255" t="n">
        <v>4.9</v>
      </c>
      <c r="L15" s="256"/>
      <c r="M15" s="252" t="n">
        <v>2157.49</v>
      </c>
      <c r="N15" s="226"/>
      <c r="O15" s="255" t="n">
        <v>30</v>
      </c>
      <c r="P15" s="257"/>
      <c r="Q15" s="255" t="n">
        <v>5</v>
      </c>
      <c r="S15" s="258" t="n">
        <v>1.12</v>
      </c>
      <c r="U15" s="252" t="n">
        <v>1098</v>
      </c>
      <c r="W15" s="260"/>
    </row>
    <row r="16" customFormat="false" ht="9" hidden="false" customHeight="true" outlineLevel="0" collapsed="false">
      <c r="A16" s="172" t="s">
        <v>583</v>
      </c>
      <c r="C16" s="251" t="s">
        <v>98</v>
      </c>
      <c r="E16" s="252" t="n">
        <v>6502</v>
      </c>
      <c r="F16" s="252"/>
      <c r="G16" s="253" t="n">
        <v>6.7</v>
      </c>
      <c r="I16" s="178" t="n">
        <f aca="false">E16/G16</f>
        <v>970.44776119403</v>
      </c>
      <c r="K16" s="255" t="n">
        <v>5.2</v>
      </c>
      <c r="L16" s="256"/>
      <c r="M16" s="252" t="n">
        <v>911.64</v>
      </c>
      <c r="N16" s="226"/>
      <c r="O16" s="255" t="n">
        <v>3</v>
      </c>
      <c r="P16" s="257"/>
      <c r="Q16" s="255" t="n">
        <v>8</v>
      </c>
      <c r="S16" s="258" t="n">
        <v>1.21</v>
      </c>
      <c r="U16" s="252" t="n">
        <v>327</v>
      </c>
      <c r="W16" s="260"/>
    </row>
    <row r="17" customFormat="false" ht="9" hidden="false" customHeight="true" outlineLevel="0" collapsed="false">
      <c r="A17" s="172" t="s">
        <v>584</v>
      </c>
      <c r="C17" s="251" t="s">
        <v>99</v>
      </c>
      <c r="E17" s="252" t="n">
        <v>49071</v>
      </c>
      <c r="F17" s="252"/>
      <c r="G17" s="253" t="n">
        <v>10.24</v>
      </c>
      <c r="I17" s="178" t="n">
        <f aca="false">E17/G17</f>
        <v>4792.08984375</v>
      </c>
      <c r="K17" s="255" t="n">
        <v>3.6</v>
      </c>
      <c r="L17" s="256"/>
      <c r="M17" s="252" t="n">
        <v>4147.31</v>
      </c>
      <c r="N17" s="226"/>
      <c r="O17" s="255" t="n">
        <v>107</v>
      </c>
      <c r="P17" s="257"/>
      <c r="Q17" s="255" t="n">
        <v>41</v>
      </c>
      <c r="S17" s="258" t="n">
        <v>0.95</v>
      </c>
      <c r="U17" s="252" t="n">
        <v>5954</v>
      </c>
      <c r="W17" s="260"/>
    </row>
    <row r="18" customFormat="false" ht="9" hidden="false" customHeight="true" outlineLevel="0" collapsed="false">
      <c r="A18" s="172" t="s">
        <v>585</v>
      </c>
      <c r="C18" s="251" t="s">
        <v>100</v>
      </c>
      <c r="E18" s="252" t="n">
        <v>240485</v>
      </c>
      <c r="F18" s="252"/>
      <c r="G18" s="253" t="n">
        <v>340.8</v>
      </c>
      <c r="I18" s="178" t="n">
        <f aca="false">E18/G18</f>
        <v>705.648474178404</v>
      </c>
      <c r="K18" s="255" t="n">
        <v>4.2</v>
      </c>
      <c r="L18" s="256"/>
      <c r="M18" s="252" t="n">
        <v>39167.18</v>
      </c>
      <c r="N18" s="226"/>
      <c r="O18" s="255" t="n">
        <v>70</v>
      </c>
      <c r="P18" s="257"/>
      <c r="Q18" s="255" t="n">
        <v>75</v>
      </c>
      <c r="S18" s="258" t="n">
        <v>1.04</v>
      </c>
      <c r="U18" s="252" t="n">
        <v>24261</v>
      </c>
      <c r="W18" s="260"/>
    </row>
    <row r="19" customFormat="false" ht="9" hidden="false" customHeight="true" outlineLevel="0" collapsed="false">
      <c r="C19" s="251"/>
      <c r="E19" s="252"/>
      <c r="F19" s="252"/>
      <c r="G19" s="253"/>
      <c r="I19" s="178"/>
      <c r="K19" s="255"/>
      <c r="L19" s="256"/>
      <c r="M19" s="252"/>
      <c r="N19" s="226"/>
      <c r="O19" s="255"/>
      <c r="P19" s="257"/>
      <c r="Q19" s="255"/>
      <c r="S19" s="258"/>
      <c r="U19" s="252"/>
      <c r="W19" s="260"/>
    </row>
    <row r="20" customFormat="false" ht="9" hidden="false" customHeight="true" outlineLevel="0" collapsed="false">
      <c r="A20" s="172" t="s">
        <v>586</v>
      </c>
      <c r="C20" s="251" t="s">
        <v>101</v>
      </c>
      <c r="E20" s="252" t="n">
        <v>17312</v>
      </c>
      <c r="F20" s="252"/>
      <c r="G20" s="253" t="n">
        <v>7.52</v>
      </c>
      <c r="I20" s="178" t="n">
        <f aca="false">E20/G20</f>
        <v>2302.12765957447</v>
      </c>
      <c r="K20" s="255" t="n">
        <v>4</v>
      </c>
      <c r="L20" s="256"/>
      <c r="M20" s="252" t="n">
        <v>2778.15</v>
      </c>
      <c r="N20" s="226"/>
      <c r="O20" s="255" t="n">
        <v>83</v>
      </c>
      <c r="P20" s="257"/>
      <c r="Q20" s="255" t="n">
        <v>28</v>
      </c>
      <c r="S20" s="258" t="n">
        <v>1.14</v>
      </c>
      <c r="U20" s="252" t="n">
        <v>1625</v>
      </c>
      <c r="W20" s="260"/>
    </row>
    <row r="21" customFormat="false" ht="9" hidden="false" customHeight="true" outlineLevel="0" collapsed="false">
      <c r="A21" s="172" t="s">
        <v>587</v>
      </c>
      <c r="C21" s="251" t="s">
        <v>102</v>
      </c>
      <c r="E21" s="252" t="n">
        <v>5965</v>
      </c>
      <c r="F21" s="252"/>
      <c r="G21" s="253" t="n">
        <v>5.47</v>
      </c>
      <c r="I21" s="178" t="n">
        <f aca="false">E21/G21</f>
        <v>1090.49360146252</v>
      </c>
      <c r="K21" s="255" t="n">
        <v>5.7</v>
      </c>
      <c r="L21" s="256"/>
      <c r="M21" s="252" t="n">
        <v>957.79</v>
      </c>
      <c r="N21" s="226"/>
      <c r="O21" s="255" t="n">
        <v>45</v>
      </c>
      <c r="P21" s="257"/>
      <c r="Q21" s="255" t="n">
        <v>10</v>
      </c>
      <c r="S21" s="258" t="n">
        <v>0.75</v>
      </c>
      <c r="U21" s="252" t="n">
        <v>287</v>
      </c>
      <c r="W21" s="260"/>
    </row>
    <row r="22" customFormat="false" ht="9" hidden="false" customHeight="true" outlineLevel="0" collapsed="false">
      <c r="A22" s="172" t="s">
        <v>588</v>
      </c>
      <c r="C22" s="251" t="s">
        <v>103</v>
      </c>
      <c r="E22" s="252" t="n">
        <v>41967</v>
      </c>
      <c r="F22" s="252"/>
      <c r="G22" s="253" t="n">
        <v>42.93</v>
      </c>
      <c r="I22" s="178" t="n">
        <f aca="false">E22/G22</f>
        <v>977.568134171908</v>
      </c>
      <c r="K22" s="255" t="n">
        <v>6.5</v>
      </c>
      <c r="L22" s="256"/>
      <c r="M22" s="252" t="n">
        <v>5614.32</v>
      </c>
      <c r="N22" s="226"/>
      <c r="O22" s="255" t="n">
        <v>13</v>
      </c>
      <c r="P22" s="257"/>
      <c r="Q22" s="255" t="n">
        <v>18</v>
      </c>
      <c r="S22" s="258" t="n">
        <v>0.73</v>
      </c>
      <c r="U22" s="252" t="n">
        <v>2235</v>
      </c>
      <c r="W22" s="260"/>
    </row>
    <row r="23" customFormat="false" ht="9" hidden="false" customHeight="true" outlineLevel="0" collapsed="false">
      <c r="A23" s="172" t="s">
        <v>589</v>
      </c>
      <c r="C23" s="251" t="s">
        <v>104</v>
      </c>
      <c r="E23" s="252" t="n">
        <v>5983</v>
      </c>
      <c r="F23" s="252"/>
      <c r="G23" s="253" t="n">
        <v>6.89</v>
      </c>
      <c r="I23" s="178" t="n">
        <f aca="false">E23/G23</f>
        <v>868.359941944848</v>
      </c>
      <c r="K23" s="255" t="n">
        <v>5.4</v>
      </c>
      <c r="L23" s="256"/>
      <c r="M23" s="252" t="n">
        <v>1053.29</v>
      </c>
      <c r="N23" s="226"/>
      <c r="O23" s="255" t="n">
        <v>14</v>
      </c>
      <c r="P23" s="257"/>
      <c r="Q23" s="255" t="n">
        <v>1</v>
      </c>
      <c r="S23" s="258" t="n">
        <v>0.9</v>
      </c>
      <c r="T23" s="262"/>
      <c r="U23" s="252" t="n">
        <v>345</v>
      </c>
      <c r="W23" s="260"/>
    </row>
    <row r="24" customFormat="false" ht="9" hidden="false" customHeight="true" outlineLevel="0" collapsed="false">
      <c r="A24" s="172" t="s">
        <v>590</v>
      </c>
      <c r="C24" s="251" t="s">
        <v>105</v>
      </c>
      <c r="E24" s="252" t="n">
        <v>23257</v>
      </c>
      <c r="F24" s="252"/>
      <c r="G24" s="253" t="n">
        <v>6.24</v>
      </c>
      <c r="I24" s="178" t="n">
        <f aca="false">E24/G24</f>
        <v>3727.08333333333</v>
      </c>
      <c r="K24" s="255" t="n">
        <v>3</v>
      </c>
      <c r="L24" s="256"/>
      <c r="M24" s="252" t="n">
        <v>3074.29</v>
      </c>
      <c r="N24" s="226"/>
      <c r="O24" s="255" t="n">
        <v>129</v>
      </c>
      <c r="P24" s="257"/>
      <c r="Q24" s="255" t="n">
        <v>126</v>
      </c>
      <c r="S24" s="258" t="n">
        <v>1.062</v>
      </c>
      <c r="U24" s="252" t="n">
        <v>5861</v>
      </c>
      <c r="W24" s="260"/>
    </row>
    <row r="25" customFormat="false" ht="9" hidden="false" customHeight="true" outlineLevel="0" collapsed="false">
      <c r="C25" s="251"/>
      <c r="E25" s="252"/>
      <c r="F25" s="252"/>
      <c r="G25" s="253"/>
      <c r="I25" s="178"/>
      <c r="K25" s="255"/>
      <c r="L25" s="256"/>
      <c r="M25" s="252"/>
      <c r="N25" s="226"/>
      <c r="O25" s="255"/>
      <c r="P25" s="257"/>
      <c r="Q25" s="255"/>
      <c r="S25" s="258"/>
      <c r="U25" s="252"/>
      <c r="W25" s="260"/>
    </row>
    <row r="26" customFormat="false" ht="9" hidden="false" customHeight="true" outlineLevel="0" collapsed="false">
      <c r="A26" s="172" t="s">
        <v>591</v>
      </c>
      <c r="C26" s="251" t="s">
        <v>106</v>
      </c>
      <c r="E26" s="252" t="n">
        <v>14123</v>
      </c>
      <c r="F26" s="252"/>
      <c r="G26" s="253" t="n">
        <v>2</v>
      </c>
      <c r="I26" s="178" t="n">
        <f aca="false">E26/G26</f>
        <v>7061.5</v>
      </c>
      <c r="K26" s="255" t="n">
        <v>2.9</v>
      </c>
      <c r="L26" s="256"/>
      <c r="M26" s="252" t="n">
        <v>2608.47</v>
      </c>
      <c r="N26" s="226"/>
      <c r="O26" s="255" t="n">
        <v>132</v>
      </c>
      <c r="P26" s="257"/>
      <c r="Q26" s="255" t="n">
        <v>132</v>
      </c>
      <c r="S26" s="258" t="n">
        <v>1.315</v>
      </c>
      <c r="U26" s="252" t="n">
        <v>4008</v>
      </c>
      <c r="W26" s="260"/>
    </row>
    <row r="27" customFormat="false" ht="9" hidden="false" customHeight="true" outlineLevel="0" collapsed="false">
      <c r="A27" s="172" t="s">
        <v>295</v>
      </c>
      <c r="C27" s="251" t="s">
        <v>107</v>
      </c>
      <c r="E27" s="252" t="n">
        <v>8597</v>
      </c>
      <c r="F27" s="252"/>
      <c r="G27" s="253" t="n">
        <v>8.21</v>
      </c>
      <c r="I27" s="178" t="n">
        <f aca="false">E27/G27</f>
        <v>1047.13763702801</v>
      </c>
      <c r="K27" s="255" t="n">
        <v>5.6</v>
      </c>
      <c r="L27" s="256"/>
      <c r="M27" s="252" t="n">
        <v>1059.66</v>
      </c>
      <c r="N27" s="226"/>
      <c r="O27" s="255" t="n">
        <v>18</v>
      </c>
      <c r="P27" s="257"/>
      <c r="Q27" s="255" t="n">
        <v>3</v>
      </c>
      <c r="S27" s="258" t="n">
        <v>0.99</v>
      </c>
      <c r="U27" s="252" t="n">
        <v>550</v>
      </c>
      <c r="W27" s="260"/>
    </row>
    <row r="28" customFormat="false" ht="9" hidden="false" customHeight="true" outlineLevel="0" collapsed="false">
      <c r="A28" s="172" t="s">
        <v>296</v>
      </c>
      <c r="C28" s="251" t="s">
        <v>108</v>
      </c>
      <c r="E28" s="252" t="n">
        <v>27025</v>
      </c>
      <c r="F28" s="252"/>
      <c r="G28" s="253" t="n">
        <v>10.44</v>
      </c>
      <c r="I28" s="178" t="n">
        <f aca="false">E28/G28</f>
        <v>2588.60153256705</v>
      </c>
      <c r="K28" s="255" t="n">
        <v>4.5</v>
      </c>
      <c r="L28" s="256"/>
      <c r="M28" s="252" t="n">
        <v>3344.12</v>
      </c>
      <c r="N28" s="226"/>
      <c r="O28" s="255" t="n">
        <v>113</v>
      </c>
      <c r="P28" s="257"/>
      <c r="Q28" s="255" t="n">
        <v>66</v>
      </c>
      <c r="S28" s="258" t="n">
        <v>0.77</v>
      </c>
      <c r="U28" s="252" t="n">
        <v>3923</v>
      </c>
      <c r="W28" s="260"/>
    </row>
    <row r="29" customFormat="false" ht="9" hidden="false" customHeight="true" outlineLevel="0" collapsed="false">
      <c r="A29" s="172" t="s">
        <v>297</v>
      </c>
      <c r="C29" s="251" t="s">
        <v>109</v>
      </c>
      <c r="E29" s="252" t="n">
        <v>6829</v>
      </c>
      <c r="F29" s="252"/>
      <c r="G29" s="253" t="n">
        <v>8.24</v>
      </c>
      <c r="I29" s="178" t="n">
        <f aca="false">E29/G29</f>
        <v>828.76213592233</v>
      </c>
      <c r="K29" s="255" t="n">
        <v>4.9</v>
      </c>
      <c r="L29" s="256"/>
      <c r="M29" s="252" t="n">
        <v>1245.45</v>
      </c>
      <c r="N29" s="226"/>
      <c r="O29" s="255" t="n">
        <v>36</v>
      </c>
      <c r="P29" s="257"/>
      <c r="Q29" s="255" t="n">
        <v>7</v>
      </c>
      <c r="S29" s="258" t="n">
        <v>0.73</v>
      </c>
      <c r="U29" s="252" t="n">
        <v>443</v>
      </c>
      <c r="W29" s="260"/>
    </row>
    <row r="30" customFormat="false" ht="9" hidden="false" customHeight="true" outlineLevel="0" collapsed="false">
      <c r="A30" s="172" t="s">
        <v>298</v>
      </c>
      <c r="C30" s="251" t="s">
        <v>110</v>
      </c>
      <c r="E30" s="252" t="n">
        <v>137492</v>
      </c>
      <c r="F30" s="252"/>
      <c r="G30" s="253" t="n">
        <v>51.41</v>
      </c>
      <c r="I30" s="178" t="n">
        <f aca="false">E30/G30</f>
        <v>2674.42131880957</v>
      </c>
      <c r="K30" s="255" t="n">
        <v>5.1</v>
      </c>
      <c r="L30" s="256"/>
      <c r="M30" s="252" t="n">
        <v>19403.16</v>
      </c>
      <c r="N30" s="226"/>
      <c r="O30" s="255" t="n">
        <v>25</v>
      </c>
      <c r="P30" s="257"/>
      <c r="Q30" s="255" t="n">
        <v>15</v>
      </c>
      <c r="S30" s="258" t="n">
        <v>1.24</v>
      </c>
      <c r="U30" s="252" t="n">
        <v>10531</v>
      </c>
      <c r="W30" s="260"/>
    </row>
    <row r="31" customFormat="false" ht="9" hidden="false" customHeight="true" outlineLevel="0" collapsed="false">
      <c r="C31" s="251"/>
      <c r="E31" s="252"/>
      <c r="F31" s="252"/>
      <c r="G31" s="253"/>
      <c r="I31" s="178"/>
      <c r="K31" s="255"/>
      <c r="L31" s="256"/>
      <c r="M31" s="252"/>
      <c r="N31" s="226"/>
      <c r="O31" s="255"/>
      <c r="P31" s="257"/>
      <c r="Q31" s="255"/>
      <c r="S31" s="258"/>
      <c r="U31" s="252"/>
      <c r="W31" s="260"/>
    </row>
    <row r="32" customFormat="false" ht="9" hidden="false" customHeight="true" outlineLevel="0" collapsed="false">
      <c r="A32" s="172" t="s">
        <v>299</v>
      </c>
      <c r="C32" s="251" t="s">
        <v>111</v>
      </c>
      <c r="E32" s="252" t="n">
        <v>54224</v>
      </c>
      <c r="F32" s="252"/>
      <c r="G32" s="253" t="n">
        <v>17.42</v>
      </c>
      <c r="I32" s="178" t="n">
        <f aca="false">E32/G32</f>
        <v>3112.74397244546</v>
      </c>
      <c r="K32" s="255" t="n">
        <v>5.2</v>
      </c>
      <c r="L32" s="256"/>
      <c r="M32" s="252" t="n">
        <v>5759.88</v>
      </c>
      <c r="N32" s="226"/>
      <c r="O32" s="255" t="n">
        <v>16</v>
      </c>
      <c r="P32" s="257"/>
      <c r="Q32" s="255" t="n">
        <v>19</v>
      </c>
      <c r="S32" s="258" t="n">
        <v>0.78</v>
      </c>
      <c r="U32" s="252" t="n">
        <v>4047</v>
      </c>
      <c r="W32" s="260"/>
    </row>
    <row r="33" customFormat="false" ht="9" hidden="false" customHeight="true" outlineLevel="0" collapsed="false">
      <c r="A33" s="172" t="s">
        <v>300</v>
      </c>
      <c r="C33" s="251" t="s">
        <v>112</v>
      </c>
      <c r="E33" s="252" t="n">
        <v>22901</v>
      </c>
      <c r="F33" s="252"/>
      <c r="G33" s="253" t="n">
        <v>10.28</v>
      </c>
      <c r="I33" s="178" t="n">
        <f aca="false">E33/G33</f>
        <v>2227.72373540856</v>
      </c>
      <c r="K33" s="255" t="n">
        <v>6.1</v>
      </c>
      <c r="L33" s="256"/>
      <c r="M33" s="252" t="n">
        <v>3961.98</v>
      </c>
      <c r="N33" s="226"/>
      <c r="O33" s="255" t="n">
        <v>10</v>
      </c>
      <c r="P33" s="257"/>
      <c r="Q33" s="255" t="n">
        <v>2</v>
      </c>
      <c r="S33" s="258" t="n">
        <v>1.13</v>
      </c>
      <c r="U33" s="252" t="n">
        <v>1336</v>
      </c>
      <c r="W33" s="260"/>
    </row>
    <row r="34" customFormat="false" ht="9" hidden="false" customHeight="true" outlineLevel="0" collapsed="false">
      <c r="A34" s="172" t="s">
        <v>301</v>
      </c>
      <c r="C34" s="251" t="s">
        <v>113</v>
      </c>
      <c r="E34" s="252" t="n">
        <v>7301</v>
      </c>
      <c r="F34" s="252"/>
      <c r="G34" s="253" t="n">
        <v>2.5</v>
      </c>
      <c r="I34" s="178" t="n">
        <f aca="false">E34/G34</f>
        <v>2920.4</v>
      </c>
      <c r="K34" s="255" t="n">
        <v>7.2</v>
      </c>
      <c r="L34" s="256"/>
      <c r="M34" s="252" t="n">
        <v>671.25</v>
      </c>
      <c r="N34" s="226"/>
      <c r="O34" s="255" t="n">
        <v>26</v>
      </c>
      <c r="P34" s="257"/>
      <c r="Q34" s="255" t="n">
        <v>20</v>
      </c>
      <c r="S34" s="258" t="n">
        <v>1.09</v>
      </c>
      <c r="U34" s="252" t="n">
        <v>520</v>
      </c>
      <c r="W34" s="260"/>
    </row>
    <row r="35" customFormat="false" ht="9" hidden="false" customHeight="true" outlineLevel="0" collapsed="false">
      <c r="A35" s="172" t="s">
        <v>302</v>
      </c>
      <c r="C35" s="251" t="s">
        <v>114</v>
      </c>
      <c r="E35" s="252" t="n">
        <v>79531</v>
      </c>
      <c r="F35" s="252"/>
      <c r="G35" s="253" t="n">
        <v>49.13</v>
      </c>
      <c r="I35" s="178" t="n">
        <f aca="false">E35/G35</f>
        <v>1618.7868919194</v>
      </c>
      <c r="K35" s="255" t="n">
        <v>5.8</v>
      </c>
      <c r="L35" s="256"/>
      <c r="M35" s="252" t="n">
        <v>8018.05</v>
      </c>
      <c r="N35" s="226"/>
      <c r="O35" s="255" t="n">
        <v>24</v>
      </c>
      <c r="P35" s="257"/>
      <c r="Q35" s="255" t="n">
        <v>9</v>
      </c>
      <c r="S35" s="258" t="n">
        <v>1.11</v>
      </c>
      <c r="U35" s="252" t="n">
        <v>5193</v>
      </c>
      <c r="W35" s="260"/>
    </row>
    <row r="36" customFormat="false" ht="9" hidden="false" customHeight="true" outlineLevel="0" collapsed="false">
      <c r="A36" s="172" t="s">
        <v>592</v>
      </c>
      <c r="C36" s="251" t="s">
        <v>115</v>
      </c>
      <c r="E36" s="252" t="n">
        <v>41616</v>
      </c>
      <c r="F36" s="252"/>
      <c r="G36" s="253" t="n">
        <v>9.88</v>
      </c>
      <c r="I36" s="178" t="n">
        <f aca="false">E36/G36</f>
        <v>4212.14574898785</v>
      </c>
      <c r="K36" s="255" t="n">
        <v>3.4</v>
      </c>
      <c r="L36" s="256"/>
      <c r="M36" s="252" t="n">
        <v>7333.4</v>
      </c>
      <c r="N36" s="226"/>
      <c r="O36" s="255" t="n">
        <v>89</v>
      </c>
      <c r="P36" s="257"/>
      <c r="Q36" s="255" t="n">
        <v>72</v>
      </c>
      <c r="S36" s="258" t="n">
        <v>1.22</v>
      </c>
      <c r="U36" s="252" t="n">
        <v>4808</v>
      </c>
      <c r="W36" s="260"/>
    </row>
    <row r="37" customFormat="false" ht="9" hidden="false" customHeight="true" outlineLevel="0" collapsed="false">
      <c r="C37" s="251"/>
      <c r="E37" s="252"/>
      <c r="F37" s="252"/>
      <c r="G37" s="253"/>
      <c r="I37" s="178"/>
      <c r="K37" s="255"/>
      <c r="L37" s="256"/>
      <c r="M37" s="252"/>
      <c r="N37" s="226"/>
      <c r="O37" s="255"/>
      <c r="P37" s="257"/>
      <c r="Q37" s="255"/>
      <c r="S37" s="258"/>
      <c r="U37" s="252"/>
      <c r="W37" s="260"/>
    </row>
    <row r="38" customFormat="false" ht="9" hidden="false" customHeight="true" outlineLevel="0" collapsed="false">
      <c r="A38" s="172" t="s">
        <v>593</v>
      </c>
      <c r="C38" s="251" t="s">
        <v>116</v>
      </c>
      <c r="E38" s="252" t="n">
        <v>15802</v>
      </c>
      <c r="F38" s="252"/>
      <c r="G38" s="253" t="n">
        <v>2.53</v>
      </c>
      <c r="I38" s="178" t="n">
        <f aca="false">E38/G38</f>
        <v>6245.84980237154</v>
      </c>
      <c r="K38" s="255" t="n">
        <v>3.4</v>
      </c>
      <c r="L38" s="256"/>
      <c r="M38" s="252" t="n">
        <v>3447.66</v>
      </c>
      <c r="N38" s="226"/>
      <c r="O38" s="255" t="n">
        <v>60</v>
      </c>
      <c r="P38" s="257"/>
      <c r="Q38" s="255" t="n">
        <v>55</v>
      </c>
      <c r="S38" s="258" t="n">
        <v>1.55</v>
      </c>
      <c r="U38" s="252" t="n">
        <v>1472</v>
      </c>
      <c r="W38" s="260"/>
    </row>
    <row r="39" customFormat="false" ht="9" hidden="false" customHeight="true" outlineLevel="0" collapsed="false">
      <c r="A39" s="172" t="s">
        <v>322</v>
      </c>
      <c r="C39" s="251" t="s">
        <v>117</v>
      </c>
      <c r="E39" s="252" t="n">
        <v>13544</v>
      </c>
      <c r="F39" s="252"/>
      <c r="G39" s="253" t="n">
        <v>10.96</v>
      </c>
      <c r="I39" s="178" t="n">
        <f aca="false">E39/G39</f>
        <v>1235.76642335766</v>
      </c>
      <c r="K39" s="255" t="n">
        <v>7.3</v>
      </c>
      <c r="L39" s="256"/>
      <c r="M39" s="252" t="n">
        <v>1909.54</v>
      </c>
      <c r="N39" s="226"/>
      <c r="O39" s="255" t="n">
        <v>8</v>
      </c>
      <c r="P39" s="257"/>
      <c r="Q39" s="255" t="n">
        <v>6</v>
      </c>
      <c r="S39" s="258" t="n">
        <v>1.062</v>
      </c>
      <c r="U39" s="252" t="n">
        <v>639</v>
      </c>
      <c r="W39" s="260"/>
    </row>
    <row r="40" customFormat="false" ht="9" hidden="false" customHeight="true" outlineLevel="0" collapsed="false">
      <c r="A40" s="172" t="s">
        <v>323</v>
      </c>
      <c r="C40" s="251" t="s">
        <v>118</v>
      </c>
      <c r="E40" s="252" t="n">
        <v>183218</v>
      </c>
      <c r="F40" s="252"/>
      <c r="G40" s="253" t="n">
        <v>68.71</v>
      </c>
      <c r="I40" s="178" t="n">
        <f aca="false">E40/G40</f>
        <v>2666.54053267356</v>
      </c>
      <c r="K40" s="255" t="n">
        <v>4.8</v>
      </c>
      <c r="L40" s="256"/>
      <c r="M40" s="252" t="n">
        <v>26947.33</v>
      </c>
      <c r="N40" s="226"/>
      <c r="O40" s="255" t="n">
        <v>29</v>
      </c>
      <c r="P40" s="257"/>
      <c r="Q40" s="255" t="n">
        <v>16</v>
      </c>
      <c r="S40" s="258" t="n">
        <v>1.22</v>
      </c>
      <c r="U40" s="252" t="n">
        <v>14642</v>
      </c>
      <c r="W40" s="260"/>
    </row>
    <row r="41" customFormat="false" ht="9" hidden="false" customHeight="true" outlineLevel="0" collapsed="false">
      <c r="A41" s="172" t="s">
        <v>324</v>
      </c>
      <c r="C41" s="251" t="s">
        <v>119</v>
      </c>
      <c r="E41" s="252" t="n">
        <v>247087</v>
      </c>
      <c r="F41" s="252"/>
      <c r="G41" s="253" t="n">
        <v>54.12</v>
      </c>
      <c r="I41" s="178" t="n">
        <f aca="false">E41/G41</f>
        <v>4565.53954175906</v>
      </c>
      <c r="K41" s="255" t="n">
        <v>5</v>
      </c>
      <c r="L41" s="256"/>
      <c r="M41" s="252" t="n">
        <v>28804.64</v>
      </c>
      <c r="N41" s="226"/>
      <c r="O41" s="255" t="n">
        <v>20</v>
      </c>
      <c r="P41" s="257"/>
      <c r="Q41" s="255" t="n">
        <v>14</v>
      </c>
      <c r="S41" s="258" t="n">
        <v>1.15</v>
      </c>
      <c r="U41" s="252" t="n">
        <v>18927</v>
      </c>
      <c r="W41" s="260"/>
    </row>
    <row r="42" customFormat="false" ht="9" hidden="false" customHeight="true" outlineLevel="0" collapsed="false">
      <c r="A42" s="172" t="s">
        <v>325</v>
      </c>
      <c r="C42" s="251" t="s">
        <v>120</v>
      </c>
      <c r="E42" s="252" t="n">
        <v>3857</v>
      </c>
      <c r="F42" s="252"/>
      <c r="G42" s="253" t="n">
        <v>7.48</v>
      </c>
      <c r="I42" s="178" t="n">
        <f aca="false">E42/G42</f>
        <v>515.641711229947</v>
      </c>
      <c r="K42" s="255" t="n">
        <v>5.9</v>
      </c>
      <c r="L42" s="256"/>
      <c r="M42" s="252" t="n">
        <v>763.93</v>
      </c>
      <c r="N42" s="226"/>
      <c r="O42" s="255" t="n">
        <v>51</v>
      </c>
      <c r="P42" s="257"/>
      <c r="Q42" s="255" t="n">
        <v>12</v>
      </c>
      <c r="S42" s="258" t="n">
        <v>0.9</v>
      </c>
      <c r="U42" s="252" t="n">
        <v>233</v>
      </c>
      <c r="W42" s="260"/>
    </row>
    <row r="43" customFormat="false" ht="9" hidden="false" customHeight="true" outlineLevel="0" collapsed="false">
      <c r="C43" s="251"/>
      <c r="E43" s="252"/>
      <c r="F43" s="252"/>
      <c r="G43" s="253"/>
      <c r="I43" s="178"/>
      <c r="K43" s="255"/>
      <c r="L43" s="256"/>
      <c r="M43" s="252"/>
      <c r="N43" s="226"/>
      <c r="O43" s="255"/>
      <c r="P43" s="257"/>
      <c r="Q43" s="255"/>
      <c r="S43" s="258"/>
      <c r="U43" s="252"/>
      <c r="W43" s="260"/>
    </row>
    <row r="44" customFormat="false" ht="9" hidden="false" customHeight="true" outlineLevel="0" collapsed="false">
      <c r="A44" s="172" t="s">
        <v>594</v>
      </c>
      <c r="C44" s="251" t="s">
        <v>121</v>
      </c>
      <c r="E44" s="252" t="n">
        <v>32018</v>
      </c>
      <c r="F44" s="252"/>
      <c r="G44" s="253" t="n">
        <v>22.93</v>
      </c>
      <c r="I44" s="178" t="n">
        <f aca="false">E44/G44</f>
        <v>1396.33667684256</v>
      </c>
      <c r="K44" s="255" t="n">
        <v>7</v>
      </c>
      <c r="L44" s="256"/>
      <c r="M44" s="252" t="n">
        <v>3850.73</v>
      </c>
      <c r="N44" s="226"/>
      <c r="O44" s="255" t="n">
        <v>4</v>
      </c>
      <c r="P44" s="257"/>
      <c r="Q44" s="255" t="n">
        <v>4</v>
      </c>
      <c r="S44" s="258" t="n">
        <v>1.35</v>
      </c>
      <c r="U44" s="252" t="n">
        <v>1878</v>
      </c>
      <c r="W44" s="260"/>
    </row>
    <row r="45" customFormat="false" ht="9" hidden="false" customHeight="true" outlineLevel="0" collapsed="false">
      <c r="A45" s="172" t="s">
        <v>595</v>
      </c>
      <c r="C45" s="251" t="s">
        <v>122</v>
      </c>
      <c r="E45" s="252" t="n">
        <v>12287</v>
      </c>
      <c r="F45" s="252"/>
      <c r="G45" s="253" t="n">
        <v>15.32</v>
      </c>
      <c r="I45" s="178" t="n">
        <f aca="false">E45/G45</f>
        <v>802.023498694517</v>
      </c>
      <c r="K45" s="255" t="n">
        <v>3.8</v>
      </c>
      <c r="L45" s="256"/>
      <c r="M45" s="252" t="n">
        <v>2051.29</v>
      </c>
      <c r="N45" s="226"/>
      <c r="O45" s="255" t="n">
        <v>100</v>
      </c>
      <c r="P45" s="257"/>
      <c r="Q45" s="255" t="n">
        <v>109</v>
      </c>
      <c r="S45" s="258" t="n">
        <v>1.07</v>
      </c>
      <c r="U45" s="252" t="n">
        <v>1520</v>
      </c>
      <c r="W45" s="260"/>
    </row>
    <row r="46" customFormat="false" ht="9" hidden="false" customHeight="true" outlineLevel="0" collapsed="false">
      <c r="A46" s="172" t="s">
        <v>350</v>
      </c>
      <c r="C46" s="251" t="s">
        <v>123</v>
      </c>
      <c r="E46" s="252" t="n">
        <v>96179</v>
      </c>
      <c r="F46" s="252"/>
      <c r="G46" s="253" t="n">
        <v>33.65</v>
      </c>
      <c r="I46" s="178" t="n">
        <f aca="false">E46/G46</f>
        <v>2858.21693907875</v>
      </c>
      <c r="K46" s="255" t="n">
        <v>5.7</v>
      </c>
      <c r="L46" s="256"/>
      <c r="M46" s="252" t="n">
        <v>13635.91</v>
      </c>
      <c r="N46" s="226"/>
      <c r="O46" s="255" t="n">
        <v>15</v>
      </c>
      <c r="P46" s="257"/>
      <c r="Q46" s="255" t="n">
        <v>13</v>
      </c>
      <c r="S46" s="258" t="n">
        <v>1.3</v>
      </c>
      <c r="U46" s="252" t="n">
        <v>7144</v>
      </c>
      <c r="W46" s="260"/>
    </row>
    <row r="47" customFormat="false" ht="9" hidden="false" customHeight="true" outlineLevel="0" collapsed="false">
      <c r="A47" s="172" t="s">
        <v>351</v>
      </c>
      <c r="C47" s="251" t="s">
        <v>124</v>
      </c>
      <c r="E47" s="252" t="n">
        <v>17228</v>
      </c>
      <c r="F47" s="252"/>
      <c r="G47" s="253" t="n">
        <v>9.87</v>
      </c>
      <c r="I47" s="178" t="n">
        <f aca="false">E47/G47</f>
        <v>1745.49138804458</v>
      </c>
      <c r="K47" s="255" t="n">
        <v>5.7</v>
      </c>
      <c r="L47" s="256"/>
      <c r="M47" s="252" t="n">
        <v>1579.15</v>
      </c>
      <c r="N47" s="226"/>
      <c r="O47" s="255" t="n">
        <v>1</v>
      </c>
      <c r="P47" s="257"/>
      <c r="Q47" s="255" t="n">
        <v>11</v>
      </c>
      <c r="S47" s="258" t="n">
        <v>0.76</v>
      </c>
      <c r="U47" s="252" t="n">
        <v>810</v>
      </c>
      <c r="W47" s="260"/>
    </row>
    <row r="48" customFormat="false" ht="9" hidden="false" customHeight="true" outlineLevel="0" collapsed="false">
      <c r="A48" s="172" t="s">
        <v>353</v>
      </c>
      <c r="C48" s="251" t="s">
        <v>125</v>
      </c>
      <c r="E48" s="252" t="n">
        <v>221679</v>
      </c>
      <c r="F48" s="252"/>
      <c r="G48" s="253" t="n">
        <v>59.81</v>
      </c>
      <c r="I48" s="178" t="n">
        <f aca="false">E48/G48</f>
        <v>3706.38689182411</v>
      </c>
      <c r="K48" s="255" t="n">
        <v>4.4</v>
      </c>
      <c r="L48" s="256"/>
      <c r="M48" s="252" t="n">
        <v>22815.16</v>
      </c>
      <c r="N48" s="226"/>
      <c r="O48" s="255" t="n">
        <v>66</v>
      </c>
      <c r="P48" s="257"/>
      <c r="Q48" s="255" t="n">
        <v>27</v>
      </c>
      <c r="S48" s="258" t="n">
        <v>1.2</v>
      </c>
      <c r="U48" s="252" t="n">
        <v>20882</v>
      </c>
      <c r="W48" s="260"/>
    </row>
    <row r="49" customFormat="false" ht="9" hidden="false" customHeight="true" outlineLevel="0" collapsed="false">
      <c r="C49" s="251"/>
      <c r="E49" s="252"/>
      <c r="F49" s="252"/>
      <c r="G49" s="253"/>
      <c r="I49" s="178"/>
      <c r="K49" s="255"/>
      <c r="L49" s="256"/>
      <c r="M49" s="252"/>
      <c r="N49" s="226"/>
      <c r="O49" s="255"/>
      <c r="P49" s="257"/>
      <c r="Q49" s="255"/>
      <c r="S49" s="258"/>
      <c r="U49" s="252"/>
      <c r="W49" s="260"/>
    </row>
    <row r="50" customFormat="false" ht="9" hidden="false" customHeight="true" outlineLevel="0" collapsed="false">
      <c r="A50" s="172" t="s">
        <v>354</v>
      </c>
      <c r="C50" s="251" t="s">
        <v>126</v>
      </c>
      <c r="E50" s="252" t="n">
        <v>99644</v>
      </c>
      <c r="F50" s="252"/>
      <c r="G50" s="253" t="n">
        <v>42.56</v>
      </c>
      <c r="I50" s="178" t="n">
        <f aca="false">E50/G50</f>
        <v>2341.25939849624</v>
      </c>
      <c r="K50" s="255" t="n">
        <v>4.5</v>
      </c>
      <c r="L50" s="256"/>
      <c r="M50" s="252" t="n">
        <v>12831.38</v>
      </c>
      <c r="N50" s="226"/>
      <c r="O50" s="255" t="n">
        <v>40</v>
      </c>
      <c r="P50" s="257"/>
      <c r="Q50" s="255" t="n">
        <v>17</v>
      </c>
      <c r="S50" s="258" t="n">
        <v>1.22</v>
      </c>
      <c r="U50" s="252" t="n">
        <v>6943</v>
      </c>
      <c r="W50" s="260"/>
    </row>
    <row r="51" customFormat="false" ht="9" hidden="false" customHeight="true" outlineLevel="0" collapsed="false">
      <c r="A51" s="172" t="s">
        <v>356</v>
      </c>
      <c r="C51" s="251" t="s">
        <v>127</v>
      </c>
      <c r="E51" s="252" t="n">
        <v>25476</v>
      </c>
      <c r="F51" s="252"/>
      <c r="G51" s="253" t="n">
        <v>14.44</v>
      </c>
      <c r="I51" s="178" t="n">
        <f aca="false">E51/G51</f>
        <v>1764.26592797784</v>
      </c>
      <c r="K51" s="255" t="n">
        <v>4.1</v>
      </c>
      <c r="L51" s="256"/>
      <c r="M51" s="252" t="n">
        <v>3781.71</v>
      </c>
      <c r="N51" s="226"/>
      <c r="O51" s="255" t="n">
        <v>62</v>
      </c>
      <c r="P51" s="257"/>
      <c r="Q51" s="255" t="n">
        <v>23</v>
      </c>
      <c r="S51" s="258" t="n">
        <v>1.18</v>
      </c>
      <c r="U51" s="252" t="n">
        <v>2091</v>
      </c>
      <c r="W51" s="260"/>
    </row>
    <row r="52" customFormat="false" ht="9" hidden="false" customHeight="true" outlineLevel="0" collapsed="false">
      <c r="A52" s="172" t="s">
        <v>357</v>
      </c>
      <c r="C52" s="251" t="s">
        <v>128</v>
      </c>
      <c r="E52" s="252" t="n">
        <v>24453</v>
      </c>
      <c r="F52" s="252"/>
      <c r="G52" s="253" t="n">
        <v>19.98</v>
      </c>
      <c r="I52" s="178" t="n">
        <f aca="false">E52/G52</f>
        <v>1223.87387387387</v>
      </c>
      <c r="K52" s="255" t="n">
        <v>3.8</v>
      </c>
      <c r="L52" s="256"/>
      <c r="M52" s="252" t="n">
        <v>2527.68</v>
      </c>
      <c r="N52" s="226"/>
      <c r="O52" s="255" t="n">
        <v>39</v>
      </c>
      <c r="P52" s="257"/>
      <c r="Q52" s="255" t="n">
        <v>26</v>
      </c>
      <c r="S52" s="258" t="n">
        <v>0.95</v>
      </c>
      <c r="U52" s="252" t="n">
        <v>1806</v>
      </c>
      <c r="W52" s="260"/>
    </row>
    <row r="53" customFormat="false" ht="9" hidden="false" customHeight="true" outlineLevel="0" collapsed="false">
      <c r="A53" s="172" t="s">
        <v>359</v>
      </c>
      <c r="C53" s="251" t="s">
        <v>129</v>
      </c>
      <c r="E53" s="252" t="n">
        <v>91722</v>
      </c>
      <c r="F53" s="252"/>
      <c r="G53" s="253" t="n">
        <v>400.17</v>
      </c>
      <c r="I53" s="178" t="n">
        <f aca="false">E53/G53</f>
        <v>229.20758677562</v>
      </c>
      <c r="K53" s="255" t="n">
        <v>4.5</v>
      </c>
      <c r="L53" s="256"/>
      <c r="M53" s="252" t="n">
        <v>13673.09</v>
      </c>
      <c r="N53" s="226"/>
      <c r="O53" s="255" t="n">
        <v>65</v>
      </c>
      <c r="P53" s="257"/>
      <c r="Q53" s="255" t="n">
        <v>53</v>
      </c>
      <c r="S53" s="258" t="n">
        <v>1.03</v>
      </c>
      <c r="U53" s="252" t="n">
        <v>9198</v>
      </c>
      <c r="W53" s="260"/>
    </row>
    <row r="54" customFormat="false" ht="9" hidden="false" customHeight="true" outlineLevel="0" collapsed="false">
      <c r="A54" s="172" t="s">
        <v>360</v>
      </c>
      <c r="C54" s="251" t="s">
        <v>130</v>
      </c>
      <c r="E54" s="252" t="n">
        <v>453628</v>
      </c>
      <c r="F54" s="252"/>
      <c r="G54" s="253" t="n">
        <v>249.02</v>
      </c>
      <c r="I54" s="178" t="n">
        <f aca="false">E54/G54</f>
        <v>1821.6528792868</v>
      </c>
      <c r="K54" s="255" t="n">
        <v>3.8</v>
      </c>
      <c r="L54" s="256"/>
      <c r="M54" s="252" t="n">
        <v>67061.33</v>
      </c>
      <c r="N54" s="226"/>
      <c r="O54" s="255" t="n">
        <v>86</v>
      </c>
      <c r="P54" s="257"/>
      <c r="Q54" s="255" t="n">
        <v>78</v>
      </c>
      <c r="S54" s="258" t="n">
        <v>0.99</v>
      </c>
      <c r="U54" s="252" t="n">
        <v>53807</v>
      </c>
      <c r="W54" s="260"/>
    </row>
    <row r="55" customFormat="false" ht="9" hidden="false" customHeight="true" outlineLevel="0" collapsed="false">
      <c r="C55" s="251"/>
      <c r="E55" s="252"/>
      <c r="F55" s="252"/>
      <c r="G55" s="253"/>
      <c r="I55" s="178"/>
      <c r="K55" s="255"/>
      <c r="L55" s="256"/>
      <c r="M55" s="252"/>
      <c r="N55" s="226"/>
      <c r="O55" s="255"/>
      <c r="P55" s="257"/>
      <c r="Q55" s="255"/>
      <c r="S55" s="258"/>
      <c r="U55" s="252"/>
      <c r="W55" s="260"/>
    </row>
    <row r="56" customFormat="false" ht="9" hidden="false" customHeight="true" outlineLevel="0" collapsed="false">
      <c r="A56" s="172" t="s">
        <v>596</v>
      </c>
      <c r="C56" s="251" t="s">
        <v>131</v>
      </c>
      <c r="E56" s="252" t="n">
        <v>21837</v>
      </c>
      <c r="F56" s="252"/>
      <c r="G56" s="253" t="n">
        <v>15.04</v>
      </c>
      <c r="I56" s="178" t="n">
        <f aca="false">E56/G56</f>
        <v>1451.92819148936</v>
      </c>
      <c r="K56" s="255" t="n">
        <v>4.2</v>
      </c>
      <c r="L56" s="256"/>
      <c r="M56" s="252" t="n">
        <v>2986.65</v>
      </c>
      <c r="N56" s="226"/>
      <c r="O56" s="255" t="n">
        <v>57</v>
      </c>
      <c r="P56" s="257"/>
      <c r="Q56" s="255" t="n">
        <v>21</v>
      </c>
      <c r="S56" s="258" t="n">
        <v>0.8</v>
      </c>
      <c r="U56" s="252" t="n">
        <v>1711</v>
      </c>
      <c r="W56" s="260"/>
    </row>
    <row r="57" customFormat="false" ht="9" hidden="false" customHeight="true" outlineLevel="0" collapsed="false">
      <c r="A57" s="172" t="s">
        <v>597</v>
      </c>
      <c r="C57" s="251" t="s">
        <v>132</v>
      </c>
      <c r="E57" s="252" t="n">
        <v>15429</v>
      </c>
      <c r="F57" s="252"/>
      <c r="G57" s="253" t="n">
        <v>9.02</v>
      </c>
      <c r="I57" s="178" t="n">
        <f aca="false">E57/G57</f>
        <v>1710.53215077605</v>
      </c>
      <c r="K57" s="255" t="n">
        <v>6.1</v>
      </c>
      <c r="L57" s="256"/>
      <c r="M57" s="252" t="n">
        <v>1031.92</v>
      </c>
      <c r="N57" s="226"/>
      <c r="O57" s="255" t="n">
        <v>92</v>
      </c>
      <c r="P57" s="257"/>
      <c r="Q57" s="255" t="n">
        <v>49</v>
      </c>
      <c r="S57" s="258" t="n">
        <v>0.57</v>
      </c>
      <c r="U57" s="252" t="n">
        <v>1829</v>
      </c>
      <c r="W57" s="260"/>
    </row>
    <row r="58" customFormat="false" ht="9" hidden="false" customHeight="true" outlineLevel="0" collapsed="false">
      <c r="A58" s="172" t="s">
        <v>392</v>
      </c>
      <c r="C58" s="251" t="s">
        <v>133</v>
      </c>
      <c r="E58" s="252" t="n">
        <v>27531</v>
      </c>
      <c r="F58" s="252"/>
      <c r="G58" s="253" t="n">
        <v>9.23</v>
      </c>
      <c r="I58" s="178" t="n">
        <f aca="false">E58/G58</f>
        <v>2982.7735644637</v>
      </c>
      <c r="K58" s="255" t="n">
        <v>3.8</v>
      </c>
      <c r="L58" s="256"/>
      <c r="M58" s="252" t="n">
        <v>4253.44</v>
      </c>
      <c r="N58" s="226"/>
      <c r="O58" s="255" t="n">
        <v>93</v>
      </c>
      <c r="P58" s="257"/>
      <c r="Q58" s="255" t="n">
        <v>31</v>
      </c>
      <c r="S58" s="258" t="n">
        <v>0.91</v>
      </c>
      <c r="U58" s="252" t="n">
        <v>2932</v>
      </c>
      <c r="W58" s="260"/>
    </row>
    <row r="59" customFormat="false" ht="9" hidden="false" customHeight="true" outlineLevel="0" collapsed="false">
      <c r="E59" s="263"/>
      <c r="F59" s="226"/>
      <c r="G59" s="178"/>
      <c r="I59" s="178"/>
      <c r="K59" s="264"/>
      <c r="L59" s="183"/>
      <c r="M59" s="265"/>
      <c r="N59" s="266"/>
      <c r="O59" s="255"/>
      <c r="P59" s="257"/>
      <c r="Q59" s="257"/>
      <c r="S59" s="257"/>
      <c r="U59" s="257"/>
    </row>
    <row r="60" customFormat="false" ht="13.5" hidden="false" customHeight="true" outlineLevel="0" collapsed="false">
      <c r="E60" s="226"/>
      <c r="F60" s="226"/>
      <c r="G60" s="178"/>
      <c r="I60" s="178"/>
      <c r="K60" s="183"/>
      <c r="L60" s="183"/>
      <c r="M60" s="266"/>
      <c r="N60" s="266"/>
      <c r="O60" s="257"/>
      <c r="P60" s="257"/>
      <c r="Q60" s="257"/>
      <c r="S60" s="257"/>
      <c r="U60" s="257"/>
    </row>
    <row r="61" customFormat="false" ht="13.5" hidden="false" customHeight="true" outlineLevel="0" collapsed="false">
      <c r="E61" s="226"/>
      <c r="F61" s="226"/>
      <c r="G61" s="178"/>
      <c r="I61" s="178"/>
      <c r="K61" s="183"/>
      <c r="L61" s="183"/>
      <c r="M61" s="266"/>
      <c r="N61" s="266"/>
      <c r="O61" s="181"/>
      <c r="Q61" s="183"/>
      <c r="S61" s="183"/>
      <c r="U61" s="183"/>
    </row>
    <row r="62" customFormat="false" ht="13.5" hidden="false" customHeight="true" outlineLevel="0" collapsed="false">
      <c r="E62" s="226"/>
      <c r="F62" s="226"/>
      <c r="G62" s="178"/>
      <c r="I62" s="178"/>
      <c r="K62" s="183"/>
      <c r="L62" s="183"/>
      <c r="M62" s="266"/>
      <c r="N62" s="266"/>
      <c r="O62" s="181"/>
      <c r="Q62" s="183"/>
      <c r="S62" s="183"/>
      <c r="U62" s="183"/>
    </row>
    <row r="63" customFormat="false" ht="13.5" hidden="false" customHeight="true" outlineLevel="0" collapsed="false">
      <c r="E63" s="226"/>
      <c r="F63" s="226"/>
      <c r="G63" s="178"/>
      <c r="I63" s="178"/>
      <c r="K63" s="183"/>
      <c r="L63" s="183"/>
      <c r="M63" s="266"/>
      <c r="N63" s="266"/>
      <c r="O63" s="181"/>
      <c r="Q63" s="183"/>
      <c r="S63" s="183"/>
      <c r="U63" s="183"/>
    </row>
    <row r="64" customFormat="false" ht="10.5" hidden="false" customHeight="true" outlineLevel="0" collapsed="false">
      <c r="E64" s="226"/>
      <c r="F64" s="226"/>
      <c r="G64" s="178"/>
      <c r="I64" s="178"/>
      <c r="K64" s="183"/>
      <c r="L64" s="183"/>
      <c r="M64" s="266"/>
      <c r="N64" s="266"/>
      <c r="O64" s="181"/>
      <c r="Q64" s="183"/>
      <c r="S64" s="183"/>
      <c r="U64" s="183"/>
    </row>
    <row r="65" customFormat="false" ht="12.75" hidden="true" customHeight="true" outlineLevel="0" collapsed="false">
      <c r="E65" s="226"/>
      <c r="F65" s="226"/>
      <c r="G65" s="178"/>
      <c r="I65" s="178"/>
      <c r="K65" s="183"/>
      <c r="L65" s="183"/>
      <c r="M65" s="266"/>
      <c r="N65" s="266"/>
      <c r="O65" s="181"/>
      <c r="Q65" s="183"/>
      <c r="S65" s="183"/>
      <c r="U65" s="183"/>
    </row>
    <row r="66" customFormat="false" ht="18" hidden="false" customHeight="true" outlineLevel="0" collapsed="false">
      <c r="E66" s="226"/>
      <c r="F66" s="226"/>
      <c r="G66" s="178"/>
      <c r="I66" s="178"/>
      <c r="K66" s="183"/>
      <c r="L66" s="183"/>
      <c r="M66" s="266"/>
      <c r="N66" s="266"/>
      <c r="O66" s="181"/>
      <c r="Q66" s="183"/>
      <c r="S66" s="183"/>
      <c r="U66" s="183"/>
    </row>
    <row r="67" customFormat="false" ht="13.5" hidden="false" customHeight="true" outlineLevel="0" collapsed="false">
      <c r="E67" s="226"/>
      <c r="F67" s="226"/>
      <c r="G67" s="178"/>
      <c r="I67" s="178"/>
      <c r="K67" s="183"/>
      <c r="L67" s="183"/>
      <c r="M67" s="266"/>
      <c r="N67" s="266"/>
      <c r="O67" s="181"/>
      <c r="Q67" s="183"/>
      <c r="S67" s="183"/>
      <c r="U67" s="183"/>
    </row>
    <row r="68" customFormat="false" ht="13.5" hidden="false" customHeight="true" outlineLevel="0" collapsed="false">
      <c r="E68" s="173"/>
      <c r="F68" s="226"/>
      <c r="K68" s="182"/>
      <c r="L68" s="183"/>
      <c r="M68" s="186"/>
      <c r="N68" s="266"/>
      <c r="S68" s="182"/>
      <c r="U68" s="182"/>
    </row>
    <row r="69" customFormat="false" ht="8.25" hidden="false" customHeight="true" outlineLevel="0" collapsed="false">
      <c r="E69" s="173"/>
      <c r="F69" s="226"/>
      <c r="K69" s="182"/>
      <c r="L69" s="183"/>
      <c r="M69" s="186"/>
      <c r="N69" s="266"/>
      <c r="S69" s="182"/>
      <c r="U69" s="182"/>
    </row>
    <row r="70" customFormat="false" ht="8.25" hidden="false" customHeight="true" outlineLevel="0" collapsed="false">
      <c r="E70" s="173"/>
      <c r="F70" s="226"/>
      <c r="K70" s="182"/>
      <c r="L70" s="183"/>
      <c r="M70" s="186"/>
      <c r="N70" s="266"/>
      <c r="S70" s="182"/>
      <c r="U70" s="182"/>
    </row>
    <row r="71" customFormat="false" ht="8.25" hidden="false" customHeight="true" outlineLevel="0" collapsed="false">
      <c r="E71" s="173"/>
      <c r="F71" s="226"/>
      <c r="K71" s="182"/>
      <c r="L71" s="183"/>
      <c r="M71" s="186"/>
      <c r="N71" s="266"/>
      <c r="S71" s="182"/>
      <c r="U71" s="182"/>
    </row>
    <row r="72" customFormat="false" ht="8.25" hidden="false" customHeight="true" outlineLevel="0" collapsed="false">
      <c r="E72" s="173"/>
      <c r="F72" s="226"/>
      <c r="K72" s="182"/>
      <c r="L72" s="183"/>
      <c r="M72" s="186"/>
      <c r="N72" s="266"/>
      <c r="S72" s="182"/>
      <c r="U72" s="182"/>
    </row>
    <row r="73" customFormat="false" ht="8.25" hidden="false" customHeight="true" outlineLevel="0" collapsed="false">
      <c r="E73" s="173"/>
      <c r="F73" s="226"/>
      <c r="K73" s="182"/>
      <c r="L73" s="183"/>
      <c r="M73" s="186"/>
      <c r="N73" s="266"/>
      <c r="S73" s="182"/>
      <c r="U73" s="182"/>
    </row>
    <row r="74" customFormat="false" ht="12" hidden="false" customHeight="false" outlineLevel="0" collapsed="false">
      <c r="A74" s="194" t="s">
        <v>598</v>
      </c>
      <c r="E74" s="173"/>
      <c r="F74" s="226"/>
      <c r="K74" s="182"/>
      <c r="L74" s="183"/>
      <c r="M74" s="186"/>
      <c r="N74" s="266"/>
      <c r="S74" s="182"/>
      <c r="U74" s="182"/>
    </row>
    <row r="75" s="187" customFormat="true" ht="12" hidden="false" customHeight="true" outlineLevel="0" collapsed="false">
      <c r="C75" s="189"/>
      <c r="D75" s="189"/>
      <c r="E75" s="190"/>
      <c r="F75" s="191"/>
      <c r="G75" s="192"/>
      <c r="H75" s="193"/>
      <c r="I75" s="194"/>
      <c r="J75" s="193"/>
      <c r="K75" s="195"/>
      <c r="L75" s="196" t="s">
        <v>303</v>
      </c>
      <c r="M75" s="195"/>
      <c r="N75" s="197"/>
      <c r="O75" s="198"/>
      <c r="P75" s="199"/>
      <c r="Q75" s="200"/>
      <c r="R75" s="201"/>
      <c r="S75" s="200"/>
      <c r="T75" s="203"/>
      <c r="U75" s="204" t="s">
        <v>552</v>
      </c>
    </row>
    <row r="76" s="187" customFormat="true" ht="11.25" hidden="false" customHeight="true" outlineLevel="0" collapsed="false">
      <c r="C76" s="189"/>
      <c r="D76" s="189"/>
      <c r="E76" s="190"/>
      <c r="F76" s="191"/>
      <c r="G76" s="192"/>
      <c r="H76" s="193"/>
      <c r="I76" s="194"/>
      <c r="J76" s="193"/>
      <c r="K76" s="195"/>
      <c r="L76" s="206" t="s">
        <v>49</v>
      </c>
      <c r="M76" s="195"/>
      <c r="N76" s="197"/>
      <c r="O76" s="198"/>
      <c r="P76" s="199"/>
      <c r="Q76" s="200"/>
      <c r="R76" s="201"/>
      <c r="S76" s="200"/>
      <c r="T76" s="203"/>
      <c r="U76" s="204" t="s">
        <v>599</v>
      </c>
    </row>
    <row r="77" s="187" customFormat="true" ht="11.25" hidden="false" customHeight="true" outlineLevel="0" collapsed="false">
      <c r="C77" s="189"/>
      <c r="D77" s="189"/>
      <c r="E77" s="190"/>
      <c r="F77" s="191"/>
      <c r="G77" s="192"/>
      <c r="H77" s="193"/>
      <c r="I77" s="194"/>
      <c r="J77" s="193"/>
      <c r="K77" s="195"/>
      <c r="L77" s="206" t="s">
        <v>306</v>
      </c>
      <c r="M77" s="195"/>
      <c r="N77" s="197"/>
      <c r="O77" s="198"/>
      <c r="P77" s="199"/>
      <c r="Q77" s="200"/>
      <c r="R77" s="201"/>
      <c r="S77" s="200"/>
      <c r="T77" s="203"/>
      <c r="U77" s="200"/>
    </row>
    <row r="78" customFormat="false" ht="9" hidden="false" customHeight="true" outlineLevel="0" collapsed="false">
      <c r="A78" s="213"/>
      <c r="S78" s="182"/>
      <c r="U78" s="182"/>
    </row>
    <row r="79" customFormat="false" ht="9.75" hidden="false" customHeight="true" outlineLevel="0" collapsed="false">
      <c r="A79" s="213"/>
      <c r="S79" s="182"/>
      <c r="U79" s="182"/>
    </row>
    <row r="80" customFormat="false" ht="12" hidden="false" customHeight="true" outlineLevel="0" collapsed="false">
      <c r="A80" s="213"/>
      <c r="S80" s="182"/>
      <c r="U80" s="182"/>
    </row>
    <row r="81" customFormat="false" ht="10.5" hidden="false" customHeight="true" outlineLevel="0" collapsed="false">
      <c r="A81" s="213"/>
      <c r="E81" s="267"/>
      <c r="M81" s="214"/>
      <c r="O81" s="214"/>
      <c r="Q81" s="214"/>
      <c r="S81" s="215"/>
      <c r="U81" s="214"/>
    </row>
    <row r="82" customFormat="false" ht="9.75" hidden="false" customHeight="true" outlineLevel="0" collapsed="false">
      <c r="A82" s="213"/>
      <c r="K82" s="214"/>
      <c r="M82" s="216" t="s">
        <v>554</v>
      </c>
      <c r="O82" s="216" t="s">
        <v>555</v>
      </c>
      <c r="Q82" s="217" t="s">
        <v>556</v>
      </c>
      <c r="S82" s="218" t="s">
        <v>557</v>
      </c>
      <c r="U82" s="219" t="s">
        <v>558</v>
      </c>
    </row>
    <row r="83" customFormat="false" ht="21" hidden="false" customHeight="true" outlineLevel="0" collapsed="false">
      <c r="A83" s="213"/>
      <c r="E83" s="214"/>
      <c r="G83" s="220" t="s">
        <v>559</v>
      </c>
      <c r="I83" s="221" t="s">
        <v>560</v>
      </c>
      <c r="K83" s="222" t="s">
        <v>561</v>
      </c>
      <c r="M83" s="216" t="s">
        <v>562</v>
      </c>
      <c r="O83" s="216" t="s">
        <v>563</v>
      </c>
      <c r="Q83" s="217" t="s">
        <v>564</v>
      </c>
      <c r="S83" s="223" t="s">
        <v>565</v>
      </c>
      <c r="U83" s="219" t="s">
        <v>566</v>
      </c>
    </row>
    <row r="84" s="226" customFormat="true" ht="9.75" hidden="false" customHeight="true" outlineLevel="0" collapsed="false">
      <c r="A84" s="179"/>
      <c r="B84" s="224"/>
      <c r="C84" s="224"/>
      <c r="D84" s="224"/>
      <c r="E84" s="220" t="s">
        <v>567</v>
      </c>
      <c r="F84" s="224"/>
      <c r="G84" s="220" t="s">
        <v>568</v>
      </c>
      <c r="H84" s="224"/>
      <c r="I84" s="220" t="s">
        <v>569</v>
      </c>
      <c r="J84" s="224"/>
      <c r="K84" s="220" t="s">
        <v>570</v>
      </c>
      <c r="L84" s="224"/>
      <c r="M84" s="220" t="s">
        <v>571</v>
      </c>
      <c r="N84" s="224"/>
      <c r="O84" s="220" t="s">
        <v>572</v>
      </c>
      <c r="P84" s="224"/>
      <c r="Q84" s="220" t="s">
        <v>572</v>
      </c>
      <c r="R84" s="224"/>
      <c r="S84" s="225" t="s">
        <v>573</v>
      </c>
      <c r="T84" s="224"/>
      <c r="U84" s="220" t="s">
        <v>574</v>
      </c>
    </row>
    <row r="85" s="222" customFormat="true" ht="10.5" hidden="false" customHeight="true" outlineLevel="0" collapsed="false">
      <c r="A85" s="227" t="s">
        <v>81</v>
      </c>
      <c r="B85" s="228"/>
      <c r="C85" s="229" t="s">
        <v>575</v>
      </c>
      <c r="D85" s="230"/>
      <c r="E85" s="231" t="s">
        <v>576</v>
      </c>
      <c r="F85" s="220"/>
      <c r="G85" s="231" t="s">
        <v>577</v>
      </c>
      <c r="H85" s="232"/>
      <c r="I85" s="231" t="s">
        <v>576</v>
      </c>
      <c r="J85" s="232"/>
      <c r="K85" s="233" t="s">
        <v>578</v>
      </c>
      <c r="L85" s="228"/>
      <c r="M85" s="233" t="s">
        <v>578</v>
      </c>
      <c r="N85" s="228"/>
      <c r="O85" s="234" t="s">
        <v>576</v>
      </c>
      <c r="P85" s="235"/>
      <c r="Q85" s="234" t="s">
        <v>576</v>
      </c>
      <c r="R85" s="236"/>
      <c r="S85" s="237" t="s">
        <v>579</v>
      </c>
      <c r="T85" s="225"/>
      <c r="U85" s="234" t="s">
        <v>580</v>
      </c>
    </row>
    <row r="86" customFormat="false" ht="8.25" hidden="false" customHeight="true" outlineLevel="0" collapsed="false">
      <c r="E86" s="173"/>
      <c r="F86" s="226"/>
      <c r="K86" s="182"/>
      <c r="L86" s="183"/>
      <c r="M86" s="186"/>
      <c r="N86" s="266"/>
      <c r="S86" s="182"/>
      <c r="U86" s="182"/>
    </row>
    <row r="87" customFormat="false" ht="9" hidden="false" customHeight="true" outlineLevel="0" collapsed="false">
      <c r="B87" s="250" t="s">
        <v>137</v>
      </c>
      <c r="C87" s="250"/>
      <c r="D87" s="250"/>
      <c r="E87" s="173"/>
      <c r="F87" s="226"/>
      <c r="K87" s="182"/>
      <c r="L87" s="183"/>
      <c r="M87" s="186"/>
      <c r="N87" s="266"/>
      <c r="O87" s="181"/>
      <c r="Q87" s="183"/>
      <c r="S87" s="183"/>
      <c r="U87" s="183"/>
    </row>
    <row r="88" customFormat="false" ht="9" hidden="false" customHeight="true" outlineLevel="0" collapsed="false">
      <c r="A88" s="172" t="s">
        <v>581</v>
      </c>
      <c r="C88" s="174" t="s">
        <v>138</v>
      </c>
      <c r="E88" s="268" t="n">
        <v>33330</v>
      </c>
      <c r="F88" s="252"/>
      <c r="G88" s="253" t="n">
        <v>449.5</v>
      </c>
      <c r="I88" s="177" t="n">
        <f aca="false">E88/G88</f>
        <v>74.1490545050056</v>
      </c>
      <c r="K88" s="255" t="n">
        <v>4.3</v>
      </c>
      <c r="L88" s="256"/>
      <c r="M88" s="252" t="n">
        <v>5039.28</v>
      </c>
      <c r="N88" s="226"/>
      <c r="O88" s="255" t="n">
        <v>72</v>
      </c>
      <c r="P88" s="257"/>
      <c r="Q88" s="255" t="n">
        <v>64</v>
      </c>
      <c r="S88" s="258" t="n">
        <v>0.58</v>
      </c>
      <c r="U88" s="259" t="n">
        <v>3506</v>
      </c>
    </row>
    <row r="89" customFormat="false" ht="9" hidden="false" customHeight="true" outlineLevel="0" collapsed="false">
      <c r="A89" s="172" t="s">
        <v>582</v>
      </c>
      <c r="C89" s="174" t="s">
        <v>139</v>
      </c>
      <c r="E89" s="268" t="n">
        <v>105715</v>
      </c>
      <c r="F89" s="252"/>
      <c r="G89" s="253" t="n">
        <v>720.7</v>
      </c>
      <c r="I89" s="177" t="n">
        <f aca="false">E89/G89</f>
        <v>146.683779658665</v>
      </c>
      <c r="K89" s="255" t="n">
        <v>3.6</v>
      </c>
      <c r="L89" s="256"/>
      <c r="M89" s="252" t="n">
        <v>13364.62</v>
      </c>
      <c r="N89" s="226"/>
      <c r="O89" s="255" t="n">
        <v>119</v>
      </c>
      <c r="P89" s="257"/>
      <c r="Q89" s="255" t="n">
        <v>117</v>
      </c>
      <c r="S89" s="258" t="n">
        <v>0.839</v>
      </c>
      <c r="U89" s="252" t="n">
        <v>16321</v>
      </c>
    </row>
    <row r="90" customFormat="false" ht="9" hidden="false" customHeight="true" outlineLevel="0" collapsed="false">
      <c r="A90" s="172" t="s">
        <v>583</v>
      </c>
      <c r="C90" s="174" t="s">
        <v>140</v>
      </c>
      <c r="E90" s="268" t="n">
        <v>15561</v>
      </c>
      <c r="F90" s="252"/>
      <c r="G90" s="253" t="n">
        <v>445.46</v>
      </c>
      <c r="I90" s="177" t="n">
        <f aca="false">E90/G90</f>
        <v>34.9324293988237</v>
      </c>
      <c r="K90" s="255" t="n">
        <v>5</v>
      </c>
      <c r="L90" s="256"/>
      <c r="M90" s="252" t="n">
        <v>2110.73</v>
      </c>
      <c r="N90" s="226"/>
      <c r="O90" s="255" t="n">
        <v>46</v>
      </c>
      <c r="P90" s="257"/>
      <c r="Q90" s="255" t="n">
        <v>38</v>
      </c>
      <c r="S90" s="258" t="n">
        <v>0.71</v>
      </c>
      <c r="U90" s="252" t="n">
        <v>1022</v>
      </c>
    </row>
    <row r="91" customFormat="false" ht="9" hidden="false" customHeight="true" outlineLevel="0" collapsed="false">
      <c r="A91" s="172" t="s">
        <v>584</v>
      </c>
      <c r="C91" s="174" t="s">
        <v>141</v>
      </c>
      <c r="E91" s="268" t="n">
        <v>12856</v>
      </c>
      <c r="F91" s="252"/>
      <c r="G91" s="253" t="n">
        <v>355.27</v>
      </c>
      <c r="I91" s="177" t="n">
        <f aca="false">E91/G91</f>
        <v>36.1865623328736</v>
      </c>
      <c r="K91" s="255" t="n">
        <v>4.2</v>
      </c>
      <c r="L91" s="256"/>
      <c r="M91" s="252" t="n">
        <v>1736.52</v>
      </c>
      <c r="N91" s="226"/>
      <c r="O91" s="255" t="n">
        <v>64</v>
      </c>
      <c r="P91" s="257"/>
      <c r="Q91" s="255" t="n">
        <v>83</v>
      </c>
      <c r="S91" s="258" t="n">
        <v>0.51</v>
      </c>
      <c r="U91" s="252" t="n">
        <v>1064</v>
      </c>
    </row>
    <row r="92" customFormat="false" ht="9" hidden="false" customHeight="true" outlineLevel="0" collapsed="false">
      <c r="A92" s="172" t="s">
        <v>585</v>
      </c>
      <c r="C92" s="174" t="s">
        <v>142</v>
      </c>
      <c r="E92" s="268" t="n">
        <v>32140</v>
      </c>
      <c r="F92" s="252"/>
      <c r="G92" s="253" t="n">
        <v>473.93</v>
      </c>
      <c r="I92" s="177" t="n">
        <f aca="false">E92/G92</f>
        <v>67.8159221826008</v>
      </c>
      <c r="K92" s="255" t="n">
        <v>4.6</v>
      </c>
      <c r="L92" s="256"/>
      <c r="M92" s="252" t="n">
        <v>3939.98</v>
      </c>
      <c r="N92" s="226"/>
      <c r="O92" s="255" t="n">
        <v>43</v>
      </c>
      <c r="P92" s="257"/>
      <c r="Q92" s="255" t="n">
        <v>63</v>
      </c>
      <c r="S92" s="258" t="n">
        <v>0.61</v>
      </c>
      <c r="U92" s="252" t="n">
        <v>2330</v>
      </c>
    </row>
    <row r="93" customFormat="false" ht="9" hidden="false" customHeight="true" outlineLevel="0" collapsed="false">
      <c r="E93" s="268"/>
      <c r="F93" s="252"/>
      <c r="G93" s="253"/>
      <c r="K93" s="255"/>
      <c r="L93" s="256"/>
      <c r="M93" s="252"/>
      <c r="N93" s="226"/>
      <c r="O93" s="255"/>
      <c r="P93" s="257"/>
      <c r="Q93" s="255"/>
      <c r="S93" s="258"/>
      <c r="U93" s="252"/>
    </row>
    <row r="94" customFormat="false" ht="9" hidden="false" customHeight="true" outlineLevel="0" collapsed="false">
      <c r="A94" s="172" t="s">
        <v>586</v>
      </c>
      <c r="C94" s="174" t="s">
        <v>143</v>
      </c>
      <c r="E94" s="268" t="n">
        <v>15388</v>
      </c>
      <c r="F94" s="252"/>
      <c r="G94" s="253" t="n">
        <v>333.49</v>
      </c>
      <c r="I94" s="177" t="n">
        <f aca="false">E94/G94</f>
        <v>46.142313112837</v>
      </c>
      <c r="K94" s="255" t="n">
        <v>4.7</v>
      </c>
      <c r="L94" s="256"/>
      <c r="M94" s="252" t="n">
        <v>2191.5</v>
      </c>
      <c r="N94" s="226"/>
      <c r="O94" s="255" t="n">
        <v>52</v>
      </c>
      <c r="P94" s="257"/>
      <c r="Q94" s="255" t="n">
        <v>73</v>
      </c>
      <c r="S94" s="258" t="n">
        <v>0.65</v>
      </c>
      <c r="U94" s="252" t="n">
        <v>1289</v>
      </c>
    </row>
    <row r="95" customFormat="false" ht="9" hidden="false" customHeight="true" outlineLevel="0" collapsed="false">
      <c r="A95" s="172" t="s">
        <v>587</v>
      </c>
      <c r="C95" s="174" t="s">
        <v>144</v>
      </c>
      <c r="E95" s="268" t="n">
        <v>236691</v>
      </c>
      <c r="F95" s="252"/>
      <c r="G95" s="253" t="n">
        <v>25.97</v>
      </c>
      <c r="I95" s="177" t="n">
        <f aca="false">E95/G95</f>
        <v>9114.01617250674</v>
      </c>
      <c r="K95" s="255" t="n">
        <v>2.5</v>
      </c>
      <c r="L95" s="256"/>
      <c r="M95" s="252" t="n">
        <v>25149.88</v>
      </c>
      <c r="N95" s="226"/>
      <c r="O95" s="255" t="n">
        <v>131</v>
      </c>
      <c r="P95" s="257"/>
      <c r="Q95" s="255" t="n">
        <v>130</v>
      </c>
      <c r="S95" s="258" t="n">
        <v>0.978</v>
      </c>
      <c r="U95" s="252" t="n">
        <v>71275</v>
      </c>
    </row>
    <row r="96" customFormat="false" ht="9" hidden="false" customHeight="true" outlineLevel="0" collapsed="false">
      <c r="A96" s="172" t="s">
        <v>588</v>
      </c>
      <c r="C96" s="174" t="s">
        <v>145</v>
      </c>
      <c r="E96" s="268" t="n">
        <v>74809</v>
      </c>
      <c r="F96" s="252"/>
      <c r="G96" s="253" t="n">
        <v>967</v>
      </c>
      <c r="I96" s="177" t="n">
        <f aca="false">E96/G96</f>
        <v>77.3619441571872</v>
      </c>
      <c r="K96" s="255" t="n">
        <v>3.6</v>
      </c>
      <c r="L96" s="256"/>
      <c r="M96" s="252" t="n">
        <v>9959.16</v>
      </c>
      <c r="N96" s="226"/>
      <c r="O96" s="255" t="n">
        <v>71</v>
      </c>
      <c r="P96" s="257"/>
      <c r="Q96" s="255" t="n">
        <v>94</v>
      </c>
      <c r="S96" s="258" t="n">
        <v>0.58</v>
      </c>
      <c r="U96" s="252" t="n">
        <v>6842</v>
      </c>
    </row>
    <row r="97" customFormat="false" ht="9" hidden="false" customHeight="true" outlineLevel="0" collapsed="false">
      <c r="A97" s="172" t="s">
        <v>589</v>
      </c>
      <c r="C97" s="174" t="s">
        <v>146</v>
      </c>
      <c r="E97" s="268" t="n">
        <v>4652</v>
      </c>
      <c r="F97" s="252"/>
      <c r="G97" s="253" t="n">
        <v>529.16</v>
      </c>
      <c r="I97" s="177" t="n">
        <f aca="false">E97/G97</f>
        <v>8.79129185879507</v>
      </c>
      <c r="K97" s="255" t="n">
        <v>2.9</v>
      </c>
      <c r="L97" s="256"/>
      <c r="M97" s="252" t="n">
        <v>522.67</v>
      </c>
      <c r="N97" s="226"/>
      <c r="O97" s="255" t="n">
        <v>133</v>
      </c>
      <c r="P97" s="257"/>
      <c r="Q97" s="255" t="n">
        <v>131</v>
      </c>
      <c r="S97" s="258" t="n">
        <v>0.48</v>
      </c>
      <c r="U97" s="252" t="n">
        <v>916</v>
      </c>
    </row>
    <row r="98" customFormat="false" ht="9" hidden="false" customHeight="true" outlineLevel="0" collapsed="false">
      <c r="A98" s="172" t="s">
        <v>590</v>
      </c>
      <c r="C98" s="174" t="s">
        <v>147</v>
      </c>
      <c r="E98" s="268" t="n">
        <v>77465</v>
      </c>
      <c r="F98" s="252"/>
      <c r="G98" s="253" t="n">
        <v>753.02</v>
      </c>
      <c r="I98" s="177" t="n">
        <f aca="false">E98/G98</f>
        <v>102.8724336671</v>
      </c>
      <c r="K98" s="255" t="n">
        <v>4.1</v>
      </c>
      <c r="L98" s="256"/>
      <c r="M98" s="252" t="n">
        <v>9499.02</v>
      </c>
      <c r="N98" s="226"/>
      <c r="O98" s="255" t="n">
        <v>90</v>
      </c>
      <c r="P98" s="257"/>
      <c r="Q98" s="255" t="n">
        <v>100</v>
      </c>
      <c r="S98" s="258" t="n">
        <v>0.52</v>
      </c>
      <c r="U98" s="252" t="n">
        <v>8325</v>
      </c>
    </row>
    <row r="99" customFormat="false" ht="9" hidden="false" customHeight="true" outlineLevel="0" collapsed="false">
      <c r="E99" s="268"/>
      <c r="F99" s="252"/>
      <c r="G99" s="253"/>
      <c r="K99" s="255"/>
      <c r="L99" s="256"/>
      <c r="M99" s="252"/>
      <c r="N99" s="226"/>
      <c r="O99" s="255"/>
      <c r="P99" s="257"/>
      <c r="Q99" s="255"/>
      <c r="S99" s="258"/>
      <c r="U99" s="252"/>
    </row>
    <row r="100" customFormat="false" ht="9" hidden="false" customHeight="true" outlineLevel="0" collapsed="false">
      <c r="A100" s="172" t="s">
        <v>591</v>
      </c>
      <c r="C100" s="174" t="s">
        <v>600</v>
      </c>
      <c r="E100" s="268" t="n">
        <v>6571</v>
      </c>
      <c r="F100" s="252"/>
      <c r="G100" s="253" t="n">
        <v>357.73</v>
      </c>
      <c r="I100" s="177" t="n">
        <f aca="false">E100/G100</f>
        <v>18.3686020182819</v>
      </c>
      <c r="K100" s="255" t="n">
        <v>4.7</v>
      </c>
      <c r="L100" s="256"/>
      <c r="M100" s="252" t="n">
        <v>750.9</v>
      </c>
      <c r="N100" s="226"/>
      <c r="O100" s="255" t="n">
        <v>47</v>
      </c>
      <c r="P100" s="257"/>
      <c r="Q100" s="255" t="n">
        <v>48</v>
      </c>
      <c r="S100" s="258" t="n">
        <v>0.6</v>
      </c>
      <c r="U100" s="252" t="n">
        <v>441</v>
      </c>
    </row>
    <row r="101" customFormat="false" ht="9" hidden="false" customHeight="true" outlineLevel="0" collapsed="false">
      <c r="A101" s="172" t="s">
        <v>295</v>
      </c>
      <c r="C101" s="174" t="s">
        <v>149</v>
      </c>
      <c r="E101" s="268" t="n">
        <v>33176</v>
      </c>
      <c r="F101" s="252"/>
      <c r="G101" s="253" t="n">
        <v>541.2</v>
      </c>
      <c r="I101" s="177" t="n">
        <f aca="false">E101/G101</f>
        <v>61.3008130081301</v>
      </c>
      <c r="K101" s="255" t="n">
        <v>3.8</v>
      </c>
      <c r="L101" s="256"/>
      <c r="M101" s="252" t="n">
        <v>4553.31</v>
      </c>
      <c r="N101" s="226"/>
      <c r="O101" s="255" t="n">
        <v>95</v>
      </c>
      <c r="P101" s="257"/>
      <c r="Q101" s="255" t="n">
        <v>103</v>
      </c>
      <c r="S101" s="258" t="n">
        <v>0.79</v>
      </c>
      <c r="U101" s="252" t="n">
        <v>3351</v>
      </c>
    </row>
    <row r="102" customFormat="false" ht="9" hidden="false" customHeight="true" outlineLevel="0" collapsed="false">
      <c r="A102" s="172" t="s">
        <v>296</v>
      </c>
      <c r="C102" s="174" t="s">
        <v>150</v>
      </c>
      <c r="E102" s="268" t="n">
        <v>16687</v>
      </c>
      <c r="F102" s="252"/>
      <c r="G102" s="253" t="n">
        <v>566.17</v>
      </c>
      <c r="I102" s="177" t="n">
        <f aca="false">E102/G102</f>
        <v>29.4734796969108</v>
      </c>
      <c r="K102" s="255" t="n">
        <v>5.3</v>
      </c>
      <c r="L102" s="256"/>
      <c r="M102" s="252" t="n">
        <v>1616.23</v>
      </c>
      <c r="N102" s="226"/>
      <c r="O102" s="255" t="n">
        <v>48</v>
      </c>
      <c r="P102" s="257"/>
      <c r="Q102" s="255" t="n">
        <v>58</v>
      </c>
      <c r="S102" s="258" t="n">
        <v>0.47</v>
      </c>
      <c r="U102" s="252" t="n">
        <v>1298</v>
      </c>
    </row>
    <row r="103" customFormat="false" ht="9" hidden="false" customHeight="true" outlineLevel="0" collapsed="false">
      <c r="A103" s="172" t="s">
        <v>297</v>
      </c>
      <c r="C103" s="174" t="s">
        <v>151</v>
      </c>
      <c r="E103" s="268" t="n">
        <v>22473</v>
      </c>
      <c r="F103" s="252"/>
      <c r="G103" s="253" t="n">
        <v>502.76</v>
      </c>
      <c r="I103" s="177" t="n">
        <f aca="false">E103/G103</f>
        <v>44.6992600843345</v>
      </c>
      <c r="K103" s="255" t="n">
        <v>7.6</v>
      </c>
      <c r="L103" s="256"/>
      <c r="M103" s="252" t="n">
        <v>2805.36</v>
      </c>
      <c r="N103" s="226"/>
      <c r="O103" s="255" t="n">
        <v>59</v>
      </c>
      <c r="P103" s="257"/>
      <c r="Q103" s="255" t="n">
        <v>30</v>
      </c>
      <c r="S103" s="258" t="n">
        <v>0.43</v>
      </c>
      <c r="U103" s="252" t="n">
        <v>2497</v>
      </c>
    </row>
    <row r="104" customFormat="false" ht="9" hidden="false" customHeight="true" outlineLevel="0" collapsed="false">
      <c r="A104" s="172" t="s">
        <v>298</v>
      </c>
      <c r="C104" s="174" t="s">
        <v>152</v>
      </c>
      <c r="E104" s="268" t="n">
        <v>16913</v>
      </c>
      <c r="F104" s="252"/>
      <c r="G104" s="253" t="n">
        <v>579.66</v>
      </c>
      <c r="I104" s="177" t="n">
        <f aca="false">E104/G104</f>
        <v>29.1774488493255</v>
      </c>
      <c r="K104" s="255" t="n">
        <v>5.4</v>
      </c>
      <c r="L104" s="256"/>
      <c r="M104" s="252" t="n">
        <v>1908.88</v>
      </c>
      <c r="N104" s="226"/>
      <c r="O104" s="255" t="n">
        <v>56</v>
      </c>
      <c r="P104" s="257"/>
      <c r="Q104" s="255" t="n">
        <v>61</v>
      </c>
      <c r="S104" s="258" t="n">
        <v>0.55</v>
      </c>
      <c r="U104" s="252" t="n">
        <v>1415</v>
      </c>
    </row>
    <row r="105" customFormat="false" ht="9" hidden="false" customHeight="true" outlineLevel="0" collapsed="false">
      <c r="E105" s="268"/>
      <c r="F105" s="252"/>
      <c r="G105" s="253"/>
      <c r="K105" s="255"/>
      <c r="L105" s="256"/>
      <c r="M105" s="252"/>
      <c r="N105" s="226"/>
      <c r="O105" s="255"/>
      <c r="P105" s="257"/>
      <c r="Q105" s="255"/>
      <c r="S105" s="258"/>
      <c r="U105" s="252"/>
    </row>
    <row r="106" customFormat="false" ht="9" hidden="false" customHeight="true" outlineLevel="0" collapsed="false">
      <c r="A106" s="172" t="s">
        <v>299</v>
      </c>
      <c r="C106" s="174" t="s">
        <v>153</v>
      </c>
      <c r="E106" s="268" t="n">
        <v>55562</v>
      </c>
      <c r="F106" s="252"/>
      <c r="G106" s="253" t="n">
        <v>503.87</v>
      </c>
      <c r="I106" s="177" t="n">
        <f aca="false">E106/G106</f>
        <v>110.270506281382</v>
      </c>
      <c r="K106" s="255" t="n">
        <v>4.5</v>
      </c>
      <c r="L106" s="256"/>
      <c r="M106" s="252" t="n">
        <v>7672.47</v>
      </c>
      <c r="N106" s="226"/>
      <c r="O106" s="255" t="n">
        <v>37</v>
      </c>
      <c r="P106" s="257"/>
      <c r="Q106" s="255" t="n">
        <v>60</v>
      </c>
      <c r="S106" s="258" t="n">
        <v>0.52</v>
      </c>
      <c r="U106" s="252" t="n">
        <v>3776</v>
      </c>
    </row>
    <row r="107" customFormat="false" ht="9" hidden="false" customHeight="true" outlineLevel="0" collapsed="false">
      <c r="A107" s="172" t="s">
        <v>300</v>
      </c>
      <c r="C107" s="174" t="s">
        <v>154</v>
      </c>
      <c r="E107" s="268" t="n">
        <v>29704</v>
      </c>
      <c r="F107" s="252"/>
      <c r="G107" s="253" t="n">
        <v>527.51</v>
      </c>
      <c r="I107" s="177" t="n">
        <f aca="false">E107/G107</f>
        <v>56.3098329889481</v>
      </c>
      <c r="K107" s="255" t="n">
        <v>4.3</v>
      </c>
      <c r="L107" s="256"/>
      <c r="M107" s="252" t="n">
        <v>4019.9</v>
      </c>
      <c r="N107" s="226"/>
      <c r="O107" s="255" t="n">
        <v>67</v>
      </c>
      <c r="P107" s="257"/>
      <c r="Q107" s="255" t="n">
        <v>74</v>
      </c>
      <c r="S107" s="258" t="n">
        <v>0.82</v>
      </c>
      <c r="U107" s="252" t="n">
        <v>2600</v>
      </c>
    </row>
    <row r="108" customFormat="false" ht="9" hidden="false" customHeight="true" outlineLevel="0" collapsed="false">
      <c r="A108" s="172" t="s">
        <v>301</v>
      </c>
      <c r="C108" s="174" t="s">
        <v>155</v>
      </c>
      <c r="E108" s="268" t="n">
        <v>29074</v>
      </c>
      <c r="F108" s="252"/>
      <c r="G108" s="253" t="n">
        <v>474.69</v>
      </c>
      <c r="I108" s="177" t="n">
        <f aca="false">E108/G108</f>
        <v>61.2483936885125</v>
      </c>
      <c r="K108" s="255" t="n">
        <v>4.2</v>
      </c>
      <c r="L108" s="256"/>
      <c r="M108" s="252" t="n">
        <v>3660.28</v>
      </c>
      <c r="N108" s="226"/>
      <c r="O108" s="255" t="n">
        <v>31</v>
      </c>
      <c r="P108" s="257"/>
      <c r="Q108" s="255" t="n">
        <v>35</v>
      </c>
      <c r="S108" s="258" t="n">
        <v>0.68</v>
      </c>
      <c r="U108" s="252" t="n">
        <v>2177</v>
      </c>
    </row>
    <row r="109" customFormat="false" ht="9" hidden="false" customHeight="true" outlineLevel="0" collapsed="false">
      <c r="A109" s="172" t="s">
        <v>302</v>
      </c>
      <c r="C109" s="174" t="s">
        <v>156</v>
      </c>
      <c r="E109" s="268" t="n">
        <v>7253</v>
      </c>
      <c r="F109" s="252"/>
      <c r="G109" s="253" t="n">
        <v>182.82</v>
      </c>
      <c r="I109" s="177" t="n">
        <f aca="false">E109/G109</f>
        <v>39.6729023082814</v>
      </c>
      <c r="K109" s="255" t="n">
        <v>4.9</v>
      </c>
      <c r="L109" s="256"/>
      <c r="M109" s="252" t="n">
        <v>638.16</v>
      </c>
      <c r="N109" s="226"/>
      <c r="O109" s="255" t="n">
        <v>99</v>
      </c>
      <c r="P109" s="257"/>
      <c r="Q109" s="255" t="n">
        <v>84</v>
      </c>
      <c r="S109" s="258" t="n">
        <v>0.72</v>
      </c>
      <c r="U109" s="252" t="n">
        <v>813</v>
      </c>
    </row>
    <row r="110" customFormat="false" ht="9" hidden="false" customHeight="true" outlineLevel="0" collapsed="false">
      <c r="A110" s="172" t="s">
        <v>592</v>
      </c>
      <c r="C110" s="174" t="s">
        <v>157</v>
      </c>
      <c r="E110" s="268" t="n">
        <v>12316</v>
      </c>
      <c r="F110" s="252"/>
      <c r="G110" s="253" t="n">
        <v>475.27</v>
      </c>
      <c r="I110" s="177" t="n">
        <f aca="false">E110/G110</f>
        <v>25.913691165022</v>
      </c>
      <c r="K110" s="255" t="n">
        <v>5</v>
      </c>
      <c r="L110" s="256"/>
      <c r="M110" s="252" t="n">
        <v>1819.38</v>
      </c>
      <c r="N110" s="226"/>
      <c r="O110" s="255" t="n">
        <v>34</v>
      </c>
      <c r="P110" s="257"/>
      <c r="Q110" s="255" t="n">
        <v>44</v>
      </c>
      <c r="S110" s="258" t="n">
        <v>0.53</v>
      </c>
      <c r="U110" s="252" t="n">
        <v>922</v>
      </c>
    </row>
    <row r="111" customFormat="false" ht="9" hidden="false" customHeight="true" outlineLevel="0" collapsed="false">
      <c r="E111" s="268"/>
      <c r="F111" s="252"/>
      <c r="G111" s="253"/>
      <c r="K111" s="255"/>
      <c r="L111" s="256"/>
      <c r="M111" s="252"/>
      <c r="N111" s="226"/>
      <c r="O111" s="255"/>
      <c r="P111" s="257"/>
      <c r="Q111" s="255"/>
      <c r="S111" s="258"/>
      <c r="U111" s="252"/>
    </row>
    <row r="112" customFormat="false" ht="9" hidden="false" customHeight="true" outlineLevel="0" collapsed="false">
      <c r="A112" s="172" t="s">
        <v>593</v>
      </c>
      <c r="C112" s="174" t="s">
        <v>158</v>
      </c>
      <c r="E112" s="268" t="n">
        <v>333963</v>
      </c>
      <c r="F112" s="252"/>
      <c r="G112" s="253" t="n">
        <v>423.3</v>
      </c>
      <c r="I112" s="177" t="n">
        <f aca="false">E112/G112</f>
        <v>788.951098511694</v>
      </c>
      <c r="K112" s="255" t="n">
        <v>3.7</v>
      </c>
      <c r="L112" s="256"/>
      <c r="M112" s="252" t="n">
        <v>59461.5</v>
      </c>
      <c r="N112" s="226"/>
      <c r="O112" s="255" t="n">
        <v>77</v>
      </c>
      <c r="P112" s="257"/>
      <c r="Q112" s="255" t="n">
        <v>97</v>
      </c>
      <c r="S112" s="258" t="n">
        <v>0.96</v>
      </c>
      <c r="U112" s="252" t="n">
        <v>33454</v>
      </c>
    </row>
    <row r="113" customFormat="false" ht="9" hidden="false" customHeight="true" outlineLevel="0" collapsed="false">
      <c r="A113" s="172" t="s">
        <v>322</v>
      </c>
      <c r="C113" s="174" t="s">
        <v>159</v>
      </c>
      <c r="E113" s="268" t="n">
        <v>14240</v>
      </c>
      <c r="F113" s="252"/>
      <c r="G113" s="253" t="n">
        <v>176.18</v>
      </c>
      <c r="I113" s="177" t="n">
        <f aca="false">E113/G113</f>
        <v>80.8264275173118</v>
      </c>
      <c r="K113" s="255" t="n">
        <v>3.6</v>
      </c>
      <c r="L113" s="256"/>
      <c r="M113" s="252" t="n">
        <v>1959.01</v>
      </c>
      <c r="N113" s="226"/>
      <c r="O113" s="255" t="n">
        <v>116</v>
      </c>
      <c r="P113" s="257"/>
      <c r="Q113" s="255" t="n">
        <v>122</v>
      </c>
      <c r="S113" s="258" t="n">
        <v>0.655</v>
      </c>
      <c r="U113" s="252" t="n">
        <v>2038</v>
      </c>
    </row>
    <row r="114" customFormat="false" ht="9" hidden="false" customHeight="true" outlineLevel="0" collapsed="false">
      <c r="A114" s="172" t="s">
        <v>323</v>
      </c>
      <c r="C114" s="174" t="s">
        <v>160</v>
      </c>
      <c r="E114" s="268" t="n">
        <v>5216</v>
      </c>
      <c r="F114" s="252"/>
      <c r="G114" s="253" t="n">
        <v>329.53</v>
      </c>
      <c r="I114" s="177" t="n">
        <f aca="false">E114/G114</f>
        <v>15.8286043759294</v>
      </c>
      <c r="K114" s="255" t="n">
        <v>4.4</v>
      </c>
      <c r="L114" s="256"/>
      <c r="M114" s="252" t="n">
        <v>593.98</v>
      </c>
      <c r="N114" s="226"/>
      <c r="O114" s="255" t="n">
        <v>50</v>
      </c>
      <c r="P114" s="257"/>
      <c r="Q114" s="255" t="n">
        <v>80</v>
      </c>
      <c r="S114" s="258" t="n">
        <v>0.56</v>
      </c>
      <c r="U114" s="252" t="n">
        <v>493</v>
      </c>
    </row>
    <row r="115" customFormat="false" ht="9" hidden="false" customHeight="true" outlineLevel="0" collapsed="false">
      <c r="A115" s="172" t="s">
        <v>324</v>
      </c>
      <c r="C115" s="174" t="s">
        <v>161</v>
      </c>
      <c r="E115" s="268" t="n">
        <v>49388</v>
      </c>
      <c r="F115" s="252"/>
      <c r="G115" s="253" t="n">
        <v>379.23</v>
      </c>
      <c r="I115" s="177" t="n">
        <f aca="false">E115/G115</f>
        <v>130.232312844448</v>
      </c>
      <c r="K115" s="255" t="n">
        <v>3.6</v>
      </c>
      <c r="L115" s="256"/>
      <c r="M115" s="252" t="n">
        <v>7945.67</v>
      </c>
      <c r="N115" s="226"/>
      <c r="O115" s="255" t="n">
        <v>75</v>
      </c>
      <c r="P115" s="257"/>
      <c r="Q115" s="255" t="n">
        <v>90</v>
      </c>
      <c r="S115" s="258" t="n">
        <v>0.73</v>
      </c>
      <c r="U115" s="252" t="n">
        <v>4610</v>
      </c>
    </row>
    <row r="116" customFormat="false" ht="9" hidden="false" customHeight="true" outlineLevel="0" collapsed="false">
      <c r="A116" s="172" t="s">
        <v>325</v>
      </c>
      <c r="C116" s="174" t="s">
        <v>162</v>
      </c>
      <c r="E116" s="268" t="n">
        <v>9857</v>
      </c>
      <c r="F116" s="252"/>
      <c r="G116" s="253" t="n">
        <v>297.46</v>
      </c>
      <c r="I116" s="177" t="n">
        <f aca="false">E116/G116</f>
        <v>33.1372285349291</v>
      </c>
      <c r="K116" s="255" t="n">
        <v>4.1</v>
      </c>
      <c r="L116" s="256"/>
      <c r="M116" s="252" t="n">
        <v>1264.04</v>
      </c>
      <c r="N116" s="226"/>
      <c r="O116" s="255" t="n">
        <v>42</v>
      </c>
      <c r="P116" s="257"/>
      <c r="Q116" s="255" t="n">
        <v>40</v>
      </c>
      <c r="S116" s="258" t="n">
        <v>0.78</v>
      </c>
      <c r="U116" s="252" t="n">
        <v>758</v>
      </c>
    </row>
    <row r="117" customFormat="false" ht="9" hidden="false" customHeight="true" outlineLevel="0" collapsed="false">
      <c r="E117" s="268"/>
      <c r="F117" s="252"/>
      <c r="G117" s="253"/>
      <c r="K117" s="255"/>
      <c r="L117" s="256"/>
      <c r="M117" s="252"/>
      <c r="N117" s="226"/>
      <c r="O117" s="255"/>
      <c r="P117" s="257"/>
      <c r="Q117" s="255"/>
      <c r="S117" s="258"/>
      <c r="U117" s="252"/>
    </row>
    <row r="118" customFormat="false" ht="9" hidden="false" customHeight="true" outlineLevel="0" collapsed="false">
      <c r="A118" s="172" t="s">
        <v>594</v>
      </c>
      <c r="C118" s="174" t="s">
        <v>163</v>
      </c>
      <c r="E118" s="268" t="n">
        <v>14996</v>
      </c>
      <c r="F118" s="252"/>
      <c r="G118" s="253" t="n">
        <v>330.53</v>
      </c>
      <c r="I118" s="177" t="n">
        <f aca="false">E118/G118</f>
        <v>45.369557982634</v>
      </c>
      <c r="K118" s="255" t="n">
        <v>7.4</v>
      </c>
      <c r="L118" s="256"/>
      <c r="M118" s="252" t="n">
        <v>2076.99</v>
      </c>
      <c r="N118" s="226"/>
      <c r="O118" s="255" t="n">
        <v>35</v>
      </c>
      <c r="P118" s="257"/>
      <c r="Q118" s="255" t="n">
        <v>33</v>
      </c>
      <c r="S118" s="258" t="n">
        <v>0.56</v>
      </c>
      <c r="U118" s="252" t="n">
        <v>1377</v>
      </c>
    </row>
    <row r="119" customFormat="false" ht="9" hidden="false" customHeight="true" outlineLevel="0" collapsed="false">
      <c r="A119" s="172" t="s">
        <v>595</v>
      </c>
      <c r="C119" s="174" t="s">
        <v>164</v>
      </c>
      <c r="E119" s="268" t="n">
        <v>28363</v>
      </c>
      <c r="F119" s="252"/>
      <c r="G119" s="253" t="n">
        <v>503.72</v>
      </c>
      <c r="I119" s="177" t="n">
        <f aca="false">E119/G119</f>
        <v>56.3070753593266</v>
      </c>
      <c r="K119" s="255" t="n">
        <v>4.5</v>
      </c>
      <c r="L119" s="256"/>
      <c r="M119" s="252" t="n">
        <v>4275.94</v>
      </c>
      <c r="N119" s="226"/>
      <c r="O119" s="255" t="n">
        <v>54</v>
      </c>
      <c r="P119" s="257"/>
      <c r="Q119" s="255" t="n">
        <v>67</v>
      </c>
      <c r="S119" s="258" t="n">
        <v>0.79</v>
      </c>
      <c r="U119" s="252" t="n">
        <v>2187</v>
      </c>
    </row>
    <row r="120" customFormat="false" ht="9" hidden="false" customHeight="true" outlineLevel="0" collapsed="false">
      <c r="A120" s="172" t="s">
        <v>350</v>
      </c>
      <c r="C120" s="174" t="s">
        <v>165</v>
      </c>
      <c r="E120" s="268" t="n">
        <v>10792</v>
      </c>
      <c r="F120" s="252"/>
      <c r="G120" s="253" t="n">
        <v>257.12</v>
      </c>
      <c r="I120" s="177" t="n">
        <f aca="false">E120/G120</f>
        <v>41.9726197884256</v>
      </c>
      <c r="K120" s="255" t="n">
        <v>4.7</v>
      </c>
      <c r="L120" s="256"/>
      <c r="M120" s="252" t="n">
        <v>1358.88</v>
      </c>
      <c r="N120" s="226"/>
      <c r="O120" s="255" t="n">
        <v>97</v>
      </c>
      <c r="P120" s="257"/>
      <c r="Q120" s="255" t="n">
        <v>71</v>
      </c>
      <c r="S120" s="258" t="n">
        <v>0.88</v>
      </c>
      <c r="U120" s="252" t="n">
        <v>1264</v>
      </c>
    </row>
    <row r="121" customFormat="false" ht="9" hidden="false" customHeight="true" outlineLevel="0" collapsed="false">
      <c r="A121" s="172" t="s">
        <v>351</v>
      </c>
      <c r="C121" s="174" t="s">
        <v>105</v>
      </c>
      <c r="E121" s="268" t="n">
        <v>1137290</v>
      </c>
      <c r="F121" s="252"/>
      <c r="G121" s="253" t="n">
        <v>390.97</v>
      </c>
      <c r="I121" s="177" t="n">
        <f aca="false">E121/G121</f>
        <v>2908.89326546794</v>
      </c>
      <c r="K121" s="255" t="n">
        <v>3.2</v>
      </c>
      <c r="L121" s="256"/>
      <c r="M121" s="252" t="n">
        <v>180025.14</v>
      </c>
      <c r="N121" s="226"/>
      <c r="O121" s="255" t="n">
        <v>124</v>
      </c>
      <c r="P121" s="257"/>
      <c r="Q121" s="255" t="n">
        <v>128</v>
      </c>
      <c r="S121" s="258" t="n">
        <v>1.13</v>
      </c>
      <c r="U121" s="252" t="n">
        <v>233373</v>
      </c>
    </row>
    <row r="122" customFormat="false" ht="9" hidden="false" customHeight="true" outlineLevel="0" collapsed="false">
      <c r="A122" s="172" t="s">
        <v>353</v>
      </c>
      <c r="C122" s="174" t="s">
        <v>166</v>
      </c>
      <c r="E122" s="268" t="n">
        <v>68168</v>
      </c>
      <c r="F122" s="252"/>
      <c r="G122" s="253" t="n">
        <v>647.45</v>
      </c>
      <c r="I122" s="177" t="n">
        <f aca="false">E122/G122</f>
        <v>105.286894740907</v>
      </c>
      <c r="K122" s="255" t="n">
        <v>3.4</v>
      </c>
      <c r="L122" s="256"/>
      <c r="M122" s="252" t="n">
        <v>10883.32</v>
      </c>
      <c r="N122" s="226"/>
      <c r="O122" s="255" t="n">
        <v>123</v>
      </c>
      <c r="P122" s="257"/>
      <c r="Q122" s="255" t="n">
        <v>127</v>
      </c>
      <c r="S122" s="258" t="n">
        <v>1.039</v>
      </c>
      <c r="U122" s="252" t="n">
        <v>10327</v>
      </c>
    </row>
    <row r="123" customFormat="false" ht="9" hidden="false" customHeight="true" outlineLevel="0" collapsed="false">
      <c r="E123" s="268"/>
      <c r="F123" s="252"/>
      <c r="G123" s="253"/>
      <c r="K123" s="255"/>
      <c r="L123" s="256"/>
      <c r="M123" s="252"/>
      <c r="N123" s="226"/>
      <c r="O123" s="255"/>
      <c r="P123" s="257"/>
      <c r="Q123" s="255"/>
      <c r="S123" s="258"/>
      <c r="U123" s="252"/>
    </row>
    <row r="124" customFormat="false" ht="9" hidden="false" customHeight="true" outlineLevel="0" collapsed="false">
      <c r="A124" s="172" t="s">
        <v>354</v>
      </c>
      <c r="C124" s="174" t="s">
        <v>167</v>
      </c>
      <c r="E124" s="268" t="n">
        <v>15321</v>
      </c>
      <c r="F124" s="252"/>
      <c r="G124" s="253" t="n">
        <v>380.42</v>
      </c>
      <c r="I124" s="177" t="n">
        <f aca="false">E124/G124</f>
        <v>40.2739077861311</v>
      </c>
      <c r="K124" s="255" t="n">
        <v>3.8</v>
      </c>
      <c r="L124" s="256"/>
      <c r="M124" s="252" t="n">
        <v>1977.84</v>
      </c>
      <c r="N124" s="226"/>
      <c r="O124" s="255" t="n">
        <v>63</v>
      </c>
      <c r="P124" s="257"/>
      <c r="Q124" s="255" t="n">
        <v>77</v>
      </c>
      <c r="S124" s="258" t="n">
        <v>0.55</v>
      </c>
      <c r="U124" s="252" t="n">
        <v>1563</v>
      </c>
    </row>
    <row r="125" customFormat="false" ht="9" hidden="false" customHeight="true" outlineLevel="0" collapsed="false">
      <c r="A125" s="172" t="s">
        <v>356</v>
      </c>
      <c r="C125" s="174" t="s">
        <v>168</v>
      </c>
      <c r="E125" s="268" t="n">
        <v>26133</v>
      </c>
      <c r="F125" s="252"/>
      <c r="G125" s="253" t="n">
        <v>286.01</v>
      </c>
      <c r="I125" s="177" t="n">
        <f aca="false">E125/G125</f>
        <v>91.3709310863257</v>
      </c>
      <c r="K125" s="255" t="n">
        <v>3.2</v>
      </c>
      <c r="L125" s="256"/>
      <c r="M125" s="252" t="n">
        <v>3464.78</v>
      </c>
      <c r="N125" s="226"/>
      <c r="O125" s="255" t="n">
        <v>78</v>
      </c>
      <c r="P125" s="257"/>
      <c r="Q125" s="255" t="n">
        <v>98</v>
      </c>
      <c r="S125" s="258" t="n">
        <v>0.917</v>
      </c>
      <c r="U125" s="252" t="n">
        <v>2405</v>
      </c>
    </row>
    <row r="126" customFormat="false" ht="9" hidden="false" customHeight="true" outlineLevel="0" collapsed="false">
      <c r="A126" s="172" t="s">
        <v>357</v>
      </c>
      <c r="C126" s="174" t="s">
        <v>107</v>
      </c>
      <c r="E126" s="268" t="n">
        <v>56205</v>
      </c>
      <c r="F126" s="252"/>
      <c r="G126" s="253" t="n">
        <v>690.43</v>
      </c>
      <c r="I126" s="177" t="n">
        <f aca="false">E126/G126</f>
        <v>81.4057905942673</v>
      </c>
      <c r="K126" s="255" t="n">
        <v>4.1</v>
      </c>
      <c r="L126" s="256"/>
      <c r="M126" s="252" t="n">
        <v>6923.53</v>
      </c>
      <c r="N126" s="226"/>
      <c r="O126" s="255" t="n">
        <v>76</v>
      </c>
      <c r="P126" s="257"/>
      <c r="Q126" s="255" t="n">
        <v>86</v>
      </c>
      <c r="S126" s="258" t="n">
        <v>0.55</v>
      </c>
      <c r="U126" s="252" t="n">
        <v>6571</v>
      </c>
    </row>
    <row r="127" customFormat="false" ht="9" hidden="false" customHeight="true" outlineLevel="0" collapsed="false">
      <c r="A127" s="172" t="s">
        <v>359</v>
      </c>
      <c r="C127" s="174" t="s">
        <v>169</v>
      </c>
      <c r="E127" s="268" t="n">
        <v>83998</v>
      </c>
      <c r="F127" s="252"/>
      <c r="G127" s="253" t="n">
        <v>413.5</v>
      </c>
      <c r="I127" s="177" t="n">
        <f aca="false">E127/G127</f>
        <v>203.139056831923</v>
      </c>
      <c r="K127" s="255" t="n">
        <v>3.3</v>
      </c>
      <c r="L127" s="256"/>
      <c r="M127" s="252" t="n">
        <v>13207.74</v>
      </c>
      <c r="N127" s="226"/>
      <c r="O127" s="255" t="n">
        <v>84</v>
      </c>
      <c r="P127" s="257"/>
      <c r="Q127" s="255" t="n">
        <v>92</v>
      </c>
      <c r="S127" s="258" t="n">
        <v>0.6</v>
      </c>
      <c r="U127" s="252" t="n">
        <v>8516</v>
      </c>
    </row>
    <row r="128" customFormat="false" ht="9" hidden="false" customHeight="true" outlineLevel="0" collapsed="false">
      <c r="A128" s="172" t="s">
        <v>360</v>
      </c>
      <c r="C128" s="174" t="s">
        <v>170</v>
      </c>
      <c r="E128" s="268" t="n">
        <v>17024</v>
      </c>
      <c r="F128" s="252"/>
      <c r="G128" s="253" t="n">
        <v>355.78</v>
      </c>
      <c r="I128" s="177" t="n">
        <f aca="false">E128/G128</f>
        <v>47.8497948170218</v>
      </c>
      <c r="K128" s="255" t="n">
        <v>4.5</v>
      </c>
      <c r="L128" s="256"/>
      <c r="M128" s="252" t="n">
        <v>2380.43</v>
      </c>
      <c r="N128" s="226"/>
      <c r="O128" s="255" t="n">
        <v>33</v>
      </c>
      <c r="P128" s="257"/>
      <c r="Q128" s="255" t="n">
        <v>50</v>
      </c>
      <c r="S128" s="258" t="n">
        <v>0.63</v>
      </c>
      <c r="U128" s="252" t="n">
        <v>1059</v>
      </c>
      <c r="V128" s="185"/>
      <c r="W128" s="252"/>
    </row>
    <row r="129" customFormat="false" ht="9" hidden="false" customHeight="true" outlineLevel="0" collapsed="false">
      <c r="E129" s="268"/>
      <c r="F129" s="252"/>
      <c r="G129" s="253"/>
      <c r="K129" s="255"/>
      <c r="L129" s="256"/>
      <c r="M129" s="252"/>
      <c r="N129" s="226"/>
      <c r="O129" s="255"/>
      <c r="P129" s="257"/>
      <c r="Q129" s="255"/>
      <c r="S129" s="258"/>
      <c r="U129" s="252"/>
      <c r="V129" s="185"/>
      <c r="W129" s="252"/>
    </row>
    <row r="130" customFormat="false" ht="9" hidden="false" customHeight="true" outlineLevel="0" collapsed="false">
      <c r="A130" s="172" t="s">
        <v>596</v>
      </c>
      <c r="C130" s="174" t="s">
        <v>171</v>
      </c>
      <c r="E130" s="268" t="n">
        <v>36983</v>
      </c>
      <c r="F130" s="252"/>
      <c r="G130" s="253" t="n">
        <v>217.81</v>
      </c>
      <c r="I130" s="177" t="n">
        <f aca="false">E130/G130</f>
        <v>169.794775262844</v>
      </c>
      <c r="K130" s="255" t="n">
        <v>3.4</v>
      </c>
      <c r="L130" s="256"/>
      <c r="M130" s="252" t="n">
        <v>5312.99</v>
      </c>
      <c r="N130" s="226"/>
      <c r="O130" s="255" t="n">
        <v>85</v>
      </c>
      <c r="P130" s="257"/>
      <c r="Q130" s="255" t="n">
        <v>96</v>
      </c>
      <c r="S130" s="258" t="n">
        <v>0.695</v>
      </c>
      <c r="U130" s="252" t="n">
        <v>4235</v>
      </c>
    </row>
    <row r="131" customFormat="false" ht="9" hidden="false" customHeight="true" outlineLevel="0" collapsed="false">
      <c r="A131" s="172" t="s">
        <v>597</v>
      </c>
      <c r="C131" s="174" t="s">
        <v>172</v>
      </c>
      <c r="E131" s="268" t="n">
        <v>22312</v>
      </c>
      <c r="F131" s="252"/>
      <c r="G131" s="253" t="n">
        <v>281.42</v>
      </c>
      <c r="I131" s="177" t="n">
        <f aca="false">E131/G131</f>
        <v>79.2836330040509</v>
      </c>
      <c r="K131" s="255" t="n">
        <v>3.6</v>
      </c>
      <c r="L131" s="256"/>
      <c r="M131" s="252" t="n">
        <v>2500.57</v>
      </c>
      <c r="N131" s="226"/>
      <c r="O131" s="255" t="n">
        <v>128</v>
      </c>
      <c r="P131" s="257"/>
      <c r="Q131" s="255" t="n">
        <v>133</v>
      </c>
      <c r="S131" s="258" t="n">
        <v>0.53</v>
      </c>
      <c r="U131" s="252" t="n">
        <v>4662</v>
      </c>
    </row>
    <row r="132" customFormat="false" ht="9" hidden="false" customHeight="true" outlineLevel="0" collapsed="false">
      <c r="A132" s="172" t="s">
        <v>392</v>
      </c>
      <c r="C132" s="174" t="s">
        <v>173</v>
      </c>
      <c r="E132" s="268" t="n">
        <v>15926</v>
      </c>
      <c r="F132" s="252"/>
      <c r="G132" s="253" t="n">
        <v>442.18</v>
      </c>
      <c r="I132" s="177" t="n">
        <f aca="false">E132/G132</f>
        <v>36.017006648876</v>
      </c>
      <c r="K132" s="255" t="n">
        <v>4.1</v>
      </c>
      <c r="L132" s="256"/>
      <c r="M132" s="252" t="n">
        <v>1568</v>
      </c>
      <c r="N132" s="226"/>
      <c r="O132" s="255" t="n">
        <v>44</v>
      </c>
      <c r="P132" s="257"/>
      <c r="Q132" s="255" t="n">
        <v>47</v>
      </c>
      <c r="S132" s="258" t="n">
        <v>0.49</v>
      </c>
      <c r="U132" s="252" t="n">
        <v>1661</v>
      </c>
    </row>
    <row r="133" customFormat="false" ht="9" hidden="false" customHeight="true" outlineLevel="0" collapsed="false">
      <c r="A133" s="172" t="s">
        <v>393</v>
      </c>
      <c r="C133" s="174" t="s">
        <v>174</v>
      </c>
      <c r="E133" s="268" t="n">
        <v>19785</v>
      </c>
      <c r="F133" s="252"/>
      <c r="G133" s="253" t="n">
        <v>156.25</v>
      </c>
      <c r="I133" s="177" t="n">
        <f aca="false">E133/G133</f>
        <v>126.624</v>
      </c>
      <c r="K133" s="255" t="n">
        <v>3.3</v>
      </c>
      <c r="L133" s="256"/>
      <c r="M133" s="252" t="n">
        <v>3052.64</v>
      </c>
      <c r="N133" s="226"/>
      <c r="O133" s="255" t="n">
        <v>69</v>
      </c>
      <c r="P133" s="257"/>
      <c r="Q133" s="255" t="n">
        <v>89</v>
      </c>
      <c r="S133" s="258" t="n">
        <v>0.775</v>
      </c>
      <c r="U133" s="252" t="n">
        <v>1820</v>
      </c>
    </row>
    <row r="134" customFormat="false" ht="9" hidden="false" customHeight="true" outlineLevel="0" collapsed="false">
      <c r="A134" s="172" t="s">
        <v>394</v>
      </c>
      <c r="C134" s="174" t="s">
        <v>175</v>
      </c>
      <c r="E134" s="268" t="n">
        <v>11625</v>
      </c>
      <c r="F134" s="252"/>
      <c r="G134" s="253" t="n">
        <v>295.23</v>
      </c>
      <c r="I134" s="177" t="n">
        <f aca="false">E134/G134</f>
        <v>39.3760796667005</v>
      </c>
      <c r="K134" s="255" t="n">
        <v>4.3</v>
      </c>
      <c r="L134" s="256"/>
      <c r="M134" s="252" t="n">
        <v>1338.12</v>
      </c>
      <c r="N134" s="226"/>
      <c r="O134" s="255" t="n">
        <v>5</v>
      </c>
      <c r="P134" s="257"/>
      <c r="Q134" s="255" t="n">
        <v>22</v>
      </c>
      <c r="S134" s="258" t="n">
        <v>0.67</v>
      </c>
      <c r="U134" s="252" t="n">
        <v>615</v>
      </c>
    </row>
    <row r="135" customFormat="false" ht="9" hidden="false" customHeight="true" outlineLevel="0" collapsed="false">
      <c r="E135" s="268"/>
      <c r="F135" s="252"/>
      <c r="G135" s="253"/>
      <c r="K135" s="255"/>
      <c r="L135" s="256"/>
      <c r="M135" s="252"/>
      <c r="N135" s="226"/>
      <c r="O135" s="255"/>
      <c r="P135" s="257"/>
      <c r="Q135" s="255"/>
      <c r="S135" s="258"/>
      <c r="U135" s="252"/>
    </row>
    <row r="136" customFormat="false" ht="9" hidden="false" customHeight="true" outlineLevel="0" collapsed="false">
      <c r="A136" s="172" t="s">
        <v>395</v>
      </c>
      <c r="C136" s="174" t="s">
        <v>601</v>
      </c>
      <c r="E136" s="268" t="n">
        <v>35584</v>
      </c>
      <c r="F136" s="252"/>
      <c r="G136" s="253" t="n">
        <v>817.84</v>
      </c>
      <c r="I136" s="177" t="n">
        <f aca="false">E136/G136</f>
        <v>43.5097329551012</v>
      </c>
      <c r="K136" s="255" t="n">
        <v>5.3</v>
      </c>
      <c r="L136" s="256"/>
      <c r="M136" s="252" t="n">
        <v>4828.88</v>
      </c>
      <c r="N136" s="226"/>
      <c r="O136" s="255" t="n">
        <v>53</v>
      </c>
      <c r="P136" s="257"/>
      <c r="Q136" s="255" t="n">
        <v>56</v>
      </c>
      <c r="S136" s="258" t="n">
        <v>0.48</v>
      </c>
      <c r="U136" s="252" t="n">
        <v>2623</v>
      </c>
    </row>
    <row r="137" customFormat="false" ht="9" hidden="false" customHeight="true" outlineLevel="0" collapsed="false">
      <c r="A137" s="172" t="s">
        <v>396</v>
      </c>
      <c r="C137" s="174" t="s">
        <v>177</v>
      </c>
      <c r="E137" s="268" t="n">
        <v>105210</v>
      </c>
      <c r="F137" s="252"/>
      <c r="G137" s="253" t="n">
        <v>468.54</v>
      </c>
      <c r="I137" s="177" t="n">
        <f aca="false">E137/G137</f>
        <v>224.548597771802</v>
      </c>
      <c r="K137" s="255" t="n">
        <v>3.5</v>
      </c>
      <c r="L137" s="256"/>
      <c r="M137" s="252" t="n">
        <v>17711.9</v>
      </c>
      <c r="N137" s="226"/>
      <c r="O137" s="255" t="n">
        <v>110</v>
      </c>
      <c r="P137" s="257"/>
      <c r="Q137" s="255" t="n">
        <v>121</v>
      </c>
      <c r="S137" s="258" t="n">
        <v>0.81</v>
      </c>
      <c r="U137" s="252" t="n">
        <v>12992</v>
      </c>
    </row>
    <row r="138" customFormat="false" ht="9" hidden="false" customHeight="true" outlineLevel="0" collapsed="false">
      <c r="A138" s="172" t="s">
        <v>397</v>
      </c>
      <c r="C138" s="174" t="s">
        <v>178</v>
      </c>
      <c r="E138" s="268" t="n">
        <v>321233</v>
      </c>
      <c r="F138" s="252"/>
      <c r="G138" s="253" t="n">
        <v>233.7</v>
      </c>
      <c r="I138" s="177" t="n">
        <f aca="false">E138/G138</f>
        <v>1374.55284552846</v>
      </c>
      <c r="K138" s="255" t="n">
        <v>3.7</v>
      </c>
      <c r="L138" s="256"/>
      <c r="M138" s="252" t="n">
        <v>50141.07</v>
      </c>
      <c r="N138" s="226"/>
      <c r="O138" s="255" t="n">
        <v>96</v>
      </c>
      <c r="P138" s="257"/>
      <c r="Q138" s="255" t="n">
        <v>88</v>
      </c>
      <c r="S138" s="258" t="n">
        <v>0.87</v>
      </c>
      <c r="U138" s="252" t="n">
        <v>34176</v>
      </c>
    </row>
    <row r="139" customFormat="false" ht="9" hidden="false" customHeight="true" outlineLevel="0" collapsed="false">
      <c r="A139" s="172" t="s">
        <v>398</v>
      </c>
      <c r="C139" s="174" t="s">
        <v>179</v>
      </c>
      <c r="E139" s="268" t="n">
        <v>52352</v>
      </c>
      <c r="F139" s="252"/>
      <c r="G139" s="253" t="n">
        <v>382.33</v>
      </c>
      <c r="I139" s="177" t="n">
        <f aca="false">E139/G139</f>
        <v>136.928831114482</v>
      </c>
      <c r="K139" s="255" t="n">
        <v>5.1</v>
      </c>
      <c r="L139" s="256"/>
      <c r="M139" s="252" t="n">
        <v>7066.06</v>
      </c>
      <c r="N139" s="226"/>
      <c r="O139" s="255" t="n">
        <v>12</v>
      </c>
      <c r="P139" s="257"/>
      <c r="Q139" s="255" t="n">
        <v>36</v>
      </c>
      <c r="S139" s="258" t="n">
        <v>0.488</v>
      </c>
      <c r="U139" s="252" t="n">
        <v>2919</v>
      </c>
    </row>
    <row r="140" customFormat="false" ht="9" hidden="false" customHeight="true" outlineLevel="0" collapsed="false">
      <c r="A140" s="172" t="s">
        <v>399</v>
      </c>
      <c r="C140" s="174" t="s">
        <v>180</v>
      </c>
      <c r="E140" s="268" t="n">
        <v>2300</v>
      </c>
      <c r="F140" s="252"/>
      <c r="G140" s="253" t="n">
        <v>415.16</v>
      </c>
      <c r="I140" s="177" t="n">
        <f aca="false">E140/G140</f>
        <v>5.54003275845457</v>
      </c>
      <c r="K140" s="255" t="n">
        <v>3.1</v>
      </c>
      <c r="L140" s="256"/>
      <c r="M140" s="252" t="n">
        <v>196.92</v>
      </c>
      <c r="N140" s="226"/>
      <c r="O140" s="255" t="n">
        <v>125</v>
      </c>
      <c r="P140" s="257"/>
      <c r="Q140" s="255" t="n">
        <v>119</v>
      </c>
      <c r="S140" s="258" t="n">
        <v>0.42</v>
      </c>
      <c r="U140" s="252" t="n">
        <v>690</v>
      </c>
    </row>
    <row r="141" customFormat="false" ht="9" hidden="false" customHeight="true" outlineLevel="0" collapsed="false">
      <c r="E141" s="268"/>
      <c r="F141" s="252"/>
      <c r="G141" s="253"/>
      <c r="K141" s="255"/>
      <c r="L141" s="256"/>
      <c r="M141" s="252"/>
      <c r="N141" s="226"/>
      <c r="O141" s="255"/>
      <c r="P141" s="257"/>
      <c r="Q141" s="255"/>
      <c r="S141" s="258"/>
      <c r="U141" s="252"/>
    </row>
    <row r="142" customFormat="false" ht="9" hidden="false" customHeight="true" outlineLevel="0" collapsed="false">
      <c r="A142" s="172" t="s">
        <v>602</v>
      </c>
      <c r="C142" s="174" t="s">
        <v>181</v>
      </c>
      <c r="E142" s="268" t="n">
        <v>37074</v>
      </c>
      <c r="F142" s="252"/>
      <c r="G142" s="253" t="n">
        <v>315.61</v>
      </c>
      <c r="I142" s="177" t="n">
        <f aca="false">E142/G142</f>
        <v>117.46776084408</v>
      </c>
      <c r="K142" s="255" t="n">
        <v>3.9</v>
      </c>
      <c r="L142" s="256"/>
      <c r="M142" s="252" t="n">
        <v>5299.25</v>
      </c>
      <c r="N142" s="226"/>
      <c r="O142" s="255" t="n">
        <v>88</v>
      </c>
      <c r="P142" s="257"/>
      <c r="Q142" s="255" t="n">
        <v>91</v>
      </c>
      <c r="S142" s="258" t="n">
        <v>0.85</v>
      </c>
      <c r="U142" s="252" t="n">
        <v>4286</v>
      </c>
    </row>
    <row r="143" customFormat="false" ht="9" hidden="false" customHeight="true" outlineLevel="0" collapsed="false">
      <c r="A143" s="172" t="s">
        <v>603</v>
      </c>
      <c r="C143" s="174" t="s">
        <v>182</v>
      </c>
      <c r="E143" s="268" t="n">
        <v>73615</v>
      </c>
      <c r="F143" s="252"/>
      <c r="G143" s="253" t="n">
        <v>142.44</v>
      </c>
      <c r="I143" s="177" t="n">
        <f aca="false">E143/G143</f>
        <v>516.814097163718</v>
      </c>
      <c r="K143" s="255" t="n">
        <v>3.7</v>
      </c>
      <c r="L143" s="256"/>
      <c r="M143" s="252" t="n">
        <v>10732.17</v>
      </c>
      <c r="N143" s="226"/>
      <c r="O143" s="255" t="n">
        <v>114</v>
      </c>
      <c r="P143" s="257"/>
      <c r="Q143" s="255" t="n">
        <v>118</v>
      </c>
      <c r="S143" s="258" t="n">
        <v>0.84</v>
      </c>
      <c r="U143" s="252" t="n">
        <v>11609</v>
      </c>
    </row>
    <row r="144" customFormat="false" ht="9" hidden="false" customHeight="true" outlineLevel="0" collapsed="false">
      <c r="A144" s="172" t="s">
        <v>604</v>
      </c>
      <c r="C144" s="174" t="s">
        <v>183</v>
      </c>
      <c r="E144" s="268" t="n">
        <v>7156</v>
      </c>
      <c r="F144" s="252"/>
      <c r="G144" s="253" t="n">
        <v>315.14</v>
      </c>
      <c r="I144" s="177" t="n">
        <f aca="false">E144/G144</f>
        <v>22.7073681538364</v>
      </c>
      <c r="K144" s="255" t="n">
        <v>3.6</v>
      </c>
      <c r="L144" s="256"/>
      <c r="M144" s="252" t="n">
        <v>801.42</v>
      </c>
      <c r="N144" s="226"/>
      <c r="O144" s="255" t="n">
        <v>80</v>
      </c>
      <c r="P144" s="257"/>
      <c r="Q144" s="255" t="n">
        <v>82</v>
      </c>
      <c r="S144" s="258" t="n">
        <v>0.55</v>
      </c>
      <c r="U144" s="252" t="n">
        <v>852</v>
      </c>
    </row>
    <row r="145" customFormat="false" ht="9" hidden="false" customHeight="true" outlineLevel="0" collapsed="false">
      <c r="A145" s="172" t="s">
        <v>605</v>
      </c>
      <c r="C145" s="174" t="s">
        <v>184</v>
      </c>
      <c r="E145" s="268" t="n">
        <v>24724</v>
      </c>
      <c r="F145" s="252"/>
      <c r="G145" s="253" t="n">
        <v>179.64</v>
      </c>
      <c r="I145" s="177" t="n">
        <f aca="false">E145/G145</f>
        <v>137.630817189935</v>
      </c>
      <c r="K145" s="255" t="n">
        <v>3.9</v>
      </c>
      <c r="L145" s="256"/>
      <c r="M145" s="252" t="n">
        <v>4224.87</v>
      </c>
      <c r="N145" s="226"/>
      <c r="O145" s="255" t="n">
        <v>101</v>
      </c>
      <c r="P145" s="257"/>
      <c r="Q145" s="255" t="n">
        <v>110</v>
      </c>
      <c r="S145" s="258" t="n">
        <v>0.68</v>
      </c>
      <c r="U145" s="252" t="n">
        <v>2566</v>
      </c>
    </row>
    <row r="146" customFormat="false" ht="9" hidden="false" customHeight="true" outlineLevel="0" collapsed="false">
      <c r="A146" s="172" t="s">
        <v>606</v>
      </c>
      <c r="C146" s="174" t="s">
        <v>185</v>
      </c>
      <c r="E146" s="268" t="n">
        <v>16333</v>
      </c>
      <c r="F146" s="252"/>
      <c r="G146" s="253" t="n">
        <v>273.94</v>
      </c>
      <c r="I146" s="177" t="n">
        <f aca="false">E146/G146</f>
        <v>59.6225450828649</v>
      </c>
      <c r="K146" s="255" t="n">
        <v>3.6</v>
      </c>
      <c r="L146" s="256"/>
      <c r="M146" s="252" t="n">
        <v>2158.68</v>
      </c>
      <c r="N146" s="226"/>
      <c r="O146" s="255" t="n">
        <v>73</v>
      </c>
      <c r="P146" s="257"/>
      <c r="Q146" s="255" t="n">
        <v>95</v>
      </c>
      <c r="S146" s="258" t="n">
        <v>0.92</v>
      </c>
      <c r="U146" s="252" t="n">
        <v>1523</v>
      </c>
    </row>
    <row r="147" customFormat="false" ht="13.5" hidden="false" customHeight="true" outlineLevel="0" collapsed="false">
      <c r="E147" s="252"/>
      <c r="F147" s="252"/>
      <c r="G147" s="269"/>
      <c r="K147" s="270"/>
      <c r="L147" s="256"/>
      <c r="M147" s="271"/>
      <c r="N147" s="266"/>
      <c r="O147" s="257"/>
      <c r="P147" s="257"/>
      <c r="Q147" s="257"/>
      <c r="S147" s="272"/>
      <c r="U147" s="272"/>
    </row>
    <row r="148" customFormat="false" ht="9.75" hidden="false" customHeight="true" outlineLevel="0" collapsed="false">
      <c r="E148" s="252"/>
      <c r="F148" s="252"/>
      <c r="G148" s="269"/>
      <c r="K148" s="270"/>
      <c r="L148" s="256"/>
      <c r="M148" s="186"/>
      <c r="N148" s="266"/>
      <c r="O148" s="257"/>
      <c r="P148" s="257"/>
      <c r="Q148" s="257"/>
      <c r="S148" s="272"/>
      <c r="U148" s="272"/>
    </row>
    <row r="149" customFormat="false" ht="18.75" hidden="false" customHeight="true" outlineLevel="0" collapsed="false">
      <c r="E149" s="252"/>
      <c r="F149" s="252"/>
      <c r="G149" s="269"/>
      <c r="K149" s="270"/>
      <c r="L149" s="256"/>
      <c r="M149" s="186"/>
      <c r="N149" s="266"/>
      <c r="O149" s="181"/>
      <c r="Q149" s="183"/>
      <c r="S149" s="272"/>
      <c r="U149" s="272"/>
    </row>
    <row r="150" s="187" customFormat="true" ht="12" hidden="false" customHeight="false" outlineLevel="0" collapsed="false">
      <c r="A150" s="195"/>
      <c r="C150" s="189"/>
      <c r="D150" s="189"/>
      <c r="E150" s="273"/>
      <c r="F150" s="273"/>
      <c r="G150" s="274"/>
      <c r="H150" s="193"/>
      <c r="I150" s="192"/>
      <c r="J150" s="193"/>
      <c r="K150" s="275"/>
      <c r="L150" s="276"/>
      <c r="M150" s="204"/>
      <c r="N150" s="277"/>
      <c r="O150" s="199"/>
      <c r="P150" s="199"/>
      <c r="Q150" s="201"/>
      <c r="R150" s="201"/>
      <c r="S150" s="278"/>
      <c r="T150" s="203"/>
      <c r="U150" s="204" t="s">
        <v>607</v>
      </c>
    </row>
    <row r="151" s="187" customFormat="true" ht="12" hidden="false" customHeight="true" outlineLevel="0" collapsed="false">
      <c r="C151" s="189"/>
      <c r="D151" s="189"/>
      <c r="E151" s="190"/>
      <c r="F151" s="191"/>
      <c r="G151" s="274"/>
      <c r="H151" s="193"/>
      <c r="I151" s="194"/>
      <c r="J151" s="193"/>
      <c r="K151" s="195"/>
      <c r="L151" s="196" t="s">
        <v>303</v>
      </c>
      <c r="M151" s="195"/>
      <c r="N151" s="197"/>
      <c r="O151" s="199"/>
      <c r="P151" s="199"/>
      <c r="Q151" s="201"/>
      <c r="R151" s="201"/>
      <c r="S151" s="278"/>
      <c r="T151" s="203"/>
      <c r="U151" s="204" t="s">
        <v>552</v>
      </c>
    </row>
    <row r="152" s="187" customFormat="true" ht="11.25" hidden="false" customHeight="true" outlineLevel="0" collapsed="false">
      <c r="C152" s="189"/>
      <c r="D152" s="189"/>
      <c r="E152" s="190"/>
      <c r="F152" s="191"/>
      <c r="G152" s="274"/>
      <c r="H152" s="193"/>
      <c r="I152" s="194"/>
      <c r="J152" s="193"/>
      <c r="K152" s="195"/>
      <c r="L152" s="206" t="s">
        <v>49</v>
      </c>
      <c r="M152" s="195"/>
      <c r="N152" s="197"/>
      <c r="O152" s="198"/>
      <c r="P152" s="199"/>
      <c r="Q152" s="200"/>
      <c r="R152" s="201"/>
      <c r="S152" s="279"/>
      <c r="T152" s="203"/>
      <c r="U152" s="204" t="s">
        <v>608</v>
      </c>
    </row>
    <row r="153" s="187" customFormat="true" ht="11.25" hidden="false" customHeight="true" outlineLevel="0" collapsed="false">
      <c r="C153" s="189"/>
      <c r="D153" s="189"/>
      <c r="E153" s="190"/>
      <c r="F153" s="191"/>
      <c r="G153" s="274"/>
      <c r="H153" s="193"/>
      <c r="I153" s="194"/>
      <c r="J153" s="193"/>
      <c r="K153" s="195"/>
      <c r="L153" s="206" t="s">
        <v>306</v>
      </c>
      <c r="M153" s="195"/>
      <c r="N153" s="197"/>
      <c r="O153" s="198"/>
      <c r="P153" s="199"/>
      <c r="Q153" s="200"/>
      <c r="R153" s="201"/>
      <c r="S153" s="279"/>
      <c r="T153" s="203"/>
      <c r="U153" s="279"/>
    </row>
    <row r="154" customFormat="false" ht="11.25" hidden="false" customHeight="true" outlineLevel="0" collapsed="false">
      <c r="A154" s="213"/>
      <c r="G154" s="269"/>
      <c r="S154" s="280"/>
      <c r="U154" s="280"/>
    </row>
    <row r="155" customFormat="false" ht="9.75" hidden="false" customHeight="true" outlineLevel="0" collapsed="false">
      <c r="A155" s="213"/>
      <c r="G155" s="269"/>
      <c r="S155" s="280"/>
      <c r="U155" s="280"/>
    </row>
    <row r="156" customFormat="false" ht="12" hidden="false" customHeight="true" outlineLevel="0" collapsed="false">
      <c r="A156" s="213"/>
      <c r="G156" s="269"/>
      <c r="S156" s="280"/>
      <c r="U156" s="280"/>
    </row>
    <row r="157" customFormat="false" ht="10.5" hidden="false" customHeight="true" outlineLevel="0" collapsed="false">
      <c r="A157" s="213"/>
      <c r="E157" s="176"/>
      <c r="G157" s="269"/>
      <c r="M157" s="214"/>
      <c r="O157" s="214"/>
      <c r="Q157" s="214"/>
      <c r="S157" s="215"/>
      <c r="U157" s="214"/>
    </row>
    <row r="158" customFormat="false" ht="9.75" hidden="false" customHeight="true" outlineLevel="0" collapsed="false">
      <c r="A158" s="213"/>
      <c r="K158" s="214"/>
      <c r="M158" s="216" t="s">
        <v>554</v>
      </c>
      <c r="O158" s="216" t="s">
        <v>555</v>
      </c>
      <c r="Q158" s="217" t="s">
        <v>556</v>
      </c>
      <c r="S158" s="218" t="s">
        <v>557</v>
      </c>
      <c r="U158" s="219" t="s">
        <v>558</v>
      </c>
    </row>
    <row r="159" customFormat="false" ht="19.5" hidden="false" customHeight="true" outlineLevel="0" collapsed="false">
      <c r="A159" s="213"/>
      <c r="E159" s="214"/>
      <c r="G159" s="220" t="s">
        <v>559</v>
      </c>
      <c r="I159" s="221" t="s">
        <v>560</v>
      </c>
      <c r="K159" s="222" t="s">
        <v>561</v>
      </c>
      <c r="M159" s="216" t="s">
        <v>562</v>
      </c>
      <c r="O159" s="216" t="s">
        <v>563</v>
      </c>
      <c r="Q159" s="217" t="s">
        <v>564</v>
      </c>
      <c r="S159" s="223" t="s">
        <v>565</v>
      </c>
      <c r="U159" s="219" t="s">
        <v>566</v>
      </c>
    </row>
    <row r="160" s="226" customFormat="true" ht="9.75" hidden="false" customHeight="true" outlineLevel="0" collapsed="false">
      <c r="A160" s="179"/>
      <c r="B160" s="224"/>
      <c r="C160" s="224"/>
      <c r="D160" s="224"/>
      <c r="E160" s="220" t="s">
        <v>567</v>
      </c>
      <c r="F160" s="224"/>
      <c r="G160" s="220" t="s">
        <v>568</v>
      </c>
      <c r="H160" s="224"/>
      <c r="I160" s="220" t="s">
        <v>569</v>
      </c>
      <c r="J160" s="224"/>
      <c r="K160" s="220" t="s">
        <v>570</v>
      </c>
      <c r="L160" s="224"/>
      <c r="M160" s="220" t="s">
        <v>571</v>
      </c>
      <c r="N160" s="224"/>
      <c r="O160" s="220" t="s">
        <v>572</v>
      </c>
      <c r="P160" s="224"/>
      <c r="Q160" s="220" t="s">
        <v>572</v>
      </c>
      <c r="R160" s="224"/>
      <c r="S160" s="225" t="s">
        <v>573</v>
      </c>
      <c r="T160" s="224"/>
      <c r="U160" s="220" t="s">
        <v>574</v>
      </c>
    </row>
    <row r="161" s="222" customFormat="true" ht="10.5" hidden="false" customHeight="true" outlineLevel="0" collapsed="false">
      <c r="A161" s="227" t="s">
        <v>81</v>
      </c>
      <c r="B161" s="228"/>
      <c r="C161" s="229" t="s">
        <v>575</v>
      </c>
      <c r="D161" s="230"/>
      <c r="E161" s="231" t="s">
        <v>576</v>
      </c>
      <c r="F161" s="220"/>
      <c r="G161" s="231" t="s">
        <v>577</v>
      </c>
      <c r="H161" s="232"/>
      <c r="I161" s="231" t="s">
        <v>576</v>
      </c>
      <c r="J161" s="232"/>
      <c r="K161" s="233" t="s">
        <v>578</v>
      </c>
      <c r="L161" s="228"/>
      <c r="M161" s="233" t="s">
        <v>578</v>
      </c>
      <c r="N161" s="228"/>
      <c r="O161" s="234" t="s">
        <v>576</v>
      </c>
      <c r="P161" s="235"/>
      <c r="Q161" s="234" t="s">
        <v>576</v>
      </c>
      <c r="R161" s="236"/>
      <c r="S161" s="237" t="s">
        <v>579</v>
      </c>
      <c r="T161" s="225"/>
      <c r="U161" s="234" t="s">
        <v>580</v>
      </c>
    </row>
    <row r="162" customFormat="false" ht="9.75" hidden="false" customHeight="true" outlineLevel="0" collapsed="false">
      <c r="E162" s="252"/>
      <c r="F162" s="252"/>
      <c r="G162" s="269"/>
      <c r="K162" s="270"/>
      <c r="L162" s="256"/>
      <c r="M162" s="186"/>
      <c r="N162" s="266"/>
      <c r="S162" s="280"/>
      <c r="U162" s="280"/>
    </row>
    <row r="163" customFormat="false" ht="9.75" hidden="false" customHeight="true" outlineLevel="0" collapsed="false">
      <c r="B163" s="250" t="s">
        <v>137</v>
      </c>
      <c r="C163" s="250"/>
      <c r="D163" s="250"/>
      <c r="E163" s="252"/>
      <c r="F163" s="252"/>
      <c r="G163" s="269"/>
      <c r="K163" s="270"/>
      <c r="L163" s="256"/>
      <c r="M163" s="186"/>
      <c r="N163" s="266"/>
      <c r="O163" s="181"/>
      <c r="Q163" s="183"/>
      <c r="S163" s="272"/>
      <c r="U163" s="272"/>
    </row>
    <row r="164" customFormat="false" ht="9.75" hidden="false" customHeight="true" outlineLevel="0" collapsed="false">
      <c r="A164" s="172" t="s">
        <v>609</v>
      </c>
      <c r="C164" s="174" t="s">
        <v>187</v>
      </c>
      <c r="E164" s="268" t="n">
        <v>11236</v>
      </c>
      <c r="F164" s="252"/>
      <c r="G164" s="253" t="n">
        <v>133.25</v>
      </c>
      <c r="I164" s="177" t="n">
        <f aca="false">E164/G164</f>
        <v>84.3227016885554</v>
      </c>
      <c r="K164" s="255" t="n">
        <v>4.3</v>
      </c>
      <c r="L164" s="256"/>
      <c r="M164" s="252" t="n">
        <v>1109.16</v>
      </c>
      <c r="N164" s="226"/>
      <c r="O164" s="255" t="n">
        <v>121</v>
      </c>
      <c r="P164" s="257"/>
      <c r="Q164" s="255" t="n">
        <v>113</v>
      </c>
      <c r="S164" s="258" t="n">
        <v>0.54</v>
      </c>
      <c r="U164" s="259" t="n">
        <v>2516</v>
      </c>
    </row>
    <row r="165" customFormat="false" ht="9.75" hidden="false" customHeight="true" outlineLevel="0" collapsed="false">
      <c r="A165" s="172" t="s">
        <v>610</v>
      </c>
      <c r="C165" s="174" t="s">
        <v>188</v>
      </c>
      <c r="E165" s="268" t="n">
        <v>24653</v>
      </c>
      <c r="F165" s="252"/>
      <c r="G165" s="253" t="n">
        <v>435.52</v>
      </c>
      <c r="I165" s="177" t="n">
        <f aca="false">E165/G165</f>
        <v>56.6058963997061</v>
      </c>
      <c r="K165" s="255" t="n">
        <v>5.4</v>
      </c>
      <c r="L165" s="256"/>
      <c r="M165" s="252" t="n">
        <v>3026.66</v>
      </c>
      <c r="N165" s="226"/>
      <c r="O165" s="255" t="n">
        <v>2</v>
      </c>
      <c r="P165" s="257"/>
      <c r="Q165" s="255" t="n">
        <v>32</v>
      </c>
      <c r="S165" s="258" t="n">
        <v>0.619</v>
      </c>
      <c r="U165" s="252" t="n">
        <v>943</v>
      </c>
    </row>
    <row r="166" customFormat="false" ht="9.75" hidden="false" customHeight="true" outlineLevel="0" collapsed="false">
      <c r="A166" s="172" t="s">
        <v>611</v>
      </c>
      <c r="C166" s="174" t="s">
        <v>189</v>
      </c>
      <c r="E166" s="268" t="n">
        <v>385327</v>
      </c>
      <c r="F166" s="252"/>
      <c r="G166" s="253" t="n">
        <v>515.56</v>
      </c>
      <c r="I166" s="177" t="n">
        <f aca="false">E166/G166</f>
        <v>747.39506555978</v>
      </c>
      <c r="K166" s="255" t="n">
        <v>3.2</v>
      </c>
      <c r="L166" s="256"/>
      <c r="M166" s="252" t="n">
        <v>78276.86</v>
      </c>
      <c r="N166" s="226"/>
      <c r="O166" s="255" t="n">
        <v>120</v>
      </c>
      <c r="P166" s="257"/>
      <c r="Q166" s="255" t="n">
        <v>129</v>
      </c>
      <c r="S166" s="258" t="n">
        <v>1.145</v>
      </c>
      <c r="U166" s="252" t="n">
        <v>69202</v>
      </c>
    </row>
    <row r="167" customFormat="false" ht="9.75" hidden="false" customHeight="true" outlineLevel="0" collapsed="false">
      <c r="A167" s="172" t="s">
        <v>612</v>
      </c>
      <c r="C167" s="174" t="s">
        <v>190</v>
      </c>
      <c r="E167" s="268" t="n">
        <v>34316</v>
      </c>
      <c r="F167" s="252"/>
      <c r="G167" s="253" t="n">
        <v>496.3</v>
      </c>
      <c r="I167" s="177" t="n">
        <f aca="false">E167/G167</f>
        <v>69.1436631069917</v>
      </c>
      <c r="K167" s="255" t="n">
        <v>3.5</v>
      </c>
      <c r="L167" s="256"/>
      <c r="M167" s="252" t="n">
        <v>4633.59</v>
      </c>
      <c r="N167" s="226"/>
      <c r="O167" s="255" t="n">
        <v>118</v>
      </c>
      <c r="P167" s="257"/>
      <c r="Q167" s="255" t="n">
        <v>104</v>
      </c>
      <c r="S167" s="258" t="n">
        <v>0.72</v>
      </c>
      <c r="U167" s="252" t="n">
        <v>4386</v>
      </c>
    </row>
    <row r="168" customFormat="false" ht="9.75" hidden="false" customHeight="true" outlineLevel="0" collapsed="false">
      <c r="A168" s="172" t="s">
        <v>613</v>
      </c>
      <c r="C168" s="174" t="s">
        <v>191</v>
      </c>
      <c r="E168" s="268" t="n">
        <v>12365</v>
      </c>
      <c r="F168" s="252"/>
      <c r="G168" s="253" t="n">
        <v>431.68</v>
      </c>
      <c r="I168" s="177" t="n">
        <f aca="false">E168/G168</f>
        <v>28.6439028910304</v>
      </c>
      <c r="K168" s="255" t="n">
        <v>4.5</v>
      </c>
      <c r="L168" s="256"/>
      <c r="M168" s="252" t="n">
        <v>1477.43</v>
      </c>
      <c r="N168" s="226"/>
      <c r="O168" s="255" t="n">
        <v>19</v>
      </c>
      <c r="P168" s="257"/>
      <c r="Q168" s="255" t="n">
        <v>46</v>
      </c>
      <c r="S168" s="258" t="n">
        <v>0.38</v>
      </c>
      <c r="U168" s="252" t="n">
        <v>861</v>
      </c>
    </row>
    <row r="169" customFormat="false" ht="9.75" hidden="false" customHeight="true" outlineLevel="0" collapsed="false">
      <c r="E169" s="268"/>
      <c r="F169" s="252"/>
      <c r="G169" s="253"/>
      <c r="K169" s="255"/>
      <c r="L169" s="256"/>
      <c r="M169" s="252"/>
      <c r="N169" s="226"/>
      <c r="O169" s="255"/>
      <c r="P169" s="257"/>
      <c r="Q169" s="255"/>
      <c r="S169" s="258"/>
      <c r="U169" s="252"/>
    </row>
    <row r="170" customFormat="false" ht="9.75" hidden="false" customHeight="true" outlineLevel="0" collapsed="false">
      <c r="A170" s="172" t="s">
        <v>614</v>
      </c>
      <c r="C170" s="174" t="s">
        <v>192</v>
      </c>
      <c r="E170" s="268" t="n">
        <v>13099</v>
      </c>
      <c r="F170" s="252"/>
      <c r="G170" s="253" t="n">
        <v>320.68</v>
      </c>
      <c r="I170" s="177" t="n">
        <f aca="false">E170/G170</f>
        <v>40.8475739054509</v>
      </c>
      <c r="K170" s="255" t="n">
        <v>3</v>
      </c>
      <c r="L170" s="256"/>
      <c r="M170" s="252" t="n">
        <v>1684.29</v>
      </c>
      <c r="N170" s="226"/>
      <c r="O170" s="255" t="n">
        <v>111</v>
      </c>
      <c r="P170" s="257"/>
      <c r="Q170" s="255" t="n">
        <v>106</v>
      </c>
      <c r="S170" s="258" t="n">
        <v>0.68</v>
      </c>
      <c r="U170" s="252" t="n">
        <v>1643</v>
      </c>
    </row>
    <row r="171" customFormat="false" ht="9.75" hidden="false" customHeight="true" outlineLevel="0" collapsed="false">
      <c r="A171" s="172" t="s">
        <v>615</v>
      </c>
      <c r="C171" s="174" t="s">
        <v>193</v>
      </c>
      <c r="E171" s="268" t="n">
        <v>8647</v>
      </c>
      <c r="F171" s="252"/>
      <c r="G171" s="253" t="n">
        <v>85.93</v>
      </c>
      <c r="I171" s="177" t="n">
        <f aca="false">E171/G171</f>
        <v>100.628418480158</v>
      </c>
      <c r="K171" s="255" t="n">
        <v>3.8</v>
      </c>
      <c r="L171" s="256"/>
      <c r="M171" s="252" t="n">
        <v>1066.42</v>
      </c>
      <c r="N171" s="226"/>
      <c r="O171" s="255" t="n">
        <v>112</v>
      </c>
      <c r="P171" s="257"/>
      <c r="Q171" s="255" t="n">
        <v>108</v>
      </c>
      <c r="S171" s="258" t="n">
        <v>0.54</v>
      </c>
      <c r="U171" s="252" t="n">
        <v>1686</v>
      </c>
    </row>
    <row r="172" customFormat="false" ht="9.75" hidden="false" customHeight="true" outlineLevel="0" collapsed="false">
      <c r="A172" s="172" t="s">
        <v>616</v>
      </c>
      <c r="C172" s="174" t="s">
        <v>194</v>
      </c>
      <c r="E172" s="268" t="n">
        <v>31347</v>
      </c>
      <c r="F172" s="252"/>
      <c r="G172" s="253" t="n">
        <v>625.49</v>
      </c>
      <c r="I172" s="177" t="n">
        <f aca="false">E172/G172</f>
        <v>50.1159091272442</v>
      </c>
      <c r="K172" s="255" t="n">
        <v>5.1</v>
      </c>
      <c r="L172" s="256"/>
      <c r="M172" s="252" t="n">
        <v>4193.03</v>
      </c>
      <c r="N172" s="226"/>
      <c r="O172" s="255" t="n">
        <v>79</v>
      </c>
      <c r="P172" s="257"/>
      <c r="Q172" s="255" t="n">
        <v>54</v>
      </c>
      <c r="S172" s="258" t="n">
        <v>0.42</v>
      </c>
      <c r="U172" s="252" t="n">
        <v>3996</v>
      </c>
    </row>
    <row r="173" customFormat="false" ht="9.75" hidden="false" customHeight="true" outlineLevel="0" collapsed="false">
      <c r="A173" s="172" t="s">
        <v>617</v>
      </c>
      <c r="C173" s="174" t="s">
        <v>195</v>
      </c>
      <c r="E173" s="268" t="n">
        <v>11049</v>
      </c>
      <c r="F173" s="252"/>
      <c r="G173" s="253" t="n">
        <v>130.31</v>
      </c>
      <c r="I173" s="177" t="n">
        <f aca="false">E173/G173</f>
        <v>84.7901158775228</v>
      </c>
      <c r="K173" s="255" t="n">
        <v>3.3</v>
      </c>
      <c r="L173" s="256"/>
      <c r="M173" s="252" t="n">
        <v>1170.29</v>
      </c>
      <c r="N173" s="226"/>
      <c r="O173" s="255" t="n">
        <v>117</v>
      </c>
      <c r="P173" s="257"/>
      <c r="Q173" s="255" t="n">
        <v>107</v>
      </c>
      <c r="S173" s="258" t="n">
        <v>0.53</v>
      </c>
      <c r="U173" s="252" t="n">
        <v>2179</v>
      </c>
    </row>
    <row r="174" customFormat="false" ht="9.75" hidden="false" customHeight="true" outlineLevel="0" collapsed="false">
      <c r="A174" s="172" t="s">
        <v>618</v>
      </c>
      <c r="C174" s="174" t="s">
        <v>196</v>
      </c>
      <c r="E174" s="268" t="n">
        <v>98509</v>
      </c>
      <c r="F174" s="252"/>
      <c r="G174" s="253" t="n">
        <v>387.01</v>
      </c>
      <c r="I174" s="177" t="n">
        <f aca="false">E174/G174</f>
        <v>254.538642412341</v>
      </c>
      <c r="K174" s="255" t="n">
        <v>4.3</v>
      </c>
      <c r="L174" s="256"/>
      <c r="M174" s="252" t="n">
        <v>9480.73</v>
      </c>
      <c r="N174" s="226"/>
      <c r="O174" s="255" t="n">
        <v>28</v>
      </c>
      <c r="P174" s="257"/>
      <c r="Q174" s="255" t="n">
        <v>51</v>
      </c>
      <c r="S174" s="258" t="n">
        <v>0.89</v>
      </c>
      <c r="U174" s="252" t="n">
        <v>7558</v>
      </c>
    </row>
    <row r="175" customFormat="false" ht="9.75" hidden="false" customHeight="true" outlineLevel="0" collapsed="false">
      <c r="E175" s="268"/>
      <c r="F175" s="252"/>
      <c r="G175" s="253"/>
      <c r="K175" s="255"/>
      <c r="L175" s="256"/>
      <c r="M175" s="252"/>
      <c r="N175" s="226"/>
      <c r="O175" s="255"/>
      <c r="P175" s="257"/>
      <c r="Q175" s="255"/>
      <c r="S175" s="258"/>
      <c r="U175" s="252"/>
    </row>
    <row r="176" customFormat="false" ht="9.75" hidden="false" customHeight="true" outlineLevel="0" collapsed="false">
      <c r="A176" s="172" t="s">
        <v>619</v>
      </c>
      <c r="C176" s="174" t="s">
        <v>197</v>
      </c>
      <c r="E176" s="268" t="n">
        <v>14835</v>
      </c>
      <c r="F176" s="252"/>
      <c r="G176" s="253" t="n">
        <v>470.86</v>
      </c>
      <c r="I176" s="177" t="n">
        <f aca="false">E176/G176</f>
        <v>31.5061801809455</v>
      </c>
      <c r="K176" s="255" t="n">
        <v>3.8</v>
      </c>
      <c r="L176" s="256"/>
      <c r="M176" s="252" t="n">
        <v>1820.24</v>
      </c>
      <c r="N176" s="226"/>
      <c r="O176" s="255" t="n">
        <v>115</v>
      </c>
      <c r="P176" s="257"/>
      <c r="Q176" s="255" t="n">
        <v>101</v>
      </c>
      <c r="S176" s="258" t="n">
        <v>0.72</v>
      </c>
      <c r="U176" s="252" t="n">
        <v>2463</v>
      </c>
    </row>
    <row r="177" customFormat="false" ht="9.75" hidden="false" customHeight="true" outlineLevel="0" collapsed="false">
      <c r="A177" s="172" t="s">
        <v>620</v>
      </c>
      <c r="C177" s="174" t="s">
        <v>621</v>
      </c>
      <c r="E177" s="268" t="n">
        <v>20895</v>
      </c>
      <c r="F177" s="252"/>
      <c r="G177" s="253" t="n">
        <v>209.73</v>
      </c>
      <c r="I177" s="177" t="n">
        <f aca="false">E177/G177</f>
        <v>99.6280932627664</v>
      </c>
      <c r="K177" s="255" t="n">
        <v>3.3</v>
      </c>
      <c r="L177" s="256"/>
      <c r="M177" s="252" t="n">
        <v>3064.93</v>
      </c>
      <c r="N177" s="226"/>
      <c r="O177" s="255" t="n">
        <v>104</v>
      </c>
      <c r="P177" s="257"/>
      <c r="Q177" s="255" t="n">
        <v>116</v>
      </c>
      <c r="S177" s="258" t="n">
        <v>0.83</v>
      </c>
      <c r="U177" s="252" t="n">
        <v>2587</v>
      </c>
    </row>
    <row r="178" customFormat="false" ht="9.75" hidden="false" customHeight="true" outlineLevel="0" collapsed="false">
      <c r="A178" s="172" t="s">
        <v>622</v>
      </c>
      <c r="C178" s="174" t="s">
        <v>199</v>
      </c>
      <c r="E178" s="268" t="n">
        <v>12139</v>
      </c>
      <c r="F178" s="252"/>
      <c r="G178" s="253" t="n">
        <v>211.61</v>
      </c>
      <c r="I178" s="177" t="n">
        <f aca="false">E178/G178</f>
        <v>57.3649638485894</v>
      </c>
      <c r="K178" s="255" t="n">
        <v>5</v>
      </c>
      <c r="L178" s="256"/>
      <c r="M178" s="252" t="n">
        <v>1570.32</v>
      </c>
      <c r="N178" s="226"/>
      <c r="O178" s="255" t="n">
        <v>109</v>
      </c>
      <c r="P178" s="257"/>
      <c r="Q178" s="255" t="n">
        <v>70</v>
      </c>
      <c r="S178" s="258" t="n">
        <v>0.83</v>
      </c>
      <c r="U178" s="252" t="n">
        <v>1803</v>
      </c>
    </row>
    <row r="179" customFormat="false" ht="9.75" hidden="false" customHeight="true" outlineLevel="0" collapsed="false">
      <c r="A179" s="172" t="s">
        <v>623</v>
      </c>
      <c r="C179" s="174" t="s">
        <v>200</v>
      </c>
      <c r="E179" s="268" t="n">
        <v>12089</v>
      </c>
      <c r="F179" s="252"/>
      <c r="G179" s="253" t="n">
        <v>191.3</v>
      </c>
      <c r="I179" s="177" t="n">
        <f aca="false">E179/G179</f>
        <v>63.1939362258233</v>
      </c>
      <c r="K179" s="255" t="n">
        <v>4.4</v>
      </c>
      <c r="L179" s="256"/>
      <c r="M179" s="252" t="n">
        <v>1259.61</v>
      </c>
      <c r="N179" s="226"/>
      <c r="O179" s="255" t="n">
        <v>122</v>
      </c>
      <c r="P179" s="257"/>
      <c r="Q179" s="255" t="n">
        <v>120</v>
      </c>
      <c r="S179" s="258" t="n">
        <v>0.49</v>
      </c>
      <c r="U179" s="252" t="n">
        <v>2845</v>
      </c>
    </row>
    <row r="180" customFormat="false" ht="9.75" hidden="false" customHeight="true" outlineLevel="0" collapsed="false">
      <c r="A180" s="172" t="s">
        <v>624</v>
      </c>
      <c r="C180" s="174" t="s">
        <v>201</v>
      </c>
      <c r="E180" s="268" t="n">
        <v>16106</v>
      </c>
      <c r="F180" s="252"/>
      <c r="G180" s="253" t="n">
        <v>314.39</v>
      </c>
      <c r="I180" s="177" t="n">
        <f aca="false">E180/G180</f>
        <v>51.2293648016795</v>
      </c>
      <c r="K180" s="255" t="n">
        <v>4.1</v>
      </c>
      <c r="L180" s="256"/>
      <c r="M180" s="252" t="n">
        <v>2021.14</v>
      </c>
      <c r="N180" s="226"/>
      <c r="O180" s="255" t="n">
        <v>9</v>
      </c>
      <c r="P180" s="257"/>
      <c r="Q180" s="255" t="n">
        <v>45</v>
      </c>
      <c r="S180" s="258" t="n">
        <v>0.47</v>
      </c>
      <c r="U180" s="252" t="n">
        <v>895</v>
      </c>
    </row>
    <row r="181" customFormat="false" ht="9.75" hidden="false" customHeight="true" outlineLevel="0" collapsed="false">
      <c r="E181" s="268"/>
      <c r="F181" s="252"/>
      <c r="G181" s="253"/>
      <c r="K181" s="255"/>
      <c r="L181" s="256"/>
      <c r="M181" s="252"/>
      <c r="N181" s="226"/>
      <c r="O181" s="255"/>
      <c r="P181" s="257"/>
      <c r="Q181" s="255"/>
      <c r="S181" s="258"/>
      <c r="U181" s="252"/>
    </row>
    <row r="182" customFormat="false" ht="9.75" hidden="false" customHeight="true" outlineLevel="0" collapsed="false">
      <c r="A182" s="172" t="s">
        <v>625</v>
      </c>
      <c r="C182" s="174" t="s">
        <v>202</v>
      </c>
      <c r="E182" s="268" t="n">
        <v>33777</v>
      </c>
      <c r="F182" s="252"/>
      <c r="G182" s="253" t="n">
        <v>340.78</v>
      </c>
      <c r="I182" s="177" t="n">
        <f aca="false">E182/G182</f>
        <v>99.1167322025941</v>
      </c>
      <c r="K182" s="255" t="n">
        <v>3.9</v>
      </c>
      <c r="L182" s="256"/>
      <c r="M182" s="252" t="n">
        <v>4772.04</v>
      </c>
      <c r="N182" s="226"/>
      <c r="O182" s="255" t="n">
        <v>98</v>
      </c>
      <c r="P182" s="257"/>
      <c r="Q182" s="255" t="n">
        <v>99</v>
      </c>
      <c r="S182" s="258" t="n">
        <v>0.804</v>
      </c>
      <c r="U182" s="252" t="n">
        <v>3715</v>
      </c>
    </row>
    <row r="183" customFormat="false" ht="9.75" hidden="false" customHeight="true" outlineLevel="0" collapsed="false">
      <c r="A183" s="172" t="s">
        <v>626</v>
      </c>
      <c r="C183" s="174" t="s">
        <v>627</v>
      </c>
      <c r="E183" s="268" t="n">
        <v>23586</v>
      </c>
      <c r="F183" s="252"/>
      <c r="G183" s="253" t="n">
        <v>310.86</v>
      </c>
      <c r="I183" s="177" t="n">
        <f aca="false">E183/G183</f>
        <v>75.8733835166956</v>
      </c>
      <c r="K183" s="255" t="n">
        <v>4.4</v>
      </c>
      <c r="L183" s="256"/>
      <c r="M183" s="252" t="n">
        <v>3281.43</v>
      </c>
      <c r="N183" s="226"/>
      <c r="O183" s="255" t="n">
        <v>49</v>
      </c>
      <c r="P183" s="257"/>
      <c r="Q183" s="255" t="n">
        <v>62</v>
      </c>
      <c r="S183" s="258" t="n">
        <v>0.66</v>
      </c>
      <c r="U183" s="252" t="n">
        <v>2007</v>
      </c>
    </row>
    <row r="184" customFormat="false" ht="9.75" hidden="false" customHeight="true" outlineLevel="0" collapsed="false">
      <c r="A184" s="172" t="s">
        <v>628</v>
      </c>
      <c r="C184" s="174" t="s">
        <v>204</v>
      </c>
      <c r="E184" s="268" t="n">
        <v>18039</v>
      </c>
      <c r="F184" s="252"/>
      <c r="G184" s="253" t="n">
        <v>483.1</v>
      </c>
      <c r="I184" s="177" t="n">
        <f aca="false">E184/G184</f>
        <v>37.3400952183813</v>
      </c>
      <c r="K184" s="255" t="n">
        <v>4.6</v>
      </c>
      <c r="L184" s="256"/>
      <c r="M184" s="252" t="n">
        <v>2650.99</v>
      </c>
      <c r="N184" s="226"/>
      <c r="O184" s="255" t="n">
        <v>41</v>
      </c>
      <c r="P184" s="257"/>
      <c r="Q184" s="255" t="n">
        <v>57</v>
      </c>
      <c r="S184" s="258" t="n">
        <v>0.57</v>
      </c>
      <c r="U184" s="252" t="n">
        <v>1562</v>
      </c>
    </row>
    <row r="185" customFormat="false" ht="9.75" hidden="false" customHeight="true" outlineLevel="0" collapsed="false">
      <c r="A185" s="172" t="s">
        <v>629</v>
      </c>
      <c r="C185" s="174" t="s">
        <v>205</v>
      </c>
      <c r="E185" s="268" t="n">
        <v>62614</v>
      </c>
      <c r="F185" s="252"/>
      <c r="G185" s="253" t="n">
        <v>968.94</v>
      </c>
      <c r="I185" s="177" t="n">
        <f aca="false">E185/G185</f>
        <v>64.6211323714575</v>
      </c>
      <c r="K185" s="255" t="n">
        <v>4.7</v>
      </c>
      <c r="L185" s="256"/>
      <c r="M185" s="252" t="n">
        <v>8785.97</v>
      </c>
      <c r="N185" s="226"/>
      <c r="O185" s="255" t="n">
        <v>27</v>
      </c>
      <c r="P185" s="257"/>
      <c r="Q185" s="255" t="n">
        <v>65</v>
      </c>
      <c r="S185" s="258" t="n">
        <v>0.59</v>
      </c>
      <c r="U185" s="252" t="n">
        <v>3945</v>
      </c>
    </row>
    <row r="186" customFormat="false" ht="9.75" hidden="false" customHeight="true" outlineLevel="0" collapsed="false">
      <c r="A186" s="172" t="s">
        <v>630</v>
      </c>
      <c r="C186" s="174" t="s">
        <v>206</v>
      </c>
      <c r="E186" s="268" t="n">
        <v>28696</v>
      </c>
      <c r="F186" s="252"/>
      <c r="G186" s="253" t="n">
        <v>260.22</v>
      </c>
      <c r="I186" s="177" t="n">
        <f aca="false">E186/G186</f>
        <v>110.275920375067</v>
      </c>
      <c r="K186" s="255" t="n">
        <v>3.4</v>
      </c>
      <c r="L186" s="256"/>
      <c r="M186" s="252" t="n">
        <v>4209.21</v>
      </c>
      <c r="N186" s="226"/>
      <c r="O186" s="255" t="n">
        <v>108</v>
      </c>
      <c r="P186" s="257"/>
      <c r="Q186" s="255" t="n">
        <v>114</v>
      </c>
      <c r="S186" s="258" t="n">
        <v>0.9</v>
      </c>
      <c r="U186" s="252" t="n">
        <v>3280</v>
      </c>
    </row>
    <row r="187" customFormat="false" ht="9.75" hidden="false" customHeight="true" outlineLevel="0" collapsed="false">
      <c r="E187" s="268"/>
      <c r="F187" s="252"/>
      <c r="G187" s="253"/>
      <c r="K187" s="255"/>
      <c r="L187" s="256"/>
      <c r="M187" s="252"/>
      <c r="N187" s="226"/>
      <c r="O187" s="255"/>
      <c r="P187" s="257"/>
      <c r="Q187" s="255"/>
      <c r="S187" s="258"/>
      <c r="U187" s="252"/>
    </row>
    <row r="188" customFormat="false" ht="9.75" hidden="false" customHeight="true" outlineLevel="0" collapsed="false">
      <c r="A188" s="172" t="s">
        <v>631</v>
      </c>
      <c r="C188" s="174" t="s">
        <v>207</v>
      </c>
      <c r="E188" s="268" t="n">
        <v>23593</v>
      </c>
      <c r="F188" s="252"/>
      <c r="G188" s="253" t="n">
        <v>349.96</v>
      </c>
      <c r="I188" s="177" t="n">
        <f aca="false">E188/G188</f>
        <v>67.4162761458453</v>
      </c>
      <c r="K188" s="255" t="n">
        <v>5.7</v>
      </c>
      <c r="L188" s="256"/>
      <c r="M188" s="252" t="n">
        <v>2016.99</v>
      </c>
      <c r="N188" s="226"/>
      <c r="O188" s="255" t="n">
        <v>11</v>
      </c>
      <c r="P188" s="257"/>
      <c r="Q188" s="255" t="n">
        <v>39</v>
      </c>
      <c r="S188" s="258" t="n">
        <v>0.51</v>
      </c>
      <c r="U188" s="252" t="n">
        <v>1488</v>
      </c>
    </row>
    <row r="189" customFormat="false" ht="9.75" hidden="false" customHeight="true" outlineLevel="0" collapsed="false">
      <c r="A189" s="172" t="s">
        <v>632</v>
      </c>
      <c r="C189" s="174" t="s">
        <v>208</v>
      </c>
      <c r="E189" s="268" t="n">
        <v>36656</v>
      </c>
      <c r="F189" s="252"/>
      <c r="G189" s="253" t="n">
        <v>265.16</v>
      </c>
      <c r="I189" s="177" t="n">
        <f aca="false">E189/G189</f>
        <v>138.241062000302</v>
      </c>
      <c r="K189" s="255" t="n">
        <v>4.4</v>
      </c>
      <c r="L189" s="256"/>
      <c r="M189" s="252" t="n">
        <v>6223.18</v>
      </c>
      <c r="N189" s="226"/>
      <c r="O189" s="255" t="n">
        <v>32</v>
      </c>
      <c r="P189" s="257"/>
      <c r="Q189" s="255" t="n">
        <v>79</v>
      </c>
      <c r="S189" s="258" t="n">
        <v>0.82</v>
      </c>
      <c r="U189" s="252" t="n">
        <v>2666</v>
      </c>
    </row>
    <row r="190" customFormat="false" ht="9.75" hidden="false" customHeight="true" outlineLevel="0" collapsed="false">
      <c r="A190" s="172" t="s">
        <v>633</v>
      </c>
      <c r="C190" s="174" t="s">
        <v>209</v>
      </c>
      <c r="E190" s="268" t="n">
        <v>448050</v>
      </c>
      <c r="F190" s="252"/>
      <c r="G190" s="253" t="n">
        <v>336.4</v>
      </c>
      <c r="I190" s="177" t="n">
        <f aca="false">E190/G190</f>
        <v>1331.89655172414</v>
      </c>
      <c r="K190" s="255" t="n">
        <v>3.5</v>
      </c>
      <c r="L190" s="256"/>
      <c r="M190" s="252" t="n">
        <v>86410.76</v>
      </c>
      <c r="N190" s="226"/>
      <c r="O190" s="255" t="n">
        <v>103</v>
      </c>
      <c r="P190" s="257"/>
      <c r="Q190" s="255" t="n">
        <v>111</v>
      </c>
      <c r="S190" s="258" t="n">
        <v>1.122</v>
      </c>
      <c r="U190" s="252" t="n">
        <v>53781</v>
      </c>
    </row>
    <row r="191" customFormat="false" ht="9.75" hidden="false" customHeight="true" outlineLevel="0" collapsed="false">
      <c r="A191" s="172" t="s">
        <v>634</v>
      </c>
      <c r="C191" s="174" t="s">
        <v>210</v>
      </c>
      <c r="E191" s="268" t="n">
        <v>34577</v>
      </c>
      <c r="F191" s="252"/>
      <c r="G191" s="253" t="n">
        <v>319.86</v>
      </c>
      <c r="I191" s="177" t="n">
        <f aca="false">E191/G191</f>
        <v>108.100418933283</v>
      </c>
      <c r="K191" s="255" t="n">
        <v>5</v>
      </c>
      <c r="L191" s="256"/>
      <c r="M191" s="252" t="n">
        <v>4104.25</v>
      </c>
      <c r="N191" s="226"/>
      <c r="O191" s="255" t="n">
        <v>38</v>
      </c>
      <c r="P191" s="257"/>
      <c r="Q191" s="255" t="n">
        <v>42</v>
      </c>
      <c r="S191" s="258" t="n">
        <v>0.64</v>
      </c>
      <c r="U191" s="252" t="n">
        <v>2531</v>
      </c>
    </row>
    <row r="192" customFormat="false" ht="9.75" hidden="false" customHeight="true" outlineLevel="0" collapsed="false">
      <c r="A192" s="172" t="s">
        <v>635</v>
      </c>
      <c r="C192" s="174" t="s">
        <v>211</v>
      </c>
      <c r="E192" s="268" t="n">
        <v>7308</v>
      </c>
      <c r="F192" s="252"/>
      <c r="G192" s="253" t="n">
        <v>266.23</v>
      </c>
      <c r="I192" s="177" t="n">
        <f aca="false">E192/G192</f>
        <v>27.4499492919656</v>
      </c>
      <c r="K192" s="255" t="n">
        <v>3.6</v>
      </c>
      <c r="L192" s="256"/>
      <c r="M192" s="252" t="n">
        <v>845.23</v>
      </c>
      <c r="N192" s="226"/>
      <c r="O192" s="255" t="n">
        <v>127</v>
      </c>
      <c r="P192" s="257"/>
      <c r="Q192" s="255" t="n">
        <v>125</v>
      </c>
      <c r="S192" s="258" t="n">
        <v>0.7</v>
      </c>
      <c r="U192" s="252" t="n">
        <v>1557</v>
      </c>
    </row>
    <row r="193" customFormat="false" ht="9.75" hidden="false" customHeight="true" outlineLevel="0" collapsed="false">
      <c r="E193" s="268"/>
      <c r="F193" s="252"/>
      <c r="G193" s="253"/>
      <c r="K193" s="255"/>
      <c r="L193" s="256"/>
      <c r="M193" s="252"/>
      <c r="N193" s="226"/>
      <c r="O193" s="255"/>
      <c r="P193" s="257"/>
      <c r="Q193" s="255"/>
      <c r="S193" s="258"/>
      <c r="U193" s="252"/>
    </row>
    <row r="194" customFormat="false" ht="9.75" hidden="false" customHeight="true" outlineLevel="0" collapsed="false">
      <c r="A194" s="172" t="s">
        <v>636</v>
      </c>
      <c r="C194" s="174" t="s">
        <v>125</v>
      </c>
      <c r="E194" s="268" t="n">
        <v>9029</v>
      </c>
      <c r="F194" s="252"/>
      <c r="G194" s="253" t="n">
        <v>191.49</v>
      </c>
      <c r="I194" s="177" t="n">
        <f aca="false">E194/G194</f>
        <v>47.1512872734869</v>
      </c>
      <c r="K194" s="255" t="n">
        <v>3.4</v>
      </c>
      <c r="L194" s="256"/>
      <c r="M194" s="252" t="n">
        <v>1265.89</v>
      </c>
      <c r="N194" s="226"/>
      <c r="O194" s="255" t="n">
        <v>81</v>
      </c>
      <c r="P194" s="257"/>
      <c r="Q194" s="255" t="n">
        <v>81</v>
      </c>
      <c r="S194" s="258" t="n">
        <v>0.7</v>
      </c>
      <c r="U194" s="252" t="n">
        <v>797</v>
      </c>
    </row>
    <row r="195" customFormat="false" ht="9.75" hidden="false" customHeight="true" outlineLevel="0" collapsed="false">
      <c r="A195" s="172" t="s">
        <v>637</v>
      </c>
      <c r="C195" s="174" t="s">
        <v>126</v>
      </c>
      <c r="E195" s="268" t="n">
        <v>93924</v>
      </c>
      <c r="F195" s="252"/>
      <c r="G195" s="253" t="n">
        <v>250.52</v>
      </c>
      <c r="I195" s="177" t="n">
        <f aca="false">E195/G195</f>
        <v>374.916174357337</v>
      </c>
      <c r="K195" s="255" t="n">
        <v>3.6</v>
      </c>
      <c r="L195" s="256"/>
      <c r="M195" s="252" t="n">
        <v>13813.68</v>
      </c>
      <c r="N195" s="226"/>
      <c r="O195" s="255" t="n">
        <v>68</v>
      </c>
      <c r="P195" s="257"/>
      <c r="Q195" s="255" t="n">
        <v>76</v>
      </c>
      <c r="S195" s="258" t="n">
        <v>1.09</v>
      </c>
      <c r="U195" s="252" t="n">
        <v>8099</v>
      </c>
    </row>
    <row r="196" customFormat="false" ht="9.75" hidden="false" customHeight="true" outlineLevel="0" collapsed="false">
      <c r="A196" s="172" t="s">
        <v>638</v>
      </c>
      <c r="C196" s="174" t="s">
        <v>212</v>
      </c>
      <c r="E196" s="268" t="n">
        <v>22241</v>
      </c>
      <c r="F196" s="252"/>
      <c r="G196" s="253" t="n">
        <v>597.56</v>
      </c>
      <c r="I196" s="177" t="n">
        <f aca="false">E196/G196</f>
        <v>37.2196934199076</v>
      </c>
      <c r="K196" s="255" t="n">
        <v>4.5</v>
      </c>
      <c r="L196" s="256"/>
      <c r="M196" s="252" t="n">
        <v>2531.65</v>
      </c>
      <c r="N196" s="226"/>
      <c r="O196" s="255" t="n">
        <v>87</v>
      </c>
      <c r="P196" s="257"/>
      <c r="Q196" s="255" t="n">
        <v>68</v>
      </c>
      <c r="S196" s="258" t="n">
        <v>0.735</v>
      </c>
      <c r="U196" s="252" t="n">
        <v>2439</v>
      </c>
    </row>
    <row r="197" customFormat="false" ht="9.75" hidden="false" customHeight="true" outlineLevel="0" collapsed="false">
      <c r="A197" s="172" t="s">
        <v>639</v>
      </c>
      <c r="C197" s="174" t="s">
        <v>213</v>
      </c>
      <c r="E197" s="268" t="n">
        <v>79735</v>
      </c>
      <c r="F197" s="252"/>
      <c r="G197" s="253" t="n">
        <v>849.09</v>
      </c>
      <c r="I197" s="177" t="n">
        <f aca="false">E197/G197</f>
        <v>93.9064174586911</v>
      </c>
      <c r="K197" s="255" t="n">
        <v>3.6</v>
      </c>
      <c r="L197" s="256"/>
      <c r="M197" s="252" t="n">
        <v>11251.72</v>
      </c>
      <c r="N197" s="226"/>
      <c r="O197" s="255" t="n">
        <v>74</v>
      </c>
      <c r="P197" s="257"/>
      <c r="Q197" s="255" t="n">
        <v>85</v>
      </c>
      <c r="S197" s="258" t="n">
        <v>0.7</v>
      </c>
      <c r="U197" s="252" t="n">
        <v>7497</v>
      </c>
    </row>
    <row r="198" customFormat="false" ht="9.75" hidden="false" customHeight="true" outlineLevel="0" collapsed="false">
      <c r="A198" s="172" t="s">
        <v>640</v>
      </c>
      <c r="C198" s="174" t="s">
        <v>214</v>
      </c>
      <c r="E198" s="268" t="n">
        <v>27697</v>
      </c>
      <c r="F198" s="252"/>
      <c r="G198" s="253" t="n">
        <v>473.82</v>
      </c>
      <c r="I198" s="177" t="n">
        <f aca="false">E198/G198</f>
        <v>58.4546874340467</v>
      </c>
      <c r="K198" s="255" t="n">
        <v>5.4</v>
      </c>
      <c r="L198" s="256"/>
      <c r="M198" s="252" t="n">
        <v>3754.2</v>
      </c>
      <c r="N198" s="226"/>
      <c r="O198" s="255" t="n">
        <v>17</v>
      </c>
      <c r="P198" s="257"/>
      <c r="Q198" s="255" t="n">
        <v>43</v>
      </c>
      <c r="S198" s="258" t="n">
        <v>0.63</v>
      </c>
      <c r="U198" s="252" t="n">
        <v>1432</v>
      </c>
    </row>
    <row r="199" customFormat="false" ht="9.75" hidden="false" customHeight="true" outlineLevel="0" collapsed="false">
      <c r="E199" s="268"/>
      <c r="F199" s="252"/>
      <c r="G199" s="253"/>
      <c r="K199" s="255"/>
      <c r="L199" s="256"/>
      <c r="M199" s="252"/>
      <c r="N199" s="226"/>
      <c r="O199" s="255"/>
      <c r="P199" s="257"/>
      <c r="Q199" s="255"/>
      <c r="S199" s="258"/>
      <c r="U199" s="252"/>
    </row>
    <row r="200" customFormat="false" ht="9.75" hidden="false" customHeight="true" outlineLevel="0" collapsed="false">
      <c r="A200" s="172" t="s">
        <v>641</v>
      </c>
      <c r="C200" s="174" t="s">
        <v>215</v>
      </c>
      <c r="E200" s="268" t="n">
        <v>22733</v>
      </c>
      <c r="F200" s="252"/>
      <c r="G200" s="253" t="n">
        <v>535.53</v>
      </c>
      <c r="I200" s="177" t="n">
        <f aca="false">E200/G200</f>
        <v>42.4495359737083</v>
      </c>
      <c r="K200" s="255" t="n">
        <v>4.2</v>
      </c>
      <c r="L200" s="256"/>
      <c r="M200" s="252" t="n">
        <v>3457.88</v>
      </c>
      <c r="N200" s="226"/>
      <c r="O200" s="255" t="n">
        <v>6</v>
      </c>
      <c r="P200" s="257"/>
      <c r="Q200" s="255" t="n">
        <v>29</v>
      </c>
      <c r="S200" s="258" t="n">
        <v>0.74</v>
      </c>
      <c r="U200" s="252" t="n">
        <v>1229</v>
      </c>
    </row>
    <row r="201" customFormat="false" ht="9.75" hidden="false" customHeight="true" outlineLevel="0" collapsed="false">
      <c r="A201" s="172" t="s">
        <v>642</v>
      </c>
      <c r="C201" s="174" t="s">
        <v>216</v>
      </c>
      <c r="E201" s="268" t="n">
        <v>41938</v>
      </c>
      <c r="F201" s="252"/>
      <c r="G201" s="253" t="n">
        <v>508.78</v>
      </c>
      <c r="I201" s="177" t="n">
        <f aca="false">E201/G201</f>
        <v>82.428554581548</v>
      </c>
      <c r="K201" s="255" t="n">
        <v>3.5</v>
      </c>
      <c r="L201" s="256"/>
      <c r="M201" s="252" t="n">
        <v>5763.16</v>
      </c>
      <c r="N201" s="226"/>
      <c r="O201" s="255" t="n">
        <v>82</v>
      </c>
      <c r="P201" s="257"/>
      <c r="Q201" s="255" t="n">
        <v>87</v>
      </c>
      <c r="S201" s="258" t="n">
        <v>0.6</v>
      </c>
      <c r="U201" s="252" t="n">
        <v>4364</v>
      </c>
    </row>
    <row r="202" customFormat="false" ht="9.75" hidden="false" customHeight="true" outlineLevel="0" collapsed="false">
      <c r="A202" s="172" t="s">
        <v>643</v>
      </c>
      <c r="C202" s="174" t="s">
        <v>217</v>
      </c>
      <c r="E202" s="268" t="n">
        <v>31052</v>
      </c>
      <c r="F202" s="252"/>
      <c r="G202" s="253" t="n">
        <v>450.93</v>
      </c>
      <c r="I202" s="177" t="n">
        <f aca="false">E202/G202</f>
        <v>68.8621293770652</v>
      </c>
      <c r="K202" s="255" t="n">
        <v>5.5</v>
      </c>
      <c r="L202" s="256"/>
      <c r="M202" s="252" t="n">
        <v>4310.58</v>
      </c>
      <c r="N202" s="226"/>
      <c r="O202" s="255" t="n">
        <v>7</v>
      </c>
      <c r="P202" s="257"/>
      <c r="Q202" s="255" t="n">
        <v>24</v>
      </c>
      <c r="S202" s="258" t="n">
        <v>0.74</v>
      </c>
      <c r="U202" s="252" t="n">
        <v>1401</v>
      </c>
    </row>
    <row r="203" customFormat="false" ht="9.75" hidden="false" customHeight="true" outlineLevel="0" collapsed="false">
      <c r="A203" s="172" t="s">
        <v>644</v>
      </c>
      <c r="C203" s="174" t="s">
        <v>218</v>
      </c>
      <c r="E203" s="268" t="n">
        <v>18242</v>
      </c>
      <c r="F203" s="252"/>
      <c r="G203" s="253" t="n">
        <v>599.15</v>
      </c>
      <c r="I203" s="177" t="n">
        <f aca="false">E203/G203</f>
        <v>30.4464658265877</v>
      </c>
      <c r="K203" s="255" t="n">
        <v>3.8</v>
      </c>
      <c r="L203" s="256"/>
      <c r="M203" s="252" t="n">
        <v>2600.27</v>
      </c>
      <c r="N203" s="226"/>
      <c r="O203" s="255" t="n">
        <v>58</v>
      </c>
      <c r="P203" s="257"/>
      <c r="Q203" s="255" t="n">
        <v>52</v>
      </c>
      <c r="S203" s="258" t="n">
        <v>0.82</v>
      </c>
      <c r="U203" s="252" t="n">
        <v>1370</v>
      </c>
    </row>
    <row r="204" customFormat="false" ht="9.75" hidden="false" customHeight="true" outlineLevel="0" collapsed="false">
      <c r="A204" s="172" t="s">
        <v>645</v>
      </c>
      <c r="C204" s="174" t="s">
        <v>219</v>
      </c>
      <c r="E204" s="268" t="n">
        <v>129668</v>
      </c>
      <c r="F204" s="252"/>
      <c r="G204" s="253" t="n">
        <v>401.5</v>
      </c>
      <c r="I204" s="177" t="n">
        <f aca="false">E204/G204</f>
        <v>322.958904109589</v>
      </c>
      <c r="K204" s="255" t="n">
        <v>3.8</v>
      </c>
      <c r="L204" s="256"/>
      <c r="M204" s="252" t="n">
        <v>23078.2</v>
      </c>
      <c r="N204" s="226"/>
      <c r="O204" s="255" t="n">
        <v>94</v>
      </c>
      <c r="P204" s="257"/>
      <c r="Q204" s="255" t="n">
        <v>105</v>
      </c>
      <c r="S204" s="258" t="n">
        <v>0.86</v>
      </c>
      <c r="U204" s="252" t="n">
        <v>13568</v>
      </c>
    </row>
    <row r="205" customFormat="false" ht="9.75" hidden="false" customHeight="true" outlineLevel="0" collapsed="false">
      <c r="E205" s="268"/>
      <c r="F205" s="252"/>
      <c r="G205" s="253"/>
      <c r="K205" s="255"/>
      <c r="L205" s="256"/>
      <c r="M205" s="252"/>
      <c r="N205" s="226"/>
      <c r="O205" s="255"/>
      <c r="P205" s="257"/>
      <c r="Q205" s="255"/>
      <c r="S205" s="258"/>
      <c r="U205" s="252"/>
    </row>
    <row r="206" customFormat="false" ht="9.75" hidden="false" customHeight="true" outlineLevel="0" collapsed="false">
      <c r="A206" s="172" t="s">
        <v>646</v>
      </c>
      <c r="C206" s="174" t="s">
        <v>220</v>
      </c>
      <c r="E206" s="268" t="n">
        <v>141915</v>
      </c>
      <c r="F206" s="252"/>
      <c r="G206" s="253" t="n">
        <v>268.96</v>
      </c>
      <c r="I206" s="177" t="n">
        <f aca="false">E206/G206</f>
        <v>527.643515764426</v>
      </c>
      <c r="K206" s="255" t="n">
        <v>3.8</v>
      </c>
      <c r="L206" s="256"/>
      <c r="M206" s="252" t="n">
        <v>28042.42</v>
      </c>
      <c r="N206" s="226"/>
      <c r="O206" s="255" t="n">
        <v>91</v>
      </c>
      <c r="P206" s="257"/>
      <c r="Q206" s="255" t="n">
        <v>115</v>
      </c>
      <c r="S206" s="258" t="n">
        <v>0.99</v>
      </c>
      <c r="U206" s="252" t="n">
        <v>15857</v>
      </c>
    </row>
    <row r="207" customFormat="false" ht="9.75" hidden="false" customHeight="true" outlineLevel="0" collapsed="false">
      <c r="A207" s="172" t="s">
        <v>647</v>
      </c>
      <c r="C207" s="174" t="s">
        <v>221</v>
      </c>
      <c r="E207" s="268" t="n">
        <v>6743</v>
      </c>
      <c r="F207" s="252"/>
      <c r="G207" s="253" t="n">
        <v>278.95</v>
      </c>
      <c r="I207" s="177" t="n">
        <f aca="false">E207/G207</f>
        <v>24.1727908227281</v>
      </c>
      <c r="K207" s="255" t="n">
        <v>4.7</v>
      </c>
      <c r="L207" s="256"/>
      <c r="M207" s="252" t="n">
        <v>752.89</v>
      </c>
      <c r="N207" s="226"/>
      <c r="O207" s="255" t="n">
        <v>130</v>
      </c>
      <c r="P207" s="257"/>
      <c r="Q207" s="255" t="n">
        <v>123</v>
      </c>
      <c r="S207" s="258" t="n">
        <v>0.71</v>
      </c>
      <c r="U207" s="252" t="n">
        <v>918</v>
      </c>
    </row>
    <row r="208" customFormat="false" ht="9.75" hidden="false" customHeight="true" outlineLevel="0" collapsed="false">
      <c r="A208" s="172" t="s">
        <v>648</v>
      </c>
      <c r="C208" s="174" t="s">
        <v>222</v>
      </c>
      <c r="E208" s="268" t="n">
        <v>11745</v>
      </c>
      <c r="F208" s="252"/>
      <c r="G208" s="253" t="n">
        <v>490.22</v>
      </c>
      <c r="I208" s="177" t="n">
        <f aca="false">E208/G208</f>
        <v>23.958630818816</v>
      </c>
      <c r="K208" s="255" t="n">
        <v>5.6</v>
      </c>
      <c r="L208" s="256"/>
      <c r="M208" s="252" t="n">
        <v>1060.16</v>
      </c>
      <c r="N208" s="226"/>
      <c r="O208" s="255" t="n">
        <v>22</v>
      </c>
      <c r="P208" s="257"/>
      <c r="Q208" s="255" t="n">
        <v>25</v>
      </c>
      <c r="S208" s="258" t="n">
        <v>0.58</v>
      </c>
      <c r="U208" s="252" t="n">
        <v>850</v>
      </c>
    </row>
    <row r="209" customFormat="false" ht="9.75" hidden="false" customHeight="true" outlineLevel="0" collapsed="false">
      <c r="A209" s="172" t="s">
        <v>649</v>
      </c>
      <c r="C209" s="174" t="s">
        <v>223</v>
      </c>
      <c r="E209" s="268" t="n">
        <v>43369</v>
      </c>
      <c r="F209" s="252"/>
      <c r="G209" s="253" t="n">
        <v>518.85</v>
      </c>
      <c r="I209" s="177" t="n">
        <f aca="false">E209/G209</f>
        <v>83.5867784523465</v>
      </c>
      <c r="K209" s="255" t="n">
        <v>6</v>
      </c>
      <c r="L209" s="256"/>
      <c r="M209" s="252" t="n">
        <v>5722.89</v>
      </c>
      <c r="N209" s="226"/>
      <c r="O209" s="255" t="n">
        <v>21</v>
      </c>
      <c r="P209" s="257"/>
      <c r="Q209" s="255" t="n">
        <v>37</v>
      </c>
      <c r="S209" s="258" t="n">
        <v>0.55</v>
      </c>
      <c r="U209" s="252" t="n">
        <v>2653</v>
      </c>
    </row>
    <row r="210" customFormat="false" ht="9.75" hidden="false" customHeight="true" outlineLevel="0" collapsed="false">
      <c r="A210" s="172" t="s">
        <v>650</v>
      </c>
      <c r="C210" s="174" t="s">
        <v>224</v>
      </c>
      <c r="E210" s="268" t="n">
        <v>39181</v>
      </c>
      <c r="F210" s="252"/>
      <c r="G210" s="253" t="n">
        <v>213.47</v>
      </c>
      <c r="I210" s="177" t="n">
        <f aca="false">E210/G210</f>
        <v>183.543355038179</v>
      </c>
      <c r="K210" s="255" t="n">
        <v>3.7</v>
      </c>
      <c r="L210" s="256"/>
      <c r="M210" s="252" t="n">
        <v>5305.96</v>
      </c>
      <c r="N210" s="226"/>
      <c r="O210" s="255" t="n">
        <v>102</v>
      </c>
      <c r="P210" s="257"/>
      <c r="Q210" s="255" t="n">
        <v>102</v>
      </c>
      <c r="S210" s="258" t="n">
        <v>0.62</v>
      </c>
      <c r="U210" s="252" t="n">
        <v>4049</v>
      </c>
    </row>
    <row r="211" customFormat="false" ht="9.75" hidden="false" customHeight="true" outlineLevel="0" collapsed="false">
      <c r="E211" s="268"/>
      <c r="F211" s="252"/>
      <c r="G211" s="253"/>
      <c r="K211" s="255"/>
      <c r="L211" s="256"/>
      <c r="M211" s="252"/>
      <c r="N211" s="226"/>
      <c r="O211" s="255"/>
      <c r="P211" s="257"/>
      <c r="Q211" s="255"/>
      <c r="S211" s="258"/>
      <c r="U211" s="252"/>
    </row>
    <row r="212" customFormat="false" ht="9.75" hidden="false" customHeight="true" outlineLevel="0" collapsed="false">
      <c r="A212" s="172" t="s">
        <v>651</v>
      </c>
      <c r="C212" s="174" t="s">
        <v>225</v>
      </c>
      <c r="E212" s="268" t="n">
        <v>53410</v>
      </c>
      <c r="F212" s="252"/>
      <c r="G212" s="253" t="n">
        <v>560.98</v>
      </c>
      <c r="I212" s="177" t="n">
        <f aca="false">E212/G212</f>
        <v>95.2083853256801</v>
      </c>
      <c r="K212" s="255" t="n">
        <v>4.3</v>
      </c>
      <c r="L212" s="256"/>
      <c r="M212" s="252" t="n">
        <v>6975.39</v>
      </c>
      <c r="N212" s="226"/>
      <c r="O212" s="255" t="n">
        <v>61</v>
      </c>
      <c r="P212" s="257"/>
      <c r="Q212" s="255" t="n">
        <v>69</v>
      </c>
      <c r="S212" s="258" t="n">
        <v>0.63</v>
      </c>
      <c r="U212" s="252" t="n">
        <v>3928</v>
      </c>
    </row>
    <row r="213" customFormat="false" ht="9.75" hidden="false" customHeight="true" outlineLevel="0" collapsed="false">
      <c r="A213" s="172" t="s">
        <v>652</v>
      </c>
      <c r="C213" s="174" t="s">
        <v>226</v>
      </c>
      <c r="E213" s="268" t="n">
        <v>17695</v>
      </c>
      <c r="F213" s="252"/>
      <c r="G213" s="253" t="n">
        <v>229.38</v>
      </c>
      <c r="I213" s="177" t="n">
        <f aca="false">E213/G213</f>
        <v>77.1427325834859</v>
      </c>
      <c r="K213" s="255" t="n">
        <v>4.3</v>
      </c>
      <c r="L213" s="256"/>
      <c r="M213" s="252" t="n">
        <v>1584.78</v>
      </c>
      <c r="N213" s="226"/>
      <c r="O213" s="255" t="n">
        <v>105</v>
      </c>
      <c r="P213" s="257"/>
      <c r="Q213" s="255" t="n">
        <v>93</v>
      </c>
      <c r="S213" s="258" t="n">
        <v>0.52</v>
      </c>
      <c r="U213" s="252" t="n">
        <v>2456</v>
      </c>
    </row>
    <row r="214" customFormat="false" ht="9.75" hidden="false" customHeight="true" outlineLevel="0" collapsed="false">
      <c r="A214" s="172" t="s">
        <v>653</v>
      </c>
      <c r="C214" s="174" t="s">
        <v>227</v>
      </c>
      <c r="E214" s="268" t="n">
        <v>39501</v>
      </c>
      <c r="F214" s="252"/>
      <c r="G214" s="253" t="n">
        <v>403.19</v>
      </c>
      <c r="I214" s="177" t="n">
        <f aca="false">E214/G214</f>
        <v>97.9711798407699</v>
      </c>
      <c r="K214" s="255" t="n">
        <v>6.8</v>
      </c>
      <c r="L214" s="256"/>
      <c r="M214" s="252" t="n">
        <v>5601.39</v>
      </c>
      <c r="N214" s="226"/>
      <c r="O214" s="255" t="n">
        <v>23</v>
      </c>
      <c r="P214" s="257"/>
      <c r="Q214" s="255" t="n">
        <v>34</v>
      </c>
      <c r="S214" s="258" t="n">
        <v>0.6</v>
      </c>
      <c r="U214" s="252" t="n">
        <v>1881</v>
      </c>
    </row>
    <row r="215" customFormat="false" ht="9.75" hidden="false" customHeight="true" outlineLevel="0" collapsed="false">
      <c r="A215" s="172" t="s">
        <v>654</v>
      </c>
      <c r="C215" s="174" t="s">
        <v>228</v>
      </c>
      <c r="E215" s="268" t="n">
        <v>28462</v>
      </c>
      <c r="F215" s="252"/>
      <c r="G215" s="253" t="n">
        <v>461.82</v>
      </c>
      <c r="I215" s="177" t="n">
        <f aca="false">E215/G215</f>
        <v>61.6300723225499</v>
      </c>
      <c r="K215" s="255" t="n">
        <v>4.9</v>
      </c>
      <c r="L215" s="256"/>
      <c r="M215" s="252" t="n">
        <v>4058.12</v>
      </c>
      <c r="N215" s="226"/>
      <c r="O215" s="255" t="n">
        <v>55</v>
      </c>
      <c r="P215" s="257"/>
      <c r="Q215" s="255" t="n">
        <v>59</v>
      </c>
      <c r="S215" s="258" t="n">
        <v>0.49</v>
      </c>
      <c r="U215" s="252" t="n">
        <v>2260</v>
      </c>
    </row>
    <row r="216" customFormat="false" ht="9.75" hidden="false" customHeight="true" outlineLevel="0" collapsed="false">
      <c r="A216" s="172" t="s">
        <v>655</v>
      </c>
      <c r="C216" s="174" t="s">
        <v>229</v>
      </c>
      <c r="E216" s="268" t="n">
        <v>68585</v>
      </c>
      <c r="F216" s="252"/>
      <c r="G216" s="253" t="n">
        <v>104.78</v>
      </c>
      <c r="I216" s="177" t="n">
        <f aca="false">E216/G216</f>
        <v>654.561939301393</v>
      </c>
      <c r="K216" s="255" t="n">
        <v>3.7</v>
      </c>
      <c r="L216" s="256"/>
      <c r="M216" s="252" t="n">
        <v>12535.45</v>
      </c>
      <c r="N216" s="226"/>
      <c r="O216" s="255" t="n">
        <v>106</v>
      </c>
      <c r="P216" s="257"/>
      <c r="Q216" s="255" t="n">
        <v>112</v>
      </c>
      <c r="S216" s="258" t="n">
        <v>0.752</v>
      </c>
      <c r="U216" s="252" t="n">
        <v>9046</v>
      </c>
    </row>
    <row r="217" customFormat="false" ht="9.75" hidden="false" customHeight="true" outlineLevel="0" collapsed="false">
      <c r="K217" s="182"/>
      <c r="L217" s="183"/>
      <c r="O217" s="257"/>
      <c r="P217" s="257"/>
      <c r="Q217" s="257"/>
      <c r="U217" s="180"/>
    </row>
    <row r="218" customFormat="false" ht="9.75" hidden="false" customHeight="true" outlineLevel="0" collapsed="false">
      <c r="K218" s="182"/>
      <c r="L218" s="183"/>
      <c r="M218" s="271"/>
      <c r="O218" s="257"/>
      <c r="P218" s="257"/>
      <c r="Q218" s="257"/>
    </row>
    <row r="219" customFormat="false" ht="11.25" hidden="false" customHeight="true" outlineLevel="0" collapsed="false">
      <c r="C219" s="281" t="s">
        <v>656</v>
      </c>
      <c r="K219" s="182"/>
      <c r="L219" s="183"/>
      <c r="O219" s="257"/>
      <c r="P219" s="257"/>
      <c r="Q219" s="257"/>
    </row>
    <row r="220" customFormat="false" ht="12.75" hidden="false" customHeight="true" outlineLevel="0" collapsed="false">
      <c r="C220" s="282" t="s">
        <v>657</v>
      </c>
      <c r="K220" s="182"/>
      <c r="L220" s="183"/>
      <c r="O220" s="181"/>
      <c r="Q220" s="183"/>
    </row>
    <row r="221" customFormat="false" ht="12.75" hidden="false" customHeight="true" outlineLevel="0" collapsed="false">
      <c r="C221" s="282" t="s">
        <v>658</v>
      </c>
      <c r="K221" s="182"/>
      <c r="L221" s="183"/>
      <c r="O221" s="181"/>
      <c r="Q221" s="183"/>
    </row>
    <row r="222" customFormat="false" ht="9.75" hidden="false" customHeight="true" outlineLevel="0" collapsed="false">
      <c r="C222" s="282"/>
      <c r="K222" s="182"/>
      <c r="L222" s="183"/>
    </row>
    <row r="223" customFormat="false" ht="11.25" hidden="false" customHeight="true" outlineLevel="0" collapsed="false">
      <c r="A223" s="194" t="s">
        <v>659</v>
      </c>
      <c r="K223" s="182"/>
      <c r="L223" s="183"/>
    </row>
    <row r="224" s="187" customFormat="true" ht="12" hidden="false" customHeight="false" outlineLevel="0" collapsed="false">
      <c r="C224" s="189"/>
      <c r="D224" s="189"/>
      <c r="E224" s="190"/>
      <c r="F224" s="191"/>
      <c r="G224" s="192"/>
      <c r="H224" s="193"/>
      <c r="I224" s="192"/>
      <c r="J224" s="193"/>
      <c r="K224" s="200"/>
      <c r="L224" s="201"/>
      <c r="M224" s="195"/>
      <c r="N224" s="197"/>
      <c r="O224" s="198"/>
      <c r="P224" s="199"/>
      <c r="Q224" s="200"/>
      <c r="R224" s="201"/>
      <c r="S224" s="202"/>
      <c r="T224" s="203"/>
      <c r="U224" s="204"/>
    </row>
    <row r="225" customFormat="false" ht="9.75" hidden="false" customHeight="true" outlineLevel="0" collapsed="false">
      <c r="B225" s="283"/>
      <c r="C225" s="282"/>
      <c r="D225" s="284"/>
      <c r="E225" s="282"/>
      <c r="F225" s="282"/>
      <c r="G225" s="282"/>
      <c r="H225" s="282"/>
      <c r="I225" s="282"/>
      <c r="J225" s="282"/>
      <c r="K225" s="282"/>
      <c r="L225" s="282"/>
      <c r="M225" s="282"/>
      <c r="N225" s="282"/>
      <c r="O225" s="282"/>
      <c r="P225" s="282"/>
      <c r="Q225" s="282"/>
      <c r="R225" s="282"/>
      <c r="S225" s="285"/>
      <c r="T225" s="282"/>
      <c r="U225" s="282"/>
    </row>
    <row r="226" customFormat="false" ht="9.75" hidden="false" customHeight="true" outlineLevel="0" collapsed="false">
      <c r="B226" s="283"/>
      <c r="C226" s="282"/>
      <c r="D226" s="282"/>
      <c r="E226" s="282"/>
      <c r="F226" s="282"/>
      <c r="G226" s="282"/>
      <c r="H226" s="282"/>
      <c r="I226" s="282"/>
      <c r="J226" s="282"/>
      <c r="K226" s="282"/>
      <c r="L226" s="282"/>
      <c r="M226" s="282"/>
      <c r="N226" s="282"/>
      <c r="O226" s="282"/>
      <c r="P226" s="282"/>
      <c r="Q226" s="282"/>
      <c r="R226" s="282"/>
      <c r="S226" s="285"/>
      <c r="T226" s="282"/>
      <c r="U226" s="282"/>
    </row>
    <row r="227" customFormat="false" ht="9.75" hidden="false" customHeight="true" outlineLevel="0" collapsed="false">
      <c r="B227" s="213"/>
      <c r="C227" s="286"/>
      <c r="D227" s="282"/>
      <c r="E227" s="286"/>
      <c r="F227" s="282"/>
      <c r="G227" s="286"/>
      <c r="H227" s="282"/>
      <c r="I227" s="286"/>
      <c r="J227" s="282"/>
      <c r="K227" s="286"/>
      <c r="L227" s="282"/>
      <c r="M227" s="286"/>
      <c r="N227" s="282"/>
      <c r="O227" s="286"/>
      <c r="P227" s="282"/>
      <c r="Q227" s="286"/>
      <c r="R227" s="282"/>
      <c r="S227" s="287"/>
      <c r="T227" s="282"/>
      <c r="U227" s="286"/>
    </row>
    <row r="228" customFormat="false" ht="9.75" hidden="false" customHeight="true" outlineLevel="0" collapsed="false">
      <c r="C228" s="213"/>
      <c r="D228" s="250"/>
      <c r="E228" s="213"/>
      <c r="F228" s="250"/>
      <c r="G228" s="213"/>
      <c r="H228" s="250"/>
      <c r="I228" s="213"/>
      <c r="J228" s="250"/>
      <c r="K228" s="213"/>
      <c r="L228" s="250"/>
      <c r="M228" s="213"/>
      <c r="N228" s="250"/>
      <c r="O228" s="213"/>
      <c r="P228" s="250"/>
      <c r="Q228" s="213"/>
      <c r="R228" s="250"/>
      <c r="S228" s="287"/>
      <c r="T228" s="250"/>
      <c r="U228" s="213"/>
    </row>
    <row r="229" customFormat="false" ht="9.75" hidden="false" customHeight="true" outlineLevel="0" collapsed="false">
      <c r="C229" s="173"/>
      <c r="D229" s="250"/>
      <c r="E229" s="213"/>
      <c r="F229" s="250"/>
      <c r="G229" s="213"/>
      <c r="H229" s="250"/>
      <c r="I229" s="213"/>
      <c r="J229" s="250"/>
      <c r="K229" s="213"/>
      <c r="L229" s="250"/>
      <c r="M229" s="213"/>
      <c r="N229" s="250"/>
      <c r="O229" s="213"/>
      <c r="P229" s="250"/>
      <c r="Q229" s="213"/>
      <c r="R229" s="250"/>
      <c r="S229" s="287"/>
      <c r="T229" s="250"/>
      <c r="U229" s="213"/>
    </row>
    <row r="230" customFormat="false" ht="9.75" hidden="false" customHeight="true" outlineLevel="0" collapsed="false">
      <c r="C230" s="286"/>
      <c r="D230" s="282"/>
      <c r="E230" s="286"/>
      <c r="F230" s="282"/>
      <c r="G230" s="286"/>
      <c r="H230" s="282"/>
      <c r="I230" s="286"/>
      <c r="J230" s="282"/>
      <c r="K230" s="286"/>
      <c r="L230" s="282"/>
      <c r="M230" s="286"/>
      <c r="N230" s="282"/>
      <c r="O230" s="286"/>
      <c r="P230" s="282"/>
      <c r="Q230" s="286"/>
      <c r="R230" s="282"/>
      <c r="S230" s="287"/>
      <c r="T230" s="285"/>
      <c r="U230" s="288"/>
    </row>
    <row r="231" customFormat="false" ht="13.5" hidden="false" customHeight="true" outlineLevel="0" collapsed="false">
      <c r="C231" s="213"/>
      <c r="D231" s="250"/>
      <c r="E231" s="213"/>
      <c r="F231" s="250"/>
      <c r="G231" s="213"/>
      <c r="H231" s="250"/>
      <c r="I231" s="213"/>
      <c r="J231" s="250"/>
      <c r="K231" s="213"/>
      <c r="L231" s="250"/>
      <c r="M231" s="213"/>
      <c r="N231" s="250"/>
      <c r="O231" s="213"/>
      <c r="P231" s="250"/>
      <c r="Q231" s="213"/>
      <c r="R231" s="250"/>
      <c r="S231" s="287"/>
      <c r="T231" s="285"/>
      <c r="U231" s="288"/>
    </row>
    <row r="232" customFormat="false" ht="13.5" hidden="false" customHeight="true" outlineLevel="0" collapsed="false"/>
    <row r="233" customFormat="false" ht="31.5" hidden="false" customHeight="true" outlineLevel="0" collapsed="false"/>
    <row r="234" customFormat="false" ht="13.5" hidden="false" customHeight="true" outlineLevel="0" collapsed="false"/>
    <row r="235" customFormat="false" ht="15" hidden="false" customHeight="true" outlineLevel="0" collapsed="false"/>
    <row r="236" customFormat="false" ht="12" hidden="false" customHeight="true" outlineLevel="0" collapsed="false"/>
    <row r="237" customFormat="false" ht="12.75" hidden="false" customHeight="true" outlineLevel="0" collapsed="false"/>
    <row r="238" customFormat="false" ht="15.75" hidden="false" customHeight="true" outlineLevel="0" collapsed="false">
      <c r="A238" s="195"/>
      <c r="C238" s="176"/>
      <c r="D238" s="176"/>
      <c r="U238" s="204"/>
    </row>
    <row r="239" customFormat="false" ht="9.75" hidden="false" customHeight="true" outlineLevel="0" collapsed="false">
      <c r="C239" s="176"/>
      <c r="D239" s="176"/>
    </row>
  </sheetData>
  <mergeCells count="3">
    <mergeCell ref="B13:C13"/>
    <mergeCell ref="B87:C87"/>
    <mergeCell ref="B163:C163"/>
  </mergeCells>
  <printOptions headings="false" gridLines="false" gridLinesSet="true" horizontalCentered="false" verticalCentered="false"/>
  <pageMargins left="3.5" right="0.5" top="0.5" bottom="0.25" header="0.511811023622047" footer="0.511811023622047"/>
  <pageSetup paperSize="3" scale="100"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74" man="true" max="16383" min="0"/>
    <brk id="150" man="true" max="16383" min="0"/>
  </rowBreak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2018-04-30T20:12:02Z</dcterms:created>
  <dc:creator>Rachel Reamy</dc:creator>
  <dc:description/>
  <dc:language>en-US</dc:language>
  <cp:lastModifiedBy/>
  <dcterms:modified xsi:type="dcterms:W3CDTF">2023-08-02T16:53:11Z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