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rWilliams\Bk dominicana\DominicanaLimpia-master\DominicanaLimpia\Pantillas\Repositorio\"/>
    </mc:Choice>
  </mc:AlternateContent>
  <xr:revisionPtr revIDLastSave="0" documentId="8_{DA043F44-F405-4862-A3CA-8C3AFD8B0D57}" xr6:coauthVersionLast="45" xr6:coauthVersionMax="45" xr10:uidLastSave="{00000000-0000-0000-0000-000000000000}"/>
  <bookViews>
    <workbookView xWindow="3510" yWindow="3510" windowWidth="21600" windowHeight="11385" xr2:uid="{C08DFFAA-BDD8-4432-A321-25C5FCDED177}"/>
  </bookViews>
  <sheets>
    <sheet name="MATRIZ x Territori-pregunta 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'MATRIZ x Territori-pregunta '!$B$2:$AC$51</definedName>
    <definedName name="_xlnm.Print_Titles" localSheetId="0">'MATRIZ x Territori-pregunta '!$7:$7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18" i="1"/>
  <c r="F29" i="1" l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E29" i="1"/>
  <c r="E15" i="1"/>
  <c r="E16" i="1" s="1"/>
  <c r="F15" i="1"/>
  <c r="F16" i="1" s="1"/>
  <c r="F51" i="1" s="1"/>
  <c r="G15" i="1"/>
  <c r="G16" i="1" s="1"/>
  <c r="G51" i="1" s="1"/>
  <c r="H15" i="1"/>
  <c r="H16" i="1" s="1"/>
  <c r="H51" i="1" s="1"/>
  <c r="I15" i="1"/>
  <c r="I16" i="1" s="1"/>
  <c r="I51" i="1" s="1"/>
  <c r="J15" i="1"/>
  <c r="J16" i="1" s="1"/>
  <c r="J51" i="1" s="1"/>
  <c r="K15" i="1"/>
  <c r="K16" i="1" s="1"/>
  <c r="K51" i="1" s="1"/>
  <c r="L15" i="1"/>
  <c r="L16" i="1" s="1"/>
  <c r="L51" i="1" s="1"/>
  <c r="M15" i="1"/>
  <c r="M16" i="1" s="1"/>
  <c r="M51" i="1" s="1"/>
  <c r="N15" i="1"/>
  <c r="N16" i="1" s="1"/>
  <c r="N51" i="1" s="1"/>
  <c r="O15" i="1"/>
  <c r="O16" i="1" s="1"/>
  <c r="O51" i="1" s="1"/>
  <c r="P15" i="1"/>
  <c r="P16" i="1" s="1"/>
  <c r="P51" i="1" s="1"/>
  <c r="Q15" i="1"/>
  <c r="Q16" i="1" s="1"/>
  <c r="Q51" i="1" s="1"/>
  <c r="R15" i="1"/>
  <c r="R16" i="1" s="1"/>
  <c r="R51" i="1" s="1"/>
  <c r="S15" i="1"/>
  <c r="S16" i="1" s="1"/>
  <c r="S51" i="1" s="1"/>
  <c r="T15" i="1"/>
  <c r="T16" i="1" s="1"/>
  <c r="T51" i="1" s="1"/>
  <c r="U15" i="1"/>
  <c r="U16" i="1" s="1"/>
  <c r="U51" i="1" s="1"/>
  <c r="V15" i="1"/>
  <c r="V16" i="1" s="1"/>
  <c r="V51" i="1" s="1"/>
  <c r="W15" i="1"/>
  <c r="W16" i="1" s="1"/>
  <c r="W51" i="1" s="1"/>
  <c r="X15" i="1"/>
  <c r="X16" i="1" s="1"/>
  <c r="X51" i="1" s="1"/>
  <c r="Y15" i="1"/>
  <c r="Y16" i="1" s="1"/>
  <c r="Y51" i="1" s="1"/>
  <c r="Z15" i="1"/>
  <c r="Z16" i="1" s="1"/>
  <c r="Z51" i="1" s="1"/>
  <c r="AA9" i="1"/>
  <c r="AA10" i="1"/>
  <c r="AA11" i="1"/>
  <c r="AA12" i="1"/>
  <c r="AA13" i="1"/>
  <c r="AA14" i="1"/>
  <c r="AA17" i="1"/>
  <c r="AA19" i="1"/>
  <c r="AA20" i="1"/>
  <c r="AA22" i="1"/>
  <c r="AA23" i="1"/>
  <c r="AA24" i="1"/>
  <c r="AA25" i="1"/>
  <c r="AA26" i="1"/>
  <c r="AA27" i="1"/>
  <c r="AA28" i="1"/>
  <c r="AA30" i="1"/>
  <c r="AA31" i="1"/>
  <c r="AA32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8" i="1"/>
  <c r="AA49" i="1"/>
  <c r="AA50" i="1"/>
  <c r="AA8" i="1"/>
  <c r="AA29" i="1" l="1"/>
  <c r="AA16" i="1"/>
  <c r="E51" i="1"/>
  <c r="AA51" i="1" s="1"/>
  <c r="AA18" i="1"/>
  <c r="AA15" i="1"/>
  <c r="AC51" i="1" l="1"/>
  <c r="AC31" i="1"/>
  <c r="AC30" i="1"/>
  <c r="AB26" i="1"/>
  <c r="AB29" i="1" s="1"/>
  <c r="AC29" i="1" s="1"/>
  <c r="AB17" i="1"/>
  <c r="AC17" i="1" s="1"/>
  <c r="AC16" i="1"/>
  <c r="AB15" i="1"/>
  <c r="AC15" i="1" s="1"/>
  <c r="AB14" i="1"/>
  <c r="AC14" i="1" s="1"/>
  <c r="AB13" i="1"/>
  <c r="AC13" i="1" s="1"/>
  <c r="AB12" i="1"/>
  <c r="AC12" i="1" s="1"/>
  <c r="AB10" i="1"/>
  <c r="AC10" i="1" s="1"/>
  <c r="AB9" i="1"/>
  <c r="AC9" i="1" s="1"/>
  <c r="AB8" i="1"/>
  <c r="AC8" i="1" s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<sst xmlns="http://schemas.openxmlformats.org/spreadsheetml/2006/main" count="64" uniqueCount="61">
  <si>
    <t>MATRIZ AVANCES  3ER.AÑO DOMINICANA LIMPIA</t>
  </si>
  <si>
    <t>RESUMEN TERRITORIOS % POR ACTIVIDAD</t>
  </si>
  <si>
    <t>Ob.</t>
  </si>
  <si>
    <t>No.PREGUNTA</t>
  </si>
  <si>
    <t>Actividad/Municipio</t>
  </si>
  <si>
    <t>Resultado</t>
  </si>
  <si>
    <r>
      <t xml:space="preserve">Meta </t>
    </r>
    <r>
      <rPr>
        <b/>
        <sz val="8"/>
        <rFont val="Century Gothic"/>
        <family val="2"/>
      </rPr>
      <t>(en caso de tener)</t>
    </r>
  </si>
  <si>
    <t>% Cumplimiento o cantidad</t>
  </si>
  <si>
    <t>Objetivo 1</t>
  </si>
  <si>
    <t>Escuelas sensibilizadas</t>
  </si>
  <si>
    <r>
      <t>Docentes</t>
    </r>
    <r>
      <rPr>
        <sz val="10"/>
        <rFont val="Century Gothic"/>
        <family val="2"/>
      </rPr>
      <t xml:space="preserve"> sensibilizados</t>
    </r>
  </si>
  <si>
    <r>
      <t xml:space="preserve">Personal Administrativo </t>
    </r>
    <r>
      <rPr>
        <sz val="10"/>
        <rFont val="Century Gothic"/>
        <family val="2"/>
      </rPr>
      <t>sensibilizados</t>
    </r>
  </si>
  <si>
    <t>Alumnos</t>
  </si>
  <si>
    <t>Inicial</t>
  </si>
  <si>
    <t>Primaria</t>
  </si>
  <si>
    <t>Secundaria</t>
  </si>
  <si>
    <t>SUMAR 4+5+6</t>
  </si>
  <si>
    <t>Total de Alumnos (sumatoria)</t>
  </si>
  <si>
    <t>SUMAR 1+2+3+4+5+6</t>
  </si>
  <si>
    <t>Población estudiantil</t>
  </si>
  <si>
    <r>
      <rPr>
        <b/>
        <sz val="10"/>
        <rFont val="Century Gothic"/>
        <family val="2"/>
      </rPr>
      <t>Familias</t>
    </r>
    <r>
      <rPr>
        <sz val="10"/>
        <rFont val="Century Gothic"/>
        <family val="2"/>
      </rPr>
      <t xml:space="preserve"> separando en sus hogares</t>
    </r>
  </si>
  <si>
    <t>Familias por el número de miembros en un hogar 3.3</t>
  </si>
  <si>
    <r>
      <t xml:space="preserve">Reuniones, charlas, talleres, encuentros, con </t>
    </r>
    <r>
      <rPr>
        <b/>
        <sz val="10"/>
        <rFont val="Century Gothic"/>
        <family val="2"/>
      </rPr>
      <t xml:space="preserve">Juntas de Vecinos. </t>
    </r>
  </si>
  <si>
    <r>
      <t>Reuniones, charlas, talleres, encuentros, con miembros de la</t>
    </r>
    <r>
      <rPr>
        <b/>
        <sz val="10"/>
        <rFont val="Century Gothic"/>
        <family val="2"/>
      </rPr>
      <t xml:space="preserve"> comunidad</t>
    </r>
    <r>
      <rPr>
        <sz val="10"/>
        <rFont val="Century Gothic"/>
        <family val="2"/>
      </rPr>
      <t xml:space="preserve"> en sentido general. </t>
    </r>
  </si>
  <si>
    <t>Actividades especificas del semestre</t>
  </si>
  <si>
    <r>
      <t>El DIADESOL: Número de</t>
    </r>
    <r>
      <rPr>
        <b/>
        <sz val="10"/>
        <rFont val="Century Gothic"/>
        <family val="2"/>
      </rPr>
      <t xml:space="preserve"> participantes</t>
    </r>
    <r>
      <rPr>
        <sz val="10"/>
        <rFont val="Century Gothic"/>
        <family val="2"/>
      </rPr>
      <t xml:space="preserve"> </t>
    </r>
  </si>
  <si>
    <t>ok habia de puerto plata</t>
  </si>
  <si>
    <r>
      <t xml:space="preserve">El DIADESOL: Cantidad de </t>
    </r>
    <r>
      <rPr>
        <b/>
        <sz val="10"/>
        <rFont val="Century Gothic"/>
        <family val="2"/>
      </rPr>
      <t>material recuperado (neumaticos)</t>
    </r>
  </si>
  <si>
    <r>
      <t xml:space="preserve">El DIADESOL: Cantidad de </t>
    </r>
    <r>
      <rPr>
        <b/>
        <sz val="10"/>
        <rFont val="Century Gothic"/>
        <family val="2"/>
      </rPr>
      <t>material recuperado (plástico)</t>
    </r>
  </si>
  <si>
    <r>
      <t xml:space="preserve">Número de </t>
    </r>
    <r>
      <rPr>
        <b/>
        <sz val="10"/>
        <rFont val="Century Gothic"/>
        <family val="2"/>
      </rPr>
      <t xml:space="preserve">Participantes </t>
    </r>
    <r>
      <rPr>
        <sz val="10"/>
        <rFont val="Century Gothic"/>
        <family val="2"/>
      </rPr>
      <t xml:space="preserve">en Talleres de reciclaje </t>
    </r>
  </si>
  <si>
    <t>Objetivo 2</t>
  </si>
  <si>
    <r>
      <t xml:space="preserve">Número de </t>
    </r>
    <r>
      <rPr>
        <b/>
        <sz val="10"/>
        <rFont val="Century Gothic"/>
        <family val="2"/>
      </rPr>
      <t>Puntos Limpios escolares instalados *</t>
    </r>
  </si>
  <si>
    <r>
      <t xml:space="preserve">Número de </t>
    </r>
    <r>
      <rPr>
        <b/>
        <sz val="10"/>
        <rFont val="Century Gothic"/>
        <family val="2"/>
      </rPr>
      <t>Puntos Limpios Comunitarios instalados *</t>
    </r>
  </si>
  <si>
    <r>
      <t xml:space="preserve">Número de </t>
    </r>
    <r>
      <rPr>
        <b/>
        <sz val="10"/>
        <rFont val="Century Gothic"/>
        <family val="2"/>
      </rPr>
      <t>Puntos Limpios en comercios  instalados *</t>
    </r>
  </si>
  <si>
    <t>SUMAR  13+ 14+15</t>
  </si>
  <si>
    <t>Total de Puntos Limpios instalados</t>
  </si>
  <si>
    <t>Objetivo 3</t>
  </si>
  <si>
    <r>
      <t xml:space="preserve">Creación de </t>
    </r>
    <r>
      <rPr>
        <b/>
        <sz val="10"/>
        <rFont val="Century Gothic"/>
        <family val="2"/>
      </rPr>
      <t>Rutas y Frecuencias de recolección separada</t>
    </r>
  </si>
  <si>
    <r>
      <rPr>
        <b/>
        <sz val="10"/>
        <rFont val="Century Gothic"/>
        <family val="2"/>
      </rPr>
      <t>Motocarga</t>
    </r>
    <r>
      <rPr>
        <sz val="10"/>
        <rFont val="Century Gothic"/>
        <family val="2"/>
      </rPr>
      <t xml:space="preserve">s entregadas </t>
    </r>
  </si>
  <si>
    <r>
      <t xml:space="preserve">Recicladores </t>
    </r>
    <r>
      <rPr>
        <sz val="10"/>
        <rFont val="Century Gothic"/>
        <family val="2"/>
      </rPr>
      <t>capacitados</t>
    </r>
  </si>
  <si>
    <r>
      <t xml:space="preserve">Número de Recicladores capacitados </t>
    </r>
    <r>
      <rPr>
        <sz val="10"/>
        <rFont val="Century Gothic"/>
        <family val="2"/>
      </rPr>
      <t>en el territoio</t>
    </r>
  </si>
  <si>
    <r>
      <t xml:space="preserve">Número de Recicladores identificados </t>
    </r>
    <r>
      <rPr>
        <sz val="10"/>
        <rFont val="Century Gothic"/>
        <family val="2"/>
      </rPr>
      <t>en el territoio</t>
    </r>
  </si>
  <si>
    <r>
      <t>Número de empresas recicladoras</t>
    </r>
    <r>
      <rPr>
        <sz val="10"/>
        <rFont val="Century Gothic"/>
        <family val="2"/>
      </rPr>
      <t xml:space="preserve"> en el territorio</t>
    </r>
  </si>
  <si>
    <r>
      <t xml:space="preserve">Cantidad de camiones con los que cuenta el territorio para la </t>
    </r>
    <r>
      <rPr>
        <b/>
        <sz val="10"/>
        <rFont val="Century Gothic"/>
        <family val="2"/>
      </rPr>
      <t>recoleción</t>
    </r>
    <r>
      <rPr>
        <sz val="10"/>
        <rFont val="Century Gothic"/>
        <family val="2"/>
      </rPr>
      <t xml:space="preserve"> de residuos solidos de manera separada</t>
    </r>
  </si>
  <si>
    <r>
      <t xml:space="preserve">Número de  </t>
    </r>
    <r>
      <rPr>
        <b/>
        <sz val="10"/>
        <rFont val="Century Gothic"/>
        <family val="2"/>
      </rPr>
      <t xml:space="preserve">servidores públicos </t>
    </r>
    <r>
      <rPr>
        <sz val="10"/>
        <rFont val="Century Gothic"/>
        <family val="2"/>
      </rPr>
      <t>municipales  vinculados al manejo integral de los residuos solidos.capacitados y sensibilizados (personal de las brigadas de recolección separada)</t>
    </r>
  </si>
  <si>
    <r>
      <t xml:space="preserve">Número de  </t>
    </r>
    <r>
      <rPr>
        <b/>
        <sz val="10"/>
        <rFont val="Century Gothic"/>
        <family val="2"/>
      </rPr>
      <t xml:space="preserve">servidores públicos </t>
    </r>
    <r>
      <rPr>
        <sz val="10"/>
        <rFont val="Century Gothic"/>
        <family val="2"/>
      </rPr>
      <t>municipales  vinculados al manejo integral de los residuos solidos.capacitados y sensibilizados (Capacitación ICAM)</t>
    </r>
  </si>
  <si>
    <t>Vertederos</t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</si>
  <si>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actuales </t>
    </r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</si>
  <si>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eliminados </t>
    </r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</si>
  <si>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nuevos</t>
    </r>
  </si>
  <si>
    <t>Objetivo 4</t>
  </si>
  <si>
    <t xml:space="preserve">Centros de acopio </t>
  </si>
  <si>
    <r>
      <t xml:space="preserve">Número de </t>
    </r>
    <r>
      <rPr>
        <b/>
        <sz val="10"/>
        <rFont val="Century Gothic"/>
        <family val="2"/>
      </rPr>
      <t>Centros de Acopio</t>
    </r>
    <r>
      <rPr>
        <sz val="10"/>
        <rFont val="Century Gothic"/>
        <family val="2"/>
      </rPr>
      <t xml:space="preserve"> en el territorios a construir o remodelar*</t>
    </r>
  </si>
  <si>
    <r>
      <t xml:space="preserve">Número de de </t>
    </r>
    <r>
      <rPr>
        <b/>
        <sz val="10"/>
        <rFont val="Century Gothic"/>
        <family val="2"/>
      </rPr>
      <t xml:space="preserve">Centros de Acopio </t>
    </r>
    <r>
      <rPr>
        <sz val="10"/>
        <rFont val="Century Gothic"/>
        <family val="2"/>
      </rPr>
      <t>en funcionamiento</t>
    </r>
  </si>
  <si>
    <r>
      <t xml:space="preserve">Número de </t>
    </r>
    <r>
      <rPr>
        <b/>
        <sz val="10"/>
        <rFont val="Century Gothic"/>
        <family val="2"/>
      </rPr>
      <t>capacitado</t>
    </r>
    <r>
      <rPr>
        <sz val="10"/>
        <rFont val="Century Gothic"/>
        <family val="2"/>
      </rPr>
      <t>s en manejo de</t>
    </r>
    <r>
      <rPr>
        <b/>
        <sz val="10"/>
        <rFont val="Century Gothic"/>
        <family val="2"/>
      </rPr>
      <t xml:space="preserve"> centro de Acopio</t>
    </r>
  </si>
  <si>
    <t>Aboneras</t>
  </si>
  <si>
    <r>
      <t xml:space="preserve">Número de  </t>
    </r>
    <r>
      <rPr>
        <b/>
        <sz val="10"/>
        <rFont val="Century Gothic"/>
        <family val="2"/>
      </rPr>
      <t>aboneras</t>
    </r>
    <r>
      <rPr>
        <sz val="10"/>
        <rFont val="Century Gothic"/>
        <family val="2"/>
      </rPr>
      <t xml:space="preserve"> en funcionamiento</t>
    </r>
  </si>
  <si>
    <r>
      <t xml:space="preserve">Número de </t>
    </r>
    <r>
      <rPr>
        <b/>
        <sz val="10"/>
        <rFont val="Century Gothic"/>
        <family val="2"/>
      </rPr>
      <t xml:space="preserve">aboneras </t>
    </r>
    <r>
      <rPr>
        <sz val="10"/>
        <rFont val="Century Gothic"/>
        <family val="2"/>
      </rPr>
      <t>construidas (donde sea posible)</t>
    </r>
  </si>
  <si>
    <r>
      <t xml:space="preserve">Número de participantes en </t>
    </r>
    <r>
      <rPr>
        <b/>
        <sz val="10"/>
        <rFont val="Century Gothic"/>
        <family val="2"/>
      </rPr>
      <t>taller de tratamiento de aboneras</t>
    </r>
  </si>
  <si>
    <t>SUMAR 2+3+4+5+6+7(*3.3)+8+9+10+12+18+22+23+29+32</t>
  </si>
  <si>
    <r>
      <t xml:space="preserve">Población en general capacitada </t>
    </r>
    <r>
      <rPr>
        <b/>
        <i/>
        <sz val="10"/>
        <color theme="0"/>
        <rFont val="Century Gothic"/>
        <family val="2"/>
      </rPr>
      <t>(Sumatoria que pertenece al Objetivo No.1, pero que incluye varios puntos de diferentes objetivos)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</si>
</sst>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8" x14ac:knownFonts="1">
    <font>
      <sz val="11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0"/>
      <color theme="1" tint="0.24994659260841701"/>
      <name val="Century Gothic"/>
      <family val="2"/>
    </font>
    <font>
      <b/>
      <sz val="18"/>
      <name val="Century Gothic"/>
      <family val="2"/>
    </font>
    <font>
      <b/>
      <sz val="18"/>
      <color theme="1" tint="0.24994659260841701"/>
      <name val="Century Gothic"/>
      <family val="2"/>
    </font>
    <font>
      <b/>
      <sz val="12"/>
      <color rgb="FF0070C0"/>
      <name val="Century Gothic"/>
      <family val="2"/>
    </font>
    <font>
      <b/>
      <sz val="16"/>
      <color theme="0"/>
      <name val="Century Gothic"/>
      <family val="2"/>
    </font>
    <font>
      <b/>
      <sz val="12"/>
      <name val="Century Gothic"/>
      <family val="2"/>
    </font>
    <font>
      <b/>
      <sz val="12"/>
      <color theme="1" tint="0.24994659260841701"/>
      <name val="Century Gothic"/>
      <family val="2"/>
    </font>
    <font>
      <b/>
      <sz val="10"/>
      <color theme="0"/>
      <name val="Century Gothic"/>
      <family val="2"/>
    </font>
    <font>
      <b/>
      <sz val="9"/>
      <name val="Century Gothic"/>
      <family val="2"/>
    </font>
    <font>
      <b/>
      <sz val="10"/>
      <name val="Century Gothic"/>
      <family val="2"/>
    </font>
    <font>
      <b/>
      <sz val="8"/>
      <name val="Century Gothic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b/>
      <i/>
      <sz val="10"/>
      <color theme="0"/>
      <name val="Century Gothic"/>
      <family val="2"/>
    </font>
    <font>
      <b/>
      <sz val="16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 applyNumberFormat="0" applyFill="0" applyBorder="0" applyProtection="0">
      <alignment horizontal="center"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54">
    <xf numFmtId="0" fontId="0" fillId="0" borderId="0" xfId="0">
      <alignment horizontal="center" vertical="center"/>
    </xf>
    <xf numFmtId="0" fontId="3" fillId="2" borderId="0" xfId="0" applyFont="1" applyFill="1" applyProtection="1">
      <alignment horizontal="center" vertical="center"/>
      <protection locked="0"/>
    </xf>
    <xf numFmtId="164" fontId="3" fillId="2" borderId="0" xfId="1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right" vertical="center"/>
      <protection locked="0"/>
    </xf>
    <xf numFmtId="0" fontId="9" fillId="2" borderId="0" xfId="0" applyFont="1" applyFill="1" applyBorder="1" applyAlignment="1" applyProtection="1">
      <alignment vertical="center"/>
      <protection locked="0"/>
    </xf>
    <xf numFmtId="0" fontId="10" fillId="4" borderId="5" xfId="0" applyFont="1" applyFill="1" applyBorder="1" applyProtection="1">
      <alignment horizontal="center" vertical="center"/>
      <protection locked="0"/>
    </xf>
    <xf numFmtId="0" fontId="11" fillId="5" borderId="6" xfId="0" applyFont="1" applyFill="1" applyBorder="1" applyAlignment="1" applyProtection="1">
      <alignment horizontal="center" vertical="center" wrapText="1"/>
      <protection locked="0"/>
    </xf>
    <xf numFmtId="0" fontId="12" fillId="4" borderId="7" xfId="0" applyFont="1" applyFill="1" applyBorder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 textRotation="90" wrapText="1"/>
      <protection locked="0"/>
    </xf>
    <xf numFmtId="0" fontId="11" fillId="4" borderId="8" xfId="0" applyFont="1" applyFill="1" applyBorder="1" applyAlignment="1" applyProtection="1">
      <alignment horizontal="center" vertical="center" textRotation="90" wrapText="1"/>
      <protection locked="0"/>
    </xf>
    <xf numFmtId="0" fontId="11" fillId="6" borderId="8" xfId="0" applyFont="1" applyFill="1" applyBorder="1" applyAlignment="1" applyProtection="1">
      <alignment horizontal="center" vertical="center" textRotation="90" wrapText="1"/>
      <protection locked="0"/>
    </xf>
    <xf numFmtId="164" fontId="12" fillId="7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7" borderId="10" xfId="0" applyFont="1" applyFill="1" applyBorder="1" applyAlignment="1" applyProtection="1">
      <alignment horizontal="center" vertical="center" wrapText="1"/>
      <protection locked="0"/>
    </xf>
    <xf numFmtId="0" fontId="14" fillId="9" borderId="5" xfId="0" applyFont="1" applyFill="1" applyBorder="1" applyProtection="1">
      <alignment horizontal="center" vertical="center"/>
      <protection locked="0"/>
    </xf>
    <xf numFmtId="0" fontId="12" fillId="2" borderId="12" xfId="3" applyFont="1" applyFill="1" applyBorder="1" applyAlignment="1" applyProtection="1">
      <alignment horizontal="left" vertical="center" wrapText="1"/>
      <protection locked="0"/>
    </xf>
    <xf numFmtId="0" fontId="15" fillId="2" borderId="5" xfId="3" applyFont="1" applyFill="1" applyBorder="1" applyAlignment="1" applyProtection="1">
      <alignment horizontal="center" vertical="center" wrapText="1"/>
      <protection locked="0"/>
    </xf>
    <xf numFmtId="0" fontId="15" fillId="2" borderId="13" xfId="3" applyFont="1" applyFill="1" applyBorder="1" applyAlignment="1" applyProtection="1">
      <alignment horizontal="center" vertical="center" wrapText="1"/>
      <protection locked="0"/>
    </xf>
    <xf numFmtId="0" fontId="15" fillId="2" borderId="13" xfId="0" applyFont="1" applyFill="1" applyBorder="1" applyProtection="1">
      <alignment horizontal="center" vertical="center"/>
      <protection locked="0"/>
    </xf>
    <xf numFmtId="0" fontId="15" fillId="2" borderId="12" xfId="0" applyFont="1" applyFill="1" applyBorder="1" applyProtection="1">
      <alignment horizontal="center" vertical="center"/>
      <protection locked="0"/>
    </xf>
    <xf numFmtId="0" fontId="15" fillId="2" borderId="14" xfId="0" applyFont="1" applyFill="1" applyBorder="1" applyProtection="1">
      <alignment horizontal="center" vertical="center"/>
      <protection locked="0"/>
    </xf>
    <xf numFmtId="3" fontId="12" fillId="2" borderId="14" xfId="0" applyNumberFormat="1" applyFont="1" applyFill="1" applyBorder="1" applyProtection="1">
      <alignment horizontal="center" vertical="center"/>
      <protection locked="0"/>
    </xf>
    <xf numFmtId="9" fontId="12" fillId="2" borderId="14" xfId="2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Protection="1">
      <alignment horizontal="center" vertical="center"/>
      <protection locked="0"/>
    </xf>
    <xf numFmtId="0" fontId="12" fillId="2" borderId="15" xfId="3" applyFont="1" applyFill="1" applyBorder="1" applyAlignment="1" applyProtection="1">
      <alignment horizontal="left" vertical="center" wrapText="1"/>
      <protection locked="0"/>
    </xf>
    <xf numFmtId="0" fontId="15" fillId="2" borderId="16" xfId="3" applyFont="1" applyFill="1" applyBorder="1" applyAlignment="1" applyProtection="1">
      <alignment horizontal="center" vertical="center" wrapText="1"/>
      <protection locked="0"/>
    </xf>
    <xf numFmtId="0" fontId="15" fillId="2" borderId="17" xfId="3" applyFont="1" applyFill="1" applyBorder="1" applyAlignment="1" applyProtection="1">
      <alignment horizontal="center" vertical="center" wrapText="1"/>
      <protection locked="0"/>
    </xf>
    <xf numFmtId="0" fontId="15" fillId="2" borderId="17" xfId="0" applyFont="1" applyFill="1" applyBorder="1" applyProtection="1">
      <alignment horizontal="center" vertical="center"/>
      <protection locked="0"/>
    </xf>
    <xf numFmtId="0" fontId="15" fillId="2" borderId="18" xfId="0" applyFont="1" applyFill="1" applyBorder="1" applyProtection="1">
      <alignment horizontal="center" vertical="center"/>
      <protection locked="0"/>
    </xf>
    <xf numFmtId="0" fontId="15" fillId="2" borderId="19" xfId="0" applyFont="1" applyFill="1" applyBorder="1" applyProtection="1">
      <alignment horizontal="center" vertical="center"/>
      <protection locked="0"/>
    </xf>
    <xf numFmtId="3" fontId="12" fillId="2" borderId="19" xfId="0" applyNumberFormat="1" applyFont="1" applyFill="1" applyBorder="1" applyProtection="1">
      <alignment horizontal="center" vertical="center"/>
      <protection locked="0"/>
    </xf>
    <xf numFmtId="9" fontId="12" fillId="2" borderId="19" xfId="2" applyFont="1" applyFill="1" applyBorder="1" applyAlignment="1" applyProtection="1">
      <alignment horizontal="center" vertical="center"/>
      <protection locked="0"/>
    </xf>
    <xf numFmtId="0" fontId="15" fillId="2" borderId="21" xfId="0" applyFont="1" applyFill="1" applyBorder="1" applyProtection="1">
      <alignment horizontal="center" vertical="center"/>
      <protection locked="0"/>
    </xf>
    <xf numFmtId="0" fontId="12" fillId="2" borderId="21" xfId="3" applyFont="1" applyFill="1" applyBorder="1" applyAlignment="1" applyProtection="1">
      <alignment horizontal="left" vertical="center" wrapText="1"/>
      <protection locked="0"/>
    </xf>
    <xf numFmtId="0" fontId="15" fillId="2" borderId="22" xfId="3" applyFont="1" applyFill="1" applyBorder="1" applyAlignment="1" applyProtection="1">
      <alignment horizontal="center" vertical="center" wrapText="1"/>
      <protection locked="0"/>
    </xf>
    <xf numFmtId="0" fontId="15" fillId="2" borderId="23" xfId="3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Protection="1">
      <alignment horizontal="center" vertical="center"/>
      <protection locked="0"/>
    </xf>
    <xf numFmtId="0" fontId="15" fillId="2" borderId="24" xfId="0" applyFont="1" applyFill="1" applyBorder="1" applyProtection="1">
      <alignment horizontal="center" vertical="center"/>
      <protection locked="0"/>
    </xf>
    <xf numFmtId="0" fontId="15" fillId="2" borderId="25" xfId="0" applyFont="1" applyFill="1" applyBorder="1" applyProtection="1">
      <alignment horizontal="center" vertical="center"/>
      <protection locked="0"/>
    </xf>
    <xf numFmtId="3" fontId="12" fillId="2" borderId="25" xfId="0" applyNumberFormat="1" applyFont="1" applyFill="1" applyBorder="1" applyProtection="1">
      <alignment horizontal="center" vertical="center"/>
      <protection locked="0"/>
    </xf>
    <xf numFmtId="9" fontId="12" fillId="2" borderId="25" xfId="2" applyFont="1" applyFill="1" applyBorder="1" applyAlignment="1" applyProtection="1">
      <alignment horizontal="center" vertical="center"/>
      <protection locked="0"/>
    </xf>
    <xf numFmtId="0" fontId="15" fillId="2" borderId="11" xfId="3" applyFont="1" applyFill="1" applyBorder="1" applyAlignment="1" applyProtection="1">
      <alignment horizontal="center" vertical="center" wrapText="1"/>
      <protection locked="0"/>
    </xf>
    <xf numFmtId="0" fontId="15" fillId="2" borderId="26" xfId="3" applyFont="1" applyFill="1" applyBorder="1" applyAlignment="1" applyProtection="1">
      <alignment horizontal="center" vertical="center" wrapText="1"/>
      <protection locked="0"/>
    </xf>
    <xf numFmtId="0" fontId="15" fillId="2" borderId="26" xfId="0" applyFont="1" applyFill="1" applyBorder="1" applyProtection="1">
      <alignment horizontal="center" vertical="center"/>
      <protection locked="0"/>
    </xf>
    <xf numFmtId="0" fontId="15" fillId="2" borderId="9" xfId="0" applyFont="1" applyFill="1" applyBorder="1" applyProtection="1">
      <alignment horizontal="center" vertical="center"/>
      <protection locked="0"/>
    </xf>
    <xf numFmtId="0" fontId="12" fillId="2" borderId="9" xfId="0" applyFont="1" applyFill="1" applyBorder="1" applyProtection="1">
      <alignment horizontal="center" vertical="center"/>
      <protection locked="0"/>
    </xf>
    <xf numFmtId="0" fontId="15" fillId="2" borderId="27" xfId="0" applyFont="1" applyFill="1" applyBorder="1" applyProtection="1">
      <alignment horizontal="center" vertical="center"/>
      <protection locked="0"/>
    </xf>
    <xf numFmtId="0" fontId="15" fillId="2" borderId="28" xfId="3" applyFont="1" applyFill="1" applyBorder="1" applyAlignment="1" applyProtection="1">
      <alignment horizontal="left" vertical="center" wrapText="1"/>
      <protection locked="0"/>
    </xf>
    <xf numFmtId="0" fontId="15" fillId="2" borderId="29" xfId="3" applyFont="1" applyFill="1" applyBorder="1" applyAlignment="1" applyProtection="1">
      <alignment horizontal="center" vertical="center" wrapText="1"/>
      <protection locked="0"/>
    </xf>
    <xf numFmtId="0" fontId="15" fillId="2" borderId="30" xfId="3" applyFont="1" applyFill="1" applyBorder="1" applyAlignment="1" applyProtection="1">
      <alignment horizontal="center" vertical="center" wrapText="1"/>
      <protection locked="0"/>
    </xf>
    <xf numFmtId="0" fontId="15" fillId="2" borderId="30" xfId="0" applyFont="1" applyFill="1" applyBorder="1" applyProtection="1">
      <alignment horizontal="center" vertical="center"/>
      <protection locked="0"/>
    </xf>
    <xf numFmtId="0" fontId="15" fillId="2" borderId="31" xfId="0" applyFont="1" applyFill="1" applyBorder="1" applyProtection="1">
      <alignment horizontal="center" vertical="center"/>
      <protection locked="0"/>
    </xf>
    <xf numFmtId="3" fontId="12" fillId="2" borderId="31" xfId="0" applyNumberFormat="1" applyFont="1" applyFill="1" applyBorder="1" applyProtection="1">
      <alignment horizontal="center" vertical="center"/>
      <protection locked="0"/>
    </xf>
    <xf numFmtId="9" fontId="12" fillId="2" borderId="31" xfId="2" applyFont="1" applyFill="1" applyBorder="1" applyAlignment="1" applyProtection="1">
      <alignment horizontal="center" vertical="center"/>
      <protection locked="0"/>
    </xf>
    <xf numFmtId="0" fontId="15" fillId="2" borderId="32" xfId="0" applyFont="1" applyFill="1" applyBorder="1" applyProtection="1">
      <alignment horizontal="center" vertical="center"/>
      <protection locked="0"/>
    </xf>
    <xf numFmtId="0" fontId="15" fillId="2" borderId="33" xfId="0" applyFont="1" applyFill="1" applyBorder="1" applyProtection="1">
      <alignment horizontal="center" vertical="center"/>
      <protection locked="0"/>
    </xf>
    <xf numFmtId="0" fontId="15" fillId="2" borderId="34" xfId="3" applyFont="1" applyFill="1" applyBorder="1" applyAlignment="1" applyProtection="1">
      <alignment horizontal="left" vertical="center" wrapText="1"/>
      <protection locked="0"/>
    </xf>
    <xf numFmtId="0" fontId="15" fillId="2" borderId="35" xfId="3" applyFont="1" applyFill="1" applyBorder="1" applyAlignment="1" applyProtection="1">
      <alignment horizontal="center" vertical="center" wrapText="1"/>
      <protection locked="0"/>
    </xf>
    <xf numFmtId="0" fontId="15" fillId="2" borderId="36" xfId="3" applyFont="1" applyFill="1" applyBorder="1" applyAlignment="1" applyProtection="1">
      <alignment horizontal="center" vertical="center" wrapText="1"/>
      <protection locked="0"/>
    </xf>
    <xf numFmtId="0" fontId="15" fillId="2" borderId="36" xfId="0" applyFont="1" applyFill="1" applyBorder="1" applyProtection="1">
      <alignment horizontal="center" vertical="center"/>
      <protection locked="0"/>
    </xf>
    <xf numFmtId="0" fontId="15" fillId="2" borderId="37" xfId="0" applyFont="1" applyFill="1" applyBorder="1" applyProtection="1">
      <alignment horizontal="center" vertical="center"/>
      <protection locked="0"/>
    </xf>
    <xf numFmtId="3" fontId="12" fillId="2" borderId="37" xfId="0" applyNumberFormat="1" applyFont="1" applyFill="1" applyBorder="1" applyProtection="1">
      <alignment horizontal="center" vertical="center"/>
      <protection locked="0"/>
    </xf>
    <xf numFmtId="0" fontId="15" fillId="2" borderId="20" xfId="0" applyFont="1" applyFill="1" applyBorder="1" applyProtection="1">
      <alignment horizontal="center" vertical="center"/>
      <protection locked="0"/>
    </xf>
    <xf numFmtId="0" fontId="15" fillId="2" borderId="44" xfId="3" applyFont="1" applyFill="1" applyBorder="1" applyAlignment="1" applyProtection="1">
      <alignment horizontal="left" vertical="center" wrapText="1"/>
      <protection locked="0"/>
    </xf>
    <xf numFmtId="0" fontId="15" fillId="2" borderId="45" xfId="3" applyFont="1" applyFill="1" applyBorder="1" applyAlignment="1" applyProtection="1">
      <alignment horizontal="center" vertical="center" wrapText="1"/>
      <protection locked="0"/>
    </xf>
    <xf numFmtId="0" fontId="15" fillId="2" borderId="46" xfId="3" applyFont="1" applyFill="1" applyBorder="1" applyAlignment="1" applyProtection="1">
      <alignment horizontal="center" vertical="center" wrapText="1"/>
      <protection locked="0"/>
    </xf>
    <xf numFmtId="0" fontId="15" fillId="2" borderId="46" xfId="0" applyFont="1" applyFill="1" applyBorder="1" applyProtection="1">
      <alignment horizontal="center" vertical="center"/>
      <protection locked="0"/>
    </xf>
    <xf numFmtId="0" fontId="15" fillId="2" borderId="47" xfId="0" applyFont="1" applyFill="1" applyBorder="1" applyProtection="1">
      <alignment horizontal="center" vertical="center"/>
      <protection locked="0"/>
    </xf>
    <xf numFmtId="0" fontId="15" fillId="2" borderId="0" xfId="0" applyFont="1" applyFill="1" applyProtection="1">
      <alignment horizontal="center" vertical="center"/>
      <protection locked="0"/>
    </xf>
    <xf numFmtId="3" fontId="12" fillId="12" borderId="19" xfId="0" applyNumberFormat="1" applyFont="1" applyFill="1" applyBorder="1" applyProtection="1">
      <alignment horizontal="center" vertical="center"/>
      <protection locked="0"/>
    </xf>
    <xf numFmtId="0" fontId="12" fillId="12" borderId="19" xfId="0" applyFont="1" applyFill="1" applyBorder="1" applyProtection="1">
      <alignment horizontal="center" vertical="center"/>
      <protection locked="0"/>
    </xf>
    <xf numFmtId="0" fontId="12" fillId="12" borderId="31" xfId="0" applyFont="1" applyFill="1" applyBorder="1" applyProtection="1">
      <alignment horizontal="center" vertical="center"/>
      <protection locked="0"/>
    </xf>
    <xf numFmtId="0" fontId="12" fillId="12" borderId="37" xfId="0" applyFont="1" applyFill="1" applyBorder="1" applyProtection="1">
      <alignment horizontal="center" vertical="center"/>
      <protection locked="0"/>
    </xf>
    <xf numFmtId="0" fontId="12" fillId="2" borderId="4" xfId="0" applyFont="1" applyFill="1" applyBorder="1" applyAlignment="1" applyProtection="1">
      <alignment vertical="center"/>
      <protection locked="0"/>
    </xf>
    <xf numFmtId="0" fontId="12" fillId="2" borderId="0" xfId="0" applyFont="1" applyFill="1" applyBorder="1" applyAlignment="1" applyProtection="1">
      <alignment vertical="center"/>
      <protection locked="0"/>
    </xf>
    <xf numFmtId="0" fontId="15" fillId="2" borderId="4" xfId="0" applyFont="1" applyFill="1" applyBorder="1" applyProtection="1">
      <alignment horizontal="center" vertical="center"/>
      <protection locked="0"/>
    </xf>
    <xf numFmtId="0" fontId="15" fillId="2" borderId="0" xfId="0" applyFont="1" applyFill="1" applyBorder="1" applyProtection="1">
      <alignment horizontal="center" vertical="center"/>
      <protection locked="0"/>
    </xf>
    <xf numFmtId="0" fontId="15" fillId="2" borderId="48" xfId="0" applyFont="1" applyFill="1" applyBorder="1" applyProtection="1">
      <alignment horizontal="center" vertical="center"/>
      <protection locked="0"/>
    </xf>
    <xf numFmtId="0" fontId="12" fillId="12" borderId="48" xfId="0" applyFont="1" applyFill="1" applyBorder="1" applyProtection="1">
      <alignment horizontal="center" vertical="center"/>
      <protection locked="0"/>
    </xf>
    <xf numFmtId="0" fontId="15" fillId="2" borderId="10" xfId="0" applyFont="1" applyFill="1" applyBorder="1" applyProtection="1">
      <alignment horizontal="center" vertical="center"/>
      <protection locked="0"/>
    </xf>
    <xf numFmtId="0" fontId="15" fillId="2" borderId="49" xfId="3" applyFont="1" applyFill="1" applyBorder="1" applyAlignment="1" applyProtection="1">
      <alignment horizontal="left" vertical="center" wrapText="1"/>
      <protection locked="0"/>
    </xf>
    <xf numFmtId="0" fontId="15" fillId="2" borderId="45" xfId="0" applyFont="1" applyFill="1" applyBorder="1" applyProtection="1">
      <alignment horizontal="center" vertical="center"/>
      <protection locked="0"/>
    </xf>
    <xf numFmtId="0" fontId="15" fillId="2" borderId="50" xfId="0" applyFont="1" applyFill="1" applyBorder="1" applyProtection="1">
      <alignment horizontal="center" vertical="center"/>
      <protection locked="0"/>
    </xf>
    <xf numFmtId="0" fontId="12" fillId="12" borderId="47" xfId="0" applyFont="1" applyFill="1" applyBorder="1" applyProtection="1">
      <alignment horizontal="center" vertical="center"/>
      <protection locked="0"/>
    </xf>
    <xf numFmtId="0" fontId="14" fillId="9" borderId="38" xfId="0" applyFont="1" applyFill="1" applyBorder="1" applyProtection="1">
      <alignment horizontal="center" vertical="center"/>
      <protection locked="0"/>
    </xf>
    <xf numFmtId="0" fontId="15" fillId="2" borderId="29" xfId="0" applyFont="1" applyFill="1" applyBorder="1" applyProtection="1">
      <alignment horizontal="center" vertical="center"/>
      <protection locked="0"/>
    </xf>
    <xf numFmtId="0" fontId="15" fillId="2" borderId="51" xfId="0" applyFont="1" applyFill="1" applyBorder="1" applyProtection="1">
      <alignment horizontal="center" vertical="center"/>
      <protection locked="0"/>
    </xf>
    <xf numFmtId="0" fontId="15" fillId="2" borderId="22" xfId="0" applyFont="1" applyFill="1" applyBorder="1" applyProtection="1">
      <alignment horizontal="center" vertical="center"/>
      <protection locked="0"/>
    </xf>
    <xf numFmtId="0" fontId="12" fillId="12" borderId="25" xfId="0" applyFont="1" applyFill="1" applyBorder="1" applyProtection="1">
      <alignment horizontal="center" vertical="center"/>
      <protection locked="0"/>
    </xf>
    <xf numFmtId="0" fontId="14" fillId="9" borderId="40" xfId="0" applyFont="1" applyFill="1" applyBorder="1" applyProtection="1">
      <alignment horizontal="center" vertical="center"/>
      <protection locked="0"/>
    </xf>
    <xf numFmtId="0" fontId="15" fillId="2" borderId="35" xfId="0" applyFont="1" applyFill="1" applyBorder="1" applyProtection="1">
      <alignment horizontal="center" vertical="center"/>
      <protection locked="0"/>
    </xf>
    <xf numFmtId="0" fontId="15" fillId="2" borderId="52" xfId="0" applyFont="1" applyFill="1" applyBorder="1" applyProtection="1">
      <alignment horizontal="center" vertical="center"/>
      <protection locked="0"/>
    </xf>
    <xf numFmtId="0" fontId="14" fillId="9" borderId="27" xfId="0" applyFont="1" applyFill="1" applyBorder="1" applyProtection="1">
      <alignment horizontal="center" vertical="center"/>
      <protection locked="0"/>
    </xf>
    <xf numFmtId="3" fontId="12" fillId="2" borderId="47" xfId="0" applyNumberFormat="1" applyFont="1" applyFill="1" applyBorder="1" applyProtection="1">
      <alignment horizontal="center" vertical="center"/>
      <protection locked="0"/>
    </xf>
    <xf numFmtId="0" fontId="14" fillId="9" borderId="32" xfId="0" applyFont="1" applyFill="1" applyBorder="1" applyProtection="1">
      <alignment horizontal="center" vertical="center"/>
      <protection locked="0"/>
    </xf>
    <xf numFmtId="0" fontId="14" fillId="9" borderId="33" xfId="0" applyFont="1" applyFill="1" applyBorder="1" applyProtection="1">
      <alignment horizontal="center" vertical="center"/>
      <protection locked="0"/>
    </xf>
    <xf numFmtId="0" fontId="15" fillId="2" borderId="53" xfId="3" applyFont="1" applyFill="1" applyBorder="1" applyAlignment="1" applyProtection="1">
      <alignment horizontal="left" vertical="center" wrapText="1"/>
      <protection locked="0"/>
    </xf>
    <xf numFmtId="0" fontId="15" fillId="2" borderId="49" xfId="0" applyFont="1" applyFill="1" applyBorder="1" applyAlignment="1" applyProtection="1">
      <alignment horizontal="left" vertical="center"/>
      <protection locked="0"/>
    </xf>
    <xf numFmtId="0" fontId="15" fillId="2" borderId="28" xfId="0" applyFont="1" applyFill="1" applyBorder="1" applyAlignment="1" applyProtection="1">
      <alignment horizontal="left" vertical="center"/>
      <protection locked="0"/>
    </xf>
    <xf numFmtId="0" fontId="12" fillId="2" borderId="28" xfId="3" applyFont="1" applyFill="1" applyBorder="1" applyAlignment="1" applyProtection="1">
      <alignment horizontal="left" vertical="center" wrapText="1"/>
      <protection locked="0"/>
    </xf>
    <xf numFmtId="0" fontId="15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53" xfId="0" applyFont="1" applyFill="1" applyBorder="1" applyAlignment="1" applyProtection="1">
      <alignment horizontal="left" vertical="center" wrapText="1"/>
      <protection locked="0"/>
    </xf>
    <xf numFmtId="0" fontId="12" fillId="12" borderId="9" xfId="0" applyFont="1" applyFill="1" applyBorder="1" applyProtection="1">
      <alignment horizontal="center" vertical="center"/>
      <protection locked="0"/>
    </xf>
    <xf numFmtId="0" fontId="15" fillId="2" borderId="34" xfId="0" applyFont="1" applyFill="1" applyBorder="1" applyAlignment="1" applyProtection="1">
      <alignment horizontal="left" vertical="center"/>
      <protection locked="0"/>
    </xf>
    <xf numFmtId="0" fontId="15" fillId="2" borderId="28" xfId="3" applyFont="1" applyFill="1" applyBorder="1" applyAlignment="1" applyProtection="1">
      <alignment vertical="center" wrapText="1"/>
      <protection locked="0"/>
    </xf>
    <xf numFmtId="0" fontId="15" fillId="2" borderId="4" xfId="3" applyFont="1" applyFill="1" applyBorder="1" applyAlignment="1" applyProtection="1">
      <alignment horizontal="center" vertical="center" wrapText="1"/>
      <protection locked="0"/>
    </xf>
    <xf numFmtId="0" fontId="15" fillId="2" borderId="0" xfId="3" applyFont="1" applyFill="1" applyAlignment="1" applyProtection="1">
      <alignment horizontal="center" vertical="center" wrapText="1"/>
      <protection locked="0"/>
    </xf>
    <xf numFmtId="0" fontId="12" fillId="2" borderId="0" xfId="0" applyFont="1" applyFill="1" applyBorder="1" applyAlignment="1" applyProtection="1">
      <alignment horizontal="center" vertical="center" textRotation="45"/>
      <protection locked="0"/>
    </xf>
    <xf numFmtId="0" fontId="12" fillId="7" borderId="9" xfId="0" applyFont="1" applyFill="1" applyBorder="1" applyAlignment="1" applyProtection="1">
      <alignment horizontal="center" vertical="center" wrapText="1"/>
    </xf>
    <xf numFmtId="0" fontId="12" fillId="16" borderId="8" xfId="0" applyFont="1" applyFill="1" applyBorder="1" applyProtection="1">
      <alignment horizontal="center" vertical="center"/>
    </xf>
    <xf numFmtId="1" fontId="12" fillId="2" borderId="8" xfId="0" applyNumberFormat="1" applyFont="1" applyFill="1" applyBorder="1" applyProtection="1">
      <alignment horizontal="center" vertical="center"/>
    </xf>
    <xf numFmtId="0" fontId="15" fillId="10" borderId="8" xfId="0" applyFont="1" applyFill="1" applyBorder="1" applyProtection="1">
      <alignment horizontal="center" vertical="center"/>
    </xf>
    <xf numFmtId="0" fontId="12" fillId="10" borderId="2" xfId="3" applyFont="1" applyFill="1" applyBorder="1" applyAlignment="1" applyProtection="1">
      <alignment horizontal="right" vertical="center" wrapText="1"/>
    </xf>
    <xf numFmtId="0" fontId="12" fillId="10" borderId="39" xfId="3" applyFont="1" applyFill="1" applyBorder="1" applyAlignment="1" applyProtection="1">
      <alignment horizontal="center" vertical="center" wrapText="1"/>
    </xf>
    <xf numFmtId="3" fontId="12" fillId="10" borderId="14" xfId="0" applyNumberFormat="1" applyFont="1" applyFill="1" applyBorder="1" applyProtection="1">
      <alignment horizontal="center" vertical="center"/>
    </xf>
    <xf numFmtId="9" fontId="12" fillId="10" borderId="14" xfId="2" applyFont="1" applyFill="1" applyBorder="1" applyAlignment="1" applyProtection="1">
      <alignment horizontal="center" vertical="center"/>
    </xf>
    <xf numFmtId="0" fontId="15" fillId="10" borderId="40" xfId="0" applyFont="1" applyFill="1" applyBorder="1" applyProtection="1">
      <alignment horizontal="center" vertical="center"/>
    </xf>
    <xf numFmtId="0" fontId="12" fillId="10" borderId="41" xfId="3" applyFont="1" applyFill="1" applyBorder="1" applyAlignment="1" applyProtection="1">
      <alignment horizontal="right" vertical="center" wrapText="1"/>
    </xf>
    <xf numFmtId="0" fontId="12" fillId="10" borderId="42" xfId="3" applyFont="1" applyFill="1" applyBorder="1" applyAlignment="1" applyProtection="1">
      <alignment horizontal="center" vertical="center" wrapText="1"/>
    </xf>
    <xf numFmtId="3" fontId="12" fillId="10" borderId="43" xfId="0" applyNumberFormat="1" applyFont="1" applyFill="1" applyBorder="1" applyProtection="1">
      <alignment horizontal="center" vertical="center"/>
    </xf>
    <xf numFmtId="0" fontId="15" fillId="11" borderId="44" xfId="3" applyFont="1" applyFill="1" applyBorder="1" applyAlignment="1" applyProtection="1">
      <alignment horizontal="left" vertical="center" wrapText="1"/>
    </xf>
    <xf numFmtId="165" fontId="15" fillId="11" borderId="29" xfId="3" applyNumberFormat="1" applyFont="1" applyFill="1" applyBorder="1" applyAlignment="1" applyProtection="1">
      <alignment horizontal="center" vertical="center" wrapText="1"/>
    </xf>
    <xf numFmtId="0" fontId="15" fillId="10" borderId="5" xfId="0" applyFont="1" applyFill="1" applyBorder="1" applyProtection="1">
      <alignment horizontal="center" vertical="center"/>
    </xf>
    <xf numFmtId="0" fontId="12" fillId="10" borderId="12" xfId="3" applyFont="1" applyFill="1" applyBorder="1" applyAlignment="1" applyProtection="1">
      <alignment horizontal="right" vertical="center" wrapText="1"/>
    </xf>
    <xf numFmtId="0" fontId="12" fillId="10" borderId="5" xfId="0" applyFont="1" applyFill="1" applyBorder="1" applyProtection="1">
      <alignment horizontal="center" vertical="center"/>
    </xf>
    <xf numFmtId="3" fontId="12" fillId="10" borderId="37" xfId="0" applyNumberFormat="1" applyFont="1" applyFill="1" applyBorder="1" applyProtection="1">
      <alignment horizontal="center" vertical="center"/>
    </xf>
    <xf numFmtId="9" fontId="12" fillId="10" borderId="37" xfId="2" applyFont="1" applyFill="1" applyBorder="1" applyAlignment="1" applyProtection="1">
      <alignment horizontal="center" vertical="center"/>
    </xf>
    <xf numFmtId="0" fontId="12" fillId="7" borderId="5" xfId="0" applyFont="1" applyFill="1" applyBorder="1" applyAlignment="1" applyProtection="1">
      <alignment horizontal="center" vertical="center" wrapText="1"/>
    </xf>
    <xf numFmtId="0" fontId="12" fillId="7" borderId="12" xfId="3" applyFont="1" applyFill="1" applyBorder="1" applyAlignment="1" applyProtection="1">
      <alignment horizontal="left" vertical="center" wrapText="1"/>
    </xf>
    <xf numFmtId="1" fontId="15" fillId="10" borderId="5" xfId="3" applyNumberFormat="1" applyFont="1" applyFill="1" applyBorder="1" applyAlignment="1" applyProtection="1">
      <alignment horizontal="center" vertical="center" wrapText="1"/>
    </xf>
    <xf numFmtId="9" fontId="17" fillId="10" borderId="14" xfId="2" applyFont="1" applyFill="1" applyBorder="1" applyAlignment="1" applyProtection="1">
      <alignment horizontal="center" vertical="center"/>
    </xf>
    <xf numFmtId="0" fontId="12" fillId="14" borderId="11" xfId="0" applyFont="1" applyFill="1" applyBorder="1" applyAlignment="1" applyProtection="1">
      <alignment horizontal="center" vertical="center" textRotation="45"/>
      <protection locked="0"/>
    </xf>
    <xf numFmtId="0" fontId="12" fillId="14" borderId="4" xfId="0" applyFont="1" applyFill="1" applyBorder="1" applyAlignment="1" applyProtection="1">
      <alignment horizontal="center" vertical="center" textRotation="45"/>
      <protection locked="0"/>
    </xf>
    <xf numFmtId="0" fontId="12" fillId="14" borderId="54" xfId="0" applyFont="1" applyFill="1" applyBorder="1" applyAlignment="1" applyProtection="1">
      <alignment horizontal="center" vertical="center" textRotation="45"/>
      <protection locked="0"/>
    </xf>
    <xf numFmtId="0" fontId="12" fillId="2" borderId="11" xfId="3" applyFont="1" applyFill="1" applyBorder="1" applyAlignment="1" applyProtection="1">
      <alignment horizontal="left" vertical="center" wrapText="1"/>
      <protection locked="0"/>
    </xf>
    <xf numFmtId="0" fontId="12" fillId="2" borderId="26" xfId="3" applyFont="1" applyFill="1" applyBorder="1" applyAlignment="1" applyProtection="1">
      <alignment horizontal="left" vertical="center" wrapText="1"/>
      <protection locked="0"/>
    </xf>
    <xf numFmtId="0" fontId="12" fillId="15" borderId="10" xfId="0" applyFont="1" applyFill="1" applyBorder="1" applyAlignment="1" applyProtection="1">
      <alignment horizontal="center" vertical="center" textRotation="45"/>
      <protection locked="0"/>
    </xf>
    <xf numFmtId="0" fontId="12" fillId="15" borderId="38" xfId="0" applyFont="1" applyFill="1" applyBorder="1" applyAlignment="1" applyProtection="1">
      <alignment horizontal="center" vertical="center" textRotation="45"/>
      <protection locked="0"/>
    </xf>
    <xf numFmtId="0" fontId="12" fillId="15" borderId="40" xfId="0" applyFont="1" applyFill="1" applyBorder="1" applyAlignment="1" applyProtection="1">
      <alignment horizontal="center" vertical="center" textRotation="45"/>
      <protection locked="0"/>
    </xf>
    <xf numFmtId="0" fontId="12" fillId="2" borderId="4" xfId="3" applyFont="1" applyFill="1" applyBorder="1" applyAlignment="1" applyProtection="1">
      <alignment horizontal="left" vertical="center" wrapText="1"/>
      <protection locked="0"/>
    </xf>
    <xf numFmtId="0" fontId="12" fillId="2" borderId="0" xfId="3" applyFont="1" applyFill="1" applyAlignment="1" applyProtection="1">
      <alignment horizontal="left" vertical="center" wrapText="1"/>
      <protection locked="0"/>
    </xf>
    <xf numFmtId="0" fontId="4" fillId="2" borderId="0" xfId="0" applyFont="1" applyFill="1" applyProtection="1">
      <alignment horizontal="center" vertical="center"/>
      <protection locked="0"/>
    </xf>
    <xf numFmtId="0" fontId="7" fillId="3" borderId="1" xfId="0" applyFont="1" applyFill="1" applyBorder="1" applyProtection="1">
      <alignment horizontal="center" vertical="center"/>
      <protection locked="0"/>
    </xf>
    <xf numFmtId="0" fontId="7" fillId="3" borderId="2" xfId="0" applyFont="1" applyFill="1" applyBorder="1" applyProtection="1">
      <alignment horizontal="center" vertical="center"/>
      <protection locked="0"/>
    </xf>
    <xf numFmtId="0" fontId="7" fillId="3" borderId="3" xfId="0" applyFont="1" applyFill="1" applyBorder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12" fillId="8" borderId="11" xfId="0" applyFont="1" applyFill="1" applyBorder="1" applyAlignment="1" applyProtection="1">
      <alignment horizontal="center" vertical="center" textRotation="45"/>
      <protection locked="0"/>
    </xf>
    <xf numFmtId="0" fontId="12" fillId="8" borderId="4" xfId="0" applyFont="1" applyFill="1" applyBorder="1" applyAlignment="1" applyProtection="1">
      <alignment horizontal="center" vertical="center" textRotation="45"/>
      <protection locked="0"/>
    </xf>
    <xf numFmtId="0" fontId="12" fillId="8" borderId="38" xfId="0" applyFont="1" applyFill="1" applyBorder="1" applyAlignment="1" applyProtection="1">
      <alignment horizontal="center" vertical="center" textRotation="45"/>
      <protection locked="0"/>
    </xf>
    <xf numFmtId="0" fontId="12" fillId="8" borderId="40" xfId="0" applyFont="1" applyFill="1" applyBorder="1" applyAlignment="1" applyProtection="1">
      <alignment horizontal="center" vertical="center" textRotation="45"/>
      <protection locked="0"/>
    </xf>
    <xf numFmtId="0" fontId="12" fillId="13" borderId="11" xfId="0" applyFont="1" applyFill="1" applyBorder="1" applyAlignment="1" applyProtection="1">
      <alignment horizontal="center" vertical="center" textRotation="45"/>
      <protection locked="0"/>
    </xf>
    <xf numFmtId="0" fontId="12" fillId="13" borderId="4" xfId="0" applyFont="1" applyFill="1" applyBorder="1" applyAlignment="1" applyProtection="1">
      <alignment horizontal="center" vertical="center" textRotation="45"/>
      <protection locked="0"/>
    </xf>
    <xf numFmtId="0" fontId="12" fillId="13" borderId="54" xfId="0" applyFont="1" applyFill="1" applyBorder="1" applyAlignment="1" applyProtection="1">
      <alignment horizontal="center" vertical="center" textRotation="45"/>
      <protection locked="0"/>
    </xf>
  </cellXfs>
  <cellStyles count="4">
    <cellStyle name="Comma" xfId="1" builtinId="3"/>
    <cellStyle name="Normal" xfId="0" builtinId="0"/>
    <cellStyle name="Normal 2" xfId="3" xr:uid="{37386A68-FEC3-45DC-B85B-9A3317CC3CE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1246755</xdr:colOff>
      <xdr:row>2</xdr:row>
      <xdr:rowOff>14288</xdr:rowOff>
    </xdr:from>
    <xdr:to>
      <xdr:col>3</xdr:col>
      <xdr:colOff>2461193</xdr:colOff>
      <xdr:row>4</xdr:row>
      <xdr:rowOff>20411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A96154-E532-4B45-B571-6477DB15C5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6605" y="147638"/>
          <a:ext cx="1214438" cy="63477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/Desktop/1.DOMINICANA%20LIMPIA/4.DOMINICANA%20LIMPIA-jun2019-dic2019/PLATAFORMA%20DL/CORTES%20MATRIZ%20PARA%20AVANCES-PLATAFORMA/MATRIZ%20PARA%20%25%20AVANCES%20-22%20municipios-D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>
        <row r="8">
          <cell r="B8" t="str">
            <v>MES</v>
          </cell>
        </row>
      </sheetData>
      <sheetData sheetId="1"/>
      <sheetData sheetId="2"/>
      <sheetData sheetId="3"/>
      <sheetData sheetId="4"/>
      <sheetData sheetId="5">
        <row r="42">
          <cell r="F42">
            <v>87912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8">
          <cell r="M8">
            <v>8333.33</v>
          </cell>
        </row>
      </sheetData>
      <sheetData sheetId="13"/>
      <sheetData sheetId="14"/>
      <sheetData sheetId="15"/>
      <sheetData sheetId="16">
        <row r="56">
          <cell r="H56">
            <v>227512.53</v>
          </cell>
        </row>
      </sheetData>
      <sheetData sheetId="17"/>
      <sheetData sheetId="18">
        <row r="9">
          <cell r="G9">
            <v>3547.74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ara imprimir"/>
      <sheetName val="Estadisticas 22 Territorios"/>
      <sheetName val="Formato"/>
      <sheetName val="MATRIZ x Territori-actividades "/>
      <sheetName val="1"/>
      <sheetName val="Matriz avances  para plataforma"/>
      <sheetName val="Hoja2"/>
    </sheetNames>
    <sheetDataSet>
      <sheetData sheetId="0"/>
      <sheetData sheetId="1">
        <row r="7">
          <cell r="B7" t="str">
            <v xml:space="preserve"> AZUA</v>
          </cell>
        </row>
        <row r="8">
          <cell r="B8" t="str">
            <v xml:space="preserve"> BANÍ</v>
          </cell>
        </row>
        <row r="9">
          <cell r="B9" t="str">
            <v xml:space="preserve"> BÁNICA</v>
          </cell>
        </row>
        <row r="10">
          <cell r="B10" t="str">
            <v xml:space="preserve"> CONSTANZA</v>
          </cell>
        </row>
        <row r="11">
          <cell r="B11" t="str">
            <v xml:space="preserve"> COTUÍ</v>
          </cell>
        </row>
        <row r="12">
          <cell r="B12" t="str">
            <v xml:space="preserve"> DAJABÓN</v>
          </cell>
        </row>
        <row r="13">
          <cell r="B13" t="str">
            <v xml:space="preserve">ESPERANZA </v>
          </cell>
        </row>
        <row r="14">
          <cell r="B14" t="str">
            <v xml:space="preserve"> HATO MAYOR</v>
          </cell>
        </row>
        <row r="15">
          <cell r="B15" t="str">
            <v xml:space="preserve"> JARABACOA</v>
          </cell>
        </row>
        <row r="16">
          <cell r="B16" t="str">
            <v xml:space="preserve"> LOS BOTADOS (D.M.)</v>
          </cell>
        </row>
        <row r="17">
          <cell r="B17" t="str">
            <v xml:space="preserve"> MAO</v>
          </cell>
        </row>
        <row r="18">
          <cell r="B18" t="str">
            <v xml:space="preserve"> MOCA</v>
          </cell>
        </row>
        <row r="19">
          <cell r="B19" t="str">
            <v xml:space="preserve"> PUERTO PLATA</v>
          </cell>
        </row>
        <row r="20">
          <cell r="B20" t="str">
            <v xml:space="preserve"> SABANA DE LA MAR</v>
          </cell>
        </row>
        <row r="21">
          <cell r="B21" t="str">
            <v xml:space="preserve"> SALCEDO</v>
          </cell>
        </row>
        <row r="22">
          <cell r="B22" t="str">
            <v xml:space="preserve"> SAN FRANCISCO DE MACORÍS</v>
          </cell>
        </row>
        <row r="23">
          <cell r="B23" t="str">
            <v xml:space="preserve"> SAN JOSÉ DE OCOA</v>
          </cell>
        </row>
        <row r="24">
          <cell r="B24" t="str">
            <v xml:space="preserve"> SAN JUAN DE LA MAGUANA</v>
          </cell>
        </row>
        <row r="25">
          <cell r="B25" t="str">
            <v xml:space="preserve"> SAN PEDRO DE MACORÍS</v>
          </cell>
        </row>
        <row r="26">
          <cell r="B26" t="str">
            <v xml:space="preserve"> VERÓN PUNTA CANA (D.M.)</v>
          </cell>
        </row>
        <row r="27">
          <cell r="B27" t="str">
            <v xml:space="preserve"> VILLA JARAGUA</v>
          </cell>
        </row>
        <row r="28">
          <cell r="B28" t="str">
            <v xml:space="preserve"> VILLA TAPIA</v>
          </cell>
        </row>
        <row r="29">
          <cell r="H29">
            <v>21836.58</v>
          </cell>
          <cell r="O29">
            <v>200</v>
          </cell>
          <cell r="P29">
            <v>4552</v>
          </cell>
          <cell r="Q29">
            <v>3260</v>
          </cell>
          <cell r="R29">
            <v>7599</v>
          </cell>
          <cell r="S29">
            <v>43022</v>
          </cell>
          <cell r="T29">
            <v>34463</v>
          </cell>
          <cell r="W29">
            <v>849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37EB-DB4C-4C7A-8183-4F87BBBBB394}">
  <sheetPr>
    <tabColor rgb="FFFF3399"/>
    <pageSetUpPr fitToPage="1"/>
  </sheetPr>
  <dimension ref="B1:AD51"/>
  <sheetViews>
    <sheetView tabSelected="1" zoomScale="60" zoomScaleNormal="60" zoomScaleSheetLayoutView="40" workbookViewId="0">
      <selection activeCell="P14" sqref="P14"/>
    </sheetView>
  </sheetViews>
  <sheetFormatPr defaultColWidth="11" defaultRowHeight="13.5" x14ac:dyDescent="0.25"/>
  <cols>
    <col min="1" max="1" width="2.625" style="1" customWidth="1"/>
    <col min="2" max="2" width="8.625" style="1" bestFit="1" customWidth="1"/>
    <col min="3" max="3" width="23" style="1" customWidth="1"/>
    <col min="4" max="4" width="59.5" style="1" customWidth="1"/>
    <col min="5" max="26" width="7.625" style="1" customWidth="1"/>
    <col min="27" max="27" width="14" style="1" customWidth="1"/>
    <col min="28" max="28" width="14.75" style="2" customWidth="1"/>
    <col min="29" max="29" width="14.125" style="1" customWidth="1"/>
    <col min="30" max="30" width="20.75" style="1" customWidth="1"/>
    <col min="31" max="16384" width="11" style="1"/>
  </cols>
  <sheetData>
    <row r="1" spans="2:29" ht="10.5" customHeight="1" x14ac:dyDescent="0.25"/>
    <row r="2" spans="2:29" ht="12.75" hidden="1" customHeight="1" x14ac:dyDescent="0.25"/>
    <row r="3" spans="2:29" ht="36.75" customHeight="1" x14ac:dyDescent="0.25">
      <c r="B3" s="141" t="s">
        <v>0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</row>
    <row r="4" spans="2:29" ht="12.75" customHeight="1" thickBot="1" x14ac:dyDescent="0.3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2:29" ht="32.25" customHeight="1" thickBot="1" x14ac:dyDescent="0.3">
      <c r="D5" s="4"/>
      <c r="E5" s="142" t="s">
        <v>1</v>
      </c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4"/>
      <c r="AA5" s="145">
        <v>3.3</v>
      </c>
      <c r="AB5" s="146"/>
      <c r="AC5" s="146"/>
    </row>
    <row r="6" spans="2:29" ht="12.75" customHeight="1" thickBot="1" x14ac:dyDescent="0.3">
      <c r="AB6" s="5"/>
      <c r="AC6" s="5"/>
    </row>
    <row r="7" spans="2:29" ht="103.5" customHeight="1" thickBot="1" x14ac:dyDescent="0.3">
      <c r="B7" s="6" t="s">
        <v>2</v>
      </c>
      <c r="C7" s="7" t="s">
        <v>3</v>
      </c>
      <c r="D7" s="8" t="s">
        <v>4</v>
      </c>
      <c r="E7" s="9" t="str">
        <f>+'[5]Estadisticas 22 Territorios'!B7</f>
        <v xml:space="preserve"> AZUA</v>
      </c>
      <c r="F7" s="10" t="str">
        <f>+'[5]Estadisticas 22 Territorios'!B8</f>
        <v xml:space="preserve"> BANÍ</v>
      </c>
      <c r="G7" s="10" t="str">
        <f>+'[5]Estadisticas 22 Territorios'!B9</f>
        <v xml:space="preserve"> BÁNICA</v>
      </c>
      <c r="H7" s="10" t="str">
        <f>+'[5]Estadisticas 22 Territorios'!B10</f>
        <v xml:space="preserve"> CONSTANZA</v>
      </c>
      <c r="I7" s="11" t="str">
        <f>+'[5]Estadisticas 22 Territorios'!B11</f>
        <v xml:space="preserve"> COTUÍ</v>
      </c>
      <c r="J7" s="10" t="str">
        <f>+'[5]Estadisticas 22 Territorios'!B12</f>
        <v xml:space="preserve"> DAJABÓN</v>
      </c>
      <c r="K7" s="10" t="str">
        <f>+'[5]Estadisticas 22 Territorios'!B13</f>
        <v xml:space="preserve">ESPERANZA </v>
      </c>
      <c r="L7" s="10" t="str">
        <f>+'[5]Estadisticas 22 Territorios'!B14</f>
        <v xml:space="preserve"> HATO MAYOR</v>
      </c>
      <c r="M7" s="10" t="str">
        <f>+'[5]Estadisticas 22 Territorios'!B15</f>
        <v xml:space="preserve"> JARABACOA</v>
      </c>
      <c r="N7" s="10" t="str">
        <f>+'[5]Estadisticas 22 Territorios'!B16</f>
        <v xml:space="preserve"> LOS BOTADOS (D.M.)</v>
      </c>
      <c r="O7" s="10" t="str">
        <f>+'[5]Estadisticas 22 Territorios'!B17</f>
        <v xml:space="preserve"> MAO</v>
      </c>
      <c r="P7" s="10" t="str">
        <f>+'[5]Estadisticas 22 Territorios'!B18</f>
        <v xml:space="preserve"> MOCA</v>
      </c>
      <c r="Q7" s="11" t="str">
        <f>+'[5]Estadisticas 22 Territorios'!B19</f>
        <v xml:space="preserve"> PUERTO PLATA</v>
      </c>
      <c r="R7" s="10" t="str">
        <f>+'[5]Estadisticas 22 Territorios'!B20</f>
        <v xml:space="preserve"> SABANA DE LA MAR</v>
      </c>
      <c r="S7" s="10" t="str">
        <f>+'[5]Estadisticas 22 Territorios'!B21</f>
        <v xml:space="preserve"> SALCEDO</v>
      </c>
      <c r="T7" s="10" t="str">
        <f>+'[5]Estadisticas 22 Territorios'!B22</f>
        <v xml:space="preserve"> SAN FRANCISCO DE MACORÍS</v>
      </c>
      <c r="U7" s="10" t="str">
        <f>+'[5]Estadisticas 22 Territorios'!B23</f>
        <v xml:space="preserve"> SAN JOSÉ DE OCOA</v>
      </c>
      <c r="V7" s="11" t="str">
        <f>+'[5]Estadisticas 22 Territorios'!B24</f>
        <v xml:space="preserve"> SAN JUAN DE LA MAGUANA</v>
      </c>
      <c r="W7" s="10" t="str">
        <f>+'[5]Estadisticas 22 Territorios'!B25</f>
        <v xml:space="preserve"> SAN PEDRO DE MACORÍS</v>
      </c>
      <c r="X7" s="10" t="str">
        <f>+'[5]Estadisticas 22 Territorios'!B26</f>
        <v xml:space="preserve"> VERÓN PUNTA CANA (D.M.)</v>
      </c>
      <c r="Y7" s="10" t="str">
        <f>+'[5]Estadisticas 22 Territorios'!B27</f>
        <v xml:space="preserve"> VILLA JARAGUA</v>
      </c>
      <c r="Z7" s="10" t="str">
        <f>+'[5]Estadisticas 22 Territorios'!B28</f>
        <v xml:space="preserve"> VILLA TAPIA</v>
      </c>
      <c r="AA7" s="108" t="s">
        <v>5</v>
      </c>
      <c r="AB7" s="12" t="s">
        <v>6</v>
      </c>
      <c r="AC7" s="13" t="s">
        <v>7</v>
      </c>
    </row>
    <row r="8" spans="2:29" ht="28.5" customHeight="1" thickBot="1" x14ac:dyDescent="0.3">
      <c r="B8" s="147" t="s">
        <v>8</v>
      </c>
      <c r="C8" s="14">
        <v>1</v>
      </c>
      <c r="D8" s="15" t="s">
        <v>9</v>
      </c>
      <c r="E8" s="16">
        <v>0</v>
      </c>
      <c r="F8" s="17">
        <v>0</v>
      </c>
      <c r="G8" s="17">
        <v>0</v>
      </c>
      <c r="H8" s="17">
        <v>0</v>
      </c>
      <c r="I8" s="17">
        <v>0</v>
      </c>
      <c r="J8" s="18">
        <v>0</v>
      </c>
      <c r="K8" s="18">
        <v>1</v>
      </c>
      <c r="L8" s="18">
        <v>0</v>
      </c>
      <c r="M8" s="18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20">
        <v>0</v>
      </c>
      <c r="AA8" s="109">
        <f>SUM(E8:Z8)</f>
        <v>1</v>
      </c>
      <c r="AB8" s="21">
        <f>+'[5]Estadisticas 22 Territorios'!O29</f>
        <v>200</v>
      </c>
      <c r="AC8" s="22">
        <f>+AA8/AB8</f>
        <v>5.0000000000000001E-3</v>
      </c>
    </row>
    <row r="9" spans="2:29" ht="28.5" customHeight="1" thickBot="1" x14ac:dyDescent="0.3">
      <c r="B9" s="148"/>
      <c r="C9" s="23">
        <v>2</v>
      </c>
      <c r="D9" s="24" t="s">
        <v>10</v>
      </c>
      <c r="E9" s="25">
        <v>0</v>
      </c>
      <c r="F9" s="26">
        <v>0</v>
      </c>
      <c r="G9" s="26">
        <v>0</v>
      </c>
      <c r="H9" s="26">
        <v>0</v>
      </c>
      <c r="I9" s="26">
        <v>0</v>
      </c>
      <c r="J9" s="27">
        <v>0</v>
      </c>
      <c r="K9" s="27">
        <v>1</v>
      </c>
      <c r="L9" s="27">
        <v>0</v>
      </c>
      <c r="M9" s="27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9">
        <v>0</v>
      </c>
      <c r="AA9" s="109">
        <f t="shared" ref="AA9:AA50" si="0">SUM(E9:Z9)</f>
        <v>1</v>
      </c>
      <c r="AB9" s="30">
        <f>+'[5]Estadisticas 22 Territorios'!P29</f>
        <v>4552</v>
      </c>
      <c r="AC9" s="31">
        <f>+AA9/AB9</f>
        <v>2.1968365553602811E-4</v>
      </c>
    </row>
    <row r="10" spans="2:29" ht="28.5" customHeight="1" thickBot="1" x14ac:dyDescent="0.3">
      <c r="B10" s="148"/>
      <c r="C10" s="32">
        <v>3</v>
      </c>
      <c r="D10" s="33" t="s">
        <v>11</v>
      </c>
      <c r="E10" s="34">
        <v>0</v>
      </c>
      <c r="F10" s="35">
        <v>0</v>
      </c>
      <c r="G10" s="35">
        <v>0</v>
      </c>
      <c r="H10" s="35">
        <v>0</v>
      </c>
      <c r="I10" s="35">
        <v>0</v>
      </c>
      <c r="J10" s="36">
        <v>0</v>
      </c>
      <c r="K10" s="36">
        <v>1</v>
      </c>
      <c r="L10" s="36">
        <v>0</v>
      </c>
      <c r="M10" s="36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8">
        <v>0</v>
      </c>
      <c r="AA10" s="109">
        <f t="shared" si="0"/>
        <v>1</v>
      </c>
      <c r="AB10" s="39">
        <f>+'[5]Estadisticas 22 Territorios'!Q29</f>
        <v>3260</v>
      </c>
      <c r="AC10" s="40">
        <f>+AA10/AB10</f>
        <v>3.0674846625766873E-4</v>
      </c>
    </row>
    <row r="11" spans="2:29" ht="28.5" customHeight="1" thickBot="1" x14ac:dyDescent="0.3">
      <c r="B11" s="148"/>
      <c r="C11" s="134" t="s">
        <v>12</v>
      </c>
      <c r="D11" s="135"/>
      <c r="E11" s="41"/>
      <c r="F11" s="42"/>
      <c r="G11" s="42"/>
      <c r="H11" s="42"/>
      <c r="I11" s="42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4"/>
      <c r="AA11" s="109">
        <f t="shared" si="0"/>
        <v>0</v>
      </c>
      <c r="AB11" s="45"/>
      <c r="AC11" s="45"/>
    </row>
    <row r="12" spans="2:29" ht="28.5" customHeight="1" thickBot="1" x14ac:dyDescent="0.3">
      <c r="B12" s="148"/>
      <c r="C12" s="46">
        <v>4</v>
      </c>
      <c r="D12" s="47" t="s">
        <v>13</v>
      </c>
      <c r="E12" s="48">
        <v>0</v>
      </c>
      <c r="F12" s="49">
        <v>0</v>
      </c>
      <c r="G12" s="49">
        <v>0</v>
      </c>
      <c r="H12" s="49">
        <v>0</v>
      </c>
      <c r="I12" s="49">
        <v>0</v>
      </c>
      <c r="J12" s="50">
        <v>0</v>
      </c>
      <c r="K12" s="50">
        <v>1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1">
        <v>0</v>
      </c>
      <c r="AA12" s="109">
        <f t="shared" si="0"/>
        <v>1</v>
      </c>
      <c r="AB12" s="52">
        <f>+'[5]Estadisticas 22 Territorios'!R29</f>
        <v>7599</v>
      </c>
      <c r="AC12" s="53">
        <f>+AA12/AB12</f>
        <v>1.3159626266614029E-4</v>
      </c>
    </row>
    <row r="13" spans="2:29" ht="28.5" customHeight="1" thickBot="1" x14ac:dyDescent="0.3">
      <c r="B13" s="148"/>
      <c r="C13" s="54">
        <v>5</v>
      </c>
      <c r="D13" s="47" t="s">
        <v>14</v>
      </c>
      <c r="E13" s="48">
        <v>0</v>
      </c>
      <c r="F13" s="49">
        <v>0</v>
      </c>
      <c r="G13" s="49">
        <v>0</v>
      </c>
      <c r="H13" s="49">
        <v>0</v>
      </c>
      <c r="I13" s="49">
        <v>0</v>
      </c>
      <c r="J13" s="50">
        <v>0</v>
      </c>
      <c r="K13" s="50">
        <v>1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1">
        <v>0</v>
      </c>
      <c r="AA13" s="109">
        <f t="shared" si="0"/>
        <v>1</v>
      </c>
      <c r="AB13" s="52">
        <f>+'[5]Estadisticas 22 Territorios'!S29</f>
        <v>43022</v>
      </c>
      <c r="AC13" s="53">
        <f t="shared" ref="AC13:AC14" si="1">+AA13/AB13</f>
        <v>2.3243921714471664E-5</v>
      </c>
    </row>
    <row r="14" spans="2:29" ht="28.5" customHeight="1" thickBot="1" x14ac:dyDescent="0.3">
      <c r="B14" s="148"/>
      <c r="C14" s="55">
        <v>6</v>
      </c>
      <c r="D14" s="56" t="s">
        <v>15</v>
      </c>
      <c r="E14" s="57">
        <v>0</v>
      </c>
      <c r="F14" s="58">
        <v>0</v>
      </c>
      <c r="G14" s="58">
        <v>0</v>
      </c>
      <c r="H14" s="58">
        <v>0</v>
      </c>
      <c r="I14" s="58">
        <v>0</v>
      </c>
      <c r="J14" s="59">
        <v>0</v>
      </c>
      <c r="K14" s="59">
        <v>1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0</v>
      </c>
      <c r="Y14" s="59">
        <v>0</v>
      </c>
      <c r="Z14" s="60">
        <v>0</v>
      </c>
      <c r="AA14" s="109">
        <f t="shared" si="0"/>
        <v>1</v>
      </c>
      <c r="AB14" s="61">
        <f>+'[5]Estadisticas 22 Territorios'!T29</f>
        <v>34463</v>
      </c>
      <c r="AC14" s="53">
        <f t="shared" si="1"/>
        <v>2.901662652699997E-5</v>
      </c>
    </row>
    <row r="15" spans="2:29" ht="28.5" customHeight="1" thickBot="1" x14ac:dyDescent="0.3">
      <c r="B15" s="149"/>
      <c r="C15" s="111" t="s">
        <v>16</v>
      </c>
      <c r="D15" s="112" t="s">
        <v>17</v>
      </c>
      <c r="E15" s="113">
        <f>SUM(E12:E14)</f>
        <v>0</v>
      </c>
      <c r="F15" s="113">
        <f t="shared" ref="F15:Z15" si="2">SUM(F12:F14)</f>
        <v>0</v>
      </c>
      <c r="G15" s="113">
        <f t="shared" si="2"/>
        <v>0</v>
      </c>
      <c r="H15" s="113">
        <f t="shared" si="2"/>
        <v>0</v>
      </c>
      <c r="I15" s="113">
        <f t="shared" si="2"/>
        <v>0</v>
      </c>
      <c r="J15" s="113">
        <f t="shared" si="2"/>
        <v>0</v>
      </c>
      <c r="K15" s="113">
        <f t="shared" si="2"/>
        <v>3</v>
      </c>
      <c r="L15" s="113">
        <f t="shared" si="2"/>
        <v>0</v>
      </c>
      <c r="M15" s="113">
        <f t="shared" si="2"/>
        <v>0</v>
      </c>
      <c r="N15" s="113">
        <f t="shared" si="2"/>
        <v>0</v>
      </c>
      <c r="O15" s="113">
        <f t="shared" si="2"/>
        <v>0</v>
      </c>
      <c r="P15" s="113">
        <f t="shared" si="2"/>
        <v>0</v>
      </c>
      <c r="Q15" s="113">
        <f t="shared" si="2"/>
        <v>0</v>
      </c>
      <c r="R15" s="113">
        <f t="shared" si="2"/>
        <v>0</v>
      </c>
      <c r="S15" s="113">
        <f t="shared" si="2"/>
        <v>0</v>
      </c>
      <c r="T15" s="113">
        <f t="shared" si="2"/>
        <v>0</v>
      </c>
      <c r="U15" s="113">
        <f t="shared" si="2"/>
        <v>0</v>
      </c>
      <c r="V15" s="113">
        <f t="shared" si="2"/>
        <v>0</v>
      </c>
      <c r="W15" s="113">
        <f t="shared" si="2"/>
        <v>0</v>
      </c>
      <c r="X15" s="113">
        <f t="shared" si="2"/>
        <v>0</v>
      </c>
      <c r="Y15" s="113">
        <f t="shared" si="2"/>
        <v>0</v>
      </c>
      <c r="Z15" s="113">
        <f t="shared" si="2"/>
        <v>0</v>
      </c>
      <c r="AA15" s="109">
        <f t="shared" si="0"/>
        <v>3</v>
      </c>
      <c r="AB15" s="114">
        <f>SUM(AB12:AB14)</f>
        <v>85084</v>
      </c>
      <c r="AC15" s="115">
        <f>+AA15/AB15</f>
        <v>3.5259273188848668E-5</v>
      </c>
    </row>
    <row r="16" spans="2:29" ht="28.5" customHeight="1" thickBot="1" x14ac:dyDescent="0.3">
      <c r="B16" s="149"/>
      <c r="C16" s="116" t="s">
        <v>18</v>
      </c>
      <c r="D16" s="117" t="s">
        <v>19</v>
      </c>
      <c r="E16" s="118">
        <f>+E9+E10+E15</f>
        <v>0</v>
      </c>
      <c r="F16" s="118">
        <f t="shared" ref="F16:Z16" si="3">+F9+F10+F15</f>
        <v>0</v>
      </c>
      <c r="G16" s="118">
        <f t="shared" si="3"/>
        <v>0</v>
      </c>
      <c r="H16" s="118">
        <f t="shared" si="3"/>
        <v>0</v>
      </c>
      <c r="I16" s="118">
        <f t="shared" si="3"/>
        <v>0</v>
      </c>
      <c r="J16" s="118">
        <f t="shared" si="3"/>
        <v>0</v>
      </c>
      <c r="K16" s="118">
        <f t="shared" si="3"/>
        <v>5</v>
      </c>
      <c r="L16" s="118">
        <f t="shared" si="3"/>
        <v>0</v>
      </c>
      <c r="M16" s="118">
        <f t="shared" si="3"/>
        <v>0</v>
      </c>
      <c r="N16" s="118">
        <f t="shared" si="3"/>
        <v>0</v>
      </c>
      <c r="O16" s="118">
        <f t="shared" si="3"/>
        <v>0</v>
      </c>
      <c r="P16" s="118">
        <f t="shared" si="3"/>
        <v>0</v>
      </c>
      <c r="Q16" s="118">
        <f t="shared" si="3"/>
        <v>0</v>
      </c>
      <c r="R16" s="118">
        <f t="shared" si="3"/>
        <v>0</v>
      </c>
      <c r="S16" s="118">
        <f t="shared" si="3"/>
        <v>0</v>
      </c>
      <c r="T16" s="118">
        <f t="shared" si="3"/>
        <v>0</v>
      </c>
      <c r="U16" s="118">
        <f t="shared" si="3"/>
        <v>0</v>
      </c>
      <c r="V16" s="118">
        <f t="shared" si="3"/>
        <v>0</v>
      </c>
      <c r="W16" s="118">
        <f t="shared" si="3"/>
        <v>0</v>
      </c>
      <c r="X16" s="118">
        <f t="shared" si="3"/>
        <v>0</v>
      </c>
      <c r="Y16" s="118">
        <f t="shared" si="3"/>
        <v>0</v>
      </c>
      <c r="Z16" s="118">
        <f t="shared" si="3"/>
        <v>0</v>
      </c>
      <c r="AA16" s="109">
        <f t="shared" si="0"/>
        <v>5</v>
      </c>
      <c r="AB16" s="119">
        <v>92896</v>
      </c>
      <c r="AC16" s="115">
        <f>+AA16/AB16</f>
        <v>5.382363072683431E-5</v>
      </c>
    </row>
    <row r="17" spans="2:30" ht="28.5" customHeight="1" thickBot="1" x14ac:dyDescent="0.3">
      <c r="B17" s="149"/>
      <c r="C17" s="62">
        <v>7</v>
      </c>
      <c r="D17" s="63" t="s">
        <v>20</v>
      </c>
      <c r="E17" s="64">
        <v>0</v>
      </c>
      <c r="F17" s="64">
        <v>0</v>
      </c>
      <c r="G17" s="64">
        <v>0</v>
      </c>
      <c r="H17" s="64">
        <v>0</v>
      </c>
      <c r="I17" s="65">
        <v>0</v>
      </c>
      <c r="J17" s="66">
        <v>0</v>
      </c>
      <c r="K17" s="66">
        <v>1</v>
      </c>
      <c r="L17" s="66">
        <v>0</v>
      </c>
      <c r="M17" s="66">
        <v>0</v>
      </c>
      <c r="N17" s="66">
        <v>0</v>
      </c>
      <c r="O17" s="66">
        <v>0</v>
      </c>
      <c r="P17" s="66">
        <v>0</v>
      </c>
      <c r="Q17" s="66">
        <v>0</v>
      </c>
      <c r="R17" s="66">
        <v>0</v>
      </c>
      <c r="S17" s="66">
        <v>0</v>
      </c>
      <c r="T17" s="66">
        <v>0</v>
      </c>
      <c r="U17" s="66">
        <v>0</v>
      </c>
      <c r="V17" s="66">
        <v>0</v>
      </c>
      <c r="W17" s="66">
        <v>0</v>
      </c>
      <c r="X17" s="66">
        <v>0</v>
      </c>
      <c r="Y17" s="66">
        <v>0</v>
      </c>
      <c r="Z17" s="67">
        <v>0</v>
      </c>
      <c r="AA17" s="109">
        <f t="shared" si="0"/>
        <v>1</v>
      </c>
      <c r="AB17" s="30">
        <f>+'[5]Estadisticas 22 Territorios'!H29</f>
        <v>21836.58</v>
      </c>
      <c r="AC17" s="53">
        <f>+AA17/AB17</f>
        <v>4.5794716938275127E-5</v>
      </c>
      <c r="AD17" s="68"/>
    </row>
    <row r="18" spans="2:30" ht="28.5" customHeight="1" thickBot="1" x14ac:dyDescent="0.3">
      <c r="B18" s="149"/>
      <c r="C18" s="62"/>
      <c r="D18" s="120" t="s">
        <v>21</v>
      </c>
      <c r="E18" s="121">
        <f>+E17*$AA$5</f>
        <v>0</v>
      </c>
      <c r="F18" s="121">
        <f t="shared" ref="F18:Z18" si="4">+F17*$AA$5</f>
        <v>0</v>
      </c>
      <c r="G18" s="121">
        <f t="shared" si="4"/>
        <v>0</v>
      </c>
      <c r="H18" s="121">
        <f t="shared" si="4"/>
        <v>0</v>
      </c>
      <c r="I18" s="121">
        <f t="shared" si="4"/>
        <v>0</v>
      </c>
      <c r="J18" s="121">
        <f t="shared" si="4"/>
        <v>0</v>
      </c>
      <c r="K18" s="121">
        <f t="shared" si="4"/>
        <v>3.3</v>
      </c>
      <c r="L18" s="121">
        <f t="shared" si="4"/>
        <v>0</v>
      </c>
      <c r="M18" s="121">
        <f t="shared" si="4"/>
        <v>0</v>
      </c>
      <c r="N18" s="121">
        <f t="shared" si="4"/>
        <v>0</v>
      </c>
      <c r="O18" s="121">
        <f t="shared" si="4"/>
        <v>0</v>
      </c>
      <c r="P18" s="121">
        <f t="shared" si="4"/>
        <v>0</v>
      </c>
      <c r="Q18" s="121">
        <f t="shared" si="4"/>
        <v>0</v>
      </c>
      <c r="R18" s="121">
        <f t="shared" si="4"/>
        <v>0</v>
      </c>
      <c r="S18" s="121">
        <f t="shared" si="4"/>
        <v>0</v>
      </c>
      <c r="T18" s="121">
        <f t="shared" si="4"/>
        <v>0</v>
      </c>
      <c r="U18" s="121">
        <f t="shared" si="4"/>
        <v>0</v>
      </c>
      <c r="V18" s="121">
        <f t="shared" si="4"/>
        <v>0</v>
      </c>
      <c r="W18" s="121">
        <f t="shared" si="4"/>
        <v>0</v>
      </c>
      <c r="X18" s="121">
        <f t="shared" si="4"/>
        <v>0</v>
      </c>
      <c r="Y18" s="121">
        <f t="shared" si="4"/>
        <v>0</v>
      </c>
      <c r="Z18" s="121">
        <f t="shared" si="4"/>
        <v>0</v>
      </c>
      <c r="AA18" s="109">
        <f t="shared" si="0"/>
        <v>3.3</v>
      </c>
      <c r="AB18" s="69"/>
      <c r="AC18" s="70"/>
      <c r="AD18" s="68">
        <v>3.3</v>
      </c>
    </row>
    <row r="19" spans="2:30" ht="28.5" customHeight="1" thickBot="1" x14ac:dyDescent="0.3">
      <c r="B19" s="149"/>
      <c r="C19" s="54">
        <v>8</v>
      </c>
      <c r="D19" s="47" t="s">
        <v>22</v>
      </c>
      <c r="E19" s="48">
        <v>0</v>
      </c>
      <c r="F19" s="49">
        <v>0</v>
      </c>
      <c r="G19" s="49">
        <v>0</v>
      </c>
      <c r="H19" s="49">
        <v>0</v>
      </c>
      <c r="I19" s="49">
        <v>0</v>
      </c>
      <c r="J19" s="50">
        <v>0</v>
      </c>
      <c r="K19" s="50">
        <v>1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1">
        <v>0</v>
      </c>
      <c r="AA19" s="109">
        <f t="shared" si="0"/>
        <v>1</v>
      </c>
      <c r="AB19" s="71"/>
      <c r="AC19" s="71"/>
    </row>
    <row r="20" spans="2:30" ht="34.5" customHeight="1" thickBot="1" x14ac:dyDescent="0.3">
      <c r="B20" s="149"/>
      <c r="C20" s="55">
        <v>9</v>
      </c>
      <c r="D20" s="56" t="s">
        <v>23</v>
      </c>
      <c r="E20" s="57">
        <v>0</v>
      </c>
      <c r="F20" s="58">
        <v>0</v>
      </c>
      <c r="G20" s="58">
        <v>0</v>
      </c>
      <c r="H20" s="58">
        <v>0</v>
      </c>
      <c r="I20" s="58">
        <v>0</v>
      </c>
      <c r="J20" s="59">
        <v>0</v>
      </c>
      <c r="K20" s="59">
        <v>1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59">
        <v>0</v>
      </c>
      <c r="U20" s="59">
        <v>0</v>
      </c>
      <c r="V20" s="59">
        <v>0</v>
      </c>
      <c r="W20" s="59">
        <v>0</v>
      </c>
      <c r="X20" s="59">
        <v>0</v>
      </c>
      <c r="Y20" s="59">
        <v>0</v>
      </c>
      <c r="Z20" s="60">
        <v>0</v>
      </c>
      <c r="AA20" s="109">
        <f t="shared" si="0"/>
        <v>1</v>
      </c>
      <c r="AB20" s="72"/>
      <c r="AC20" s="72"/>
    </row>
    <row r="21" spans="2:30" ht="21" customHeight="1" thickBot="1" x14ac:dyDescent="0.3">
      <c r="B21" s="149"/>
      <c r="C21" s="73" t="s">
        <v>24</v>
      </c>
      <c r="D21" s="74"/>
      <c r="E21" s="75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7"/>
      <c r="AA21" s="109"/>
      <c r="AB21" s="78"/>
      <c r="AC21" s="78"/>
    </row>
    <row r="22" spans="2:30" ht="28.5" customHeight="1" thickBot="1" x14ac:dyDescent="0.3">
      <c r="B22" s="149"/>
      <c r="C22" s="79">
        <v>10</v>
      </c>
      <c r="D22" s="80" t="s">
        <v>25</v>
      </c>
      <c r="E22" s="81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1</v>
      </c>
      <c r="L22" s="66">
        <v>0</v>
      </c>
      <c r="M22" s="66">
        <v>0</v>
      </c>
      <c r="N22" s="82">
        <v>0</v>
      </c>
      <c r="O22" s="82">
        <v>0</v>
      </c>
      <c r="P22" s="82">
        <v>0</v>
      </c>
      <c r="Q22" s="82">
        <v>0</v>
      </c>
      <c r="R22" s="82">
        <v>0</v>
      </c>
      <c r="S22" s="82">
        <v>0</v>
      </c>
      <c r="T22" s="82">
        <v>0</v>
      </c>
      <c r="U22" s="82">
        <v>0</v>
      </c>
      <c r="V22" s="82">
        <v>0</v>
      </c>
      <c r="W22" s="82">
        <v>0</v>
      </c>
      <c r="X22" s="82">
        <v>0</v>
      </c>
      <c r="Y22" s="82">
        <v>0</v>
      </c>
      <c r="Z22" s="67">
        <v>0</v>
      </c>
      <c r="AA22" s="109">
        <f t="shared" si="0"/>
        <v>1</v>
      </c>
      <c r="AB22" s="83"/>
      <c r="AC22" s="83"/>
      <c r="AD22" s="1" t="s">
        <v>26</v>
      </c>
    </row>
    <row r="23" spans="2:30" ht="28.5" customHeight="1" thickBot="1" x14ac:dyDescent="0.3">
      <c r="B23" s="149"/>
      <c r="C23" s="84">
        <v>11.1</v>
      </c>
      <c r="D23" s="47" t="s">
        <v>27</v>
      </c>
      <c r="E23" s="85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1</v>
      </c>
      <c r="L23" s="50">
        <v>0</v>
      </c>
      <c r="M23" s="50">
        <v>0</v>
      </c>
      <c r="N23" s="86">
        <v>0</v>
      </c>
      <c r="O23" s="86">
        <v>0</v>
      </c>
      <c r="P23" s="86">
        <v>0</v>
      </c>
      <c r="Q23" s="86">
        <v>0</v>
      </c>
      <c r="R23" s="86">
        <v>0</v>
      </c>
      <c r="S23" s="86">
        <v>0</v>
      </c>
      <c r="T23" s="86">
        <v>0</v>
      </c>
      <c r="U23" s="86">
        <v>0</v>
      </c>
      <c r="V23" s="86">
        <v>0</v>
      </c>
      <c r="W23" s="86">
        <v>0</v>
      </c>
      <c r="X23" s="86">
        <v>0</v>
      </c>
      <c r="Y23" s="86">
        <v>0</v>
      </c>
      <c r="Z23" s="51">
        <v>0</v>
      </c>
      <c r="AA23" s="109">
        <f t="shared" si="0"/>
        <v>1</v>
      </c>
      <c r="AB23" s="71"/>
      <c r="AC23" s="71"/>
    </row>
    <row r="24" spans="2:30" ht="28.5" customHeight="1" thickBot="1" x14ac:dyDescent="0.3">
      <c r="B24" s="149"/>
      <c r="C24" s="84">
        <v>11.2</v>
      </c>
      <c r="D24" s="47" t="s">
        <v>28</v>
      </c>
      <c r="E24" s="87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1</v>
      </c>
      <c r="L24" s="36">
        <v>0</v>
      </c>
      <c r="M24" s="36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8">
        <v>0</v>
      </c>
      <c r="AA24" s="109">
        <f t="shared" si="0"/>
        <v>1</v>
      </c>
      <c r="AB24" s="88"/>
      <c r="AC24" s="88"/>
    </row>
    <row r="25" spans="2:30" ht="28.5" customHeight="1" thickBot="1" x14ac:dyDescent="0.3">
      <c r="B25" s="150"/>
      <c r="C25" s="89">
        <v>12</v>
      </c>
      <c r="D25" s="56" t="s">
        <v>29</v>
      </c>
      <c r="E25" s="90">
        <v>0</v>
      </c>
      <c r="F25" s="59">
        <v>0</v>
      </c>
      <c r="G25" s="59">
        <v>0</v>
      </c>
      <c r="H25" s="59">
        <v>0</v>
      </c>
      <c r="I25" s="59">
        <v>0</v>
      </c>
      <c r="J25" s="59">
        <v>0</v>
      </c>
      <c r="K25" s="59">
        <v>1</v>
      </c>
      <c r="L25" s="59">
        <v>0</v>
      </c>
      <c r="M25" s="59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  <c r="T25" s="91">
        <v>0</v>
      </c>
      <c r="U25" s="91">
        <v>0</v>
      </c>
      <c r="V25" s="91">
        <v>0</v>
      </c>
      <c r="W25" s="91">
        <v>0</v>
      </c>
      <c r="X25" s="91">
        <v>0</v>
      </c>
      <c r="Y25" s="91">
        <v>0</v>
      </c>
      <c r="Z25" s="60">
        <v>0</v>
      </c>
      <c r="AA25" s="109">
        <f t="shared" si="0"/>
        <v>1</v>
      </c>
      <c r="AB25" s="72"/>
      <c r="AC25" s="72"/>
      <c r="AD25" s="1" t="s">
        <v>26</v>
      </c>
    </row>
    <row r="26" spans="2:30" ht="28.5" customHeight="1" thickBot="1" x14ac:dyDescent="0.3">
      <c r="B26" s="151" t="s">
        <v>30</v>
      </c>
      <c r="C26" s="92">
        <v>13</v>
      </c>
      <c r="D26" s="80" t="s">
        <v>31</v>
      </c>
      <c r="E26" s="64">
        <v>0</v>
      </c>
      <c r="F26" s="65">
        <v>0</v>
      </c>
      <c r="G26" s="65">
        <v>0</v>
      </c>
      <c r="H26" s="65">
        <v>0</v>
      </c>
      <c r="I26" s="65">
        <v>0</v>
      </c>
      <c r="J26" s="66">
        <v>0</v>
      </c>
      <c r="K26" s="66">
        <v>0</v>
      </c>
      <c r="L26" s="66">
        <v>0</v>
      </c>
      <c r="M26" s="66">
        <v>0</v>
      </c>
      <c r="N26" s="82">
        <v>0</v>
      </c>
      <c r="O26" s="82">
        <v>0</v>
      </c>
      <c r="P26" s="82">
        <v>0</v>
      </c>
      <c r="Q26" s="82">
        <v>0</v>
      </c>
      <c r="R26" s="82">
        <v>0</v>
      </c>
      <c r="S26" s="82">
        <v>0</v>
      </c>
      <c r="T26" s="82">
        <v>0</v>
      </c>
      <c r="U26" s="82">
        <v>0</v>
      </c>
      <c r="V26" s="82">
        <v>0</v>
      </c>
      <c r="W26" s="82">
        <v>0</v>
      </c>
      <c r="X26" s="82">
        <v>0</v>
      </c>
      <c r="Y26" s="82">
        <v>0</v>
      </c>
      <c r="Z26" s="67">
        <v>0</v>
      </c>
      <c r="AA26" s="109">
        <f t="shared" si="0"/>
        <v>0</v>
      </c>
      <c r="AB26" s="93">
        <f>+'[5]Estadisticas 22 Territorios'!W29</f>
        <v>849</v>
      </c>
      <c r="AC26" s="83"/>
      <c r="AD26" s="1" t="s">
        <v>26</v>
      </c>
    </row>
    <row r="27" spans="2:30" ht="27.75" customHeight="1" thickBot="1" x14ac:dyDescent="0.3">
      <c r="B27" s="152"/>
      <c r="C27" s="94">
        <v>14</v>
      </c>
      <c r="D27" s="47" t="s">
        <v>32</v>
      </c>
      <c r="E27" s="48">
        <v>0</v>
      </c>
      <c r="F27" s="49">
        <v>0</v>
      </c>
      <c r="G27" s="49">
        <v>0</v>
      </c>
      <c r="H27" s="49">
        <v>0</v>
      </c>
      <c r="I27" s="49">
        <v>0</v>
      </c>
      <c r="J27" s="50">
        <v>0</v>
      </c>
      <c r="K27" s="50">
        <v>0</v>
      </c>
      <c r="L27" s="50">
        <v>0</v>
      </c>
      <c r="M27" s="50">
        <v>0</v>
      </c>
      <c r="N27" s="86">
        <v>0</v>
      </c>
      <c r="O27" s="86">
        <v>0</v>
      </c>
      <c r="P27" s="86">
        <v>0</v>
      </c>
      <c r="Q27" s="86">
        <v>0</v>
      </c>
      <c r="R27" s="86">
        <v>0</v>
      </c>
      <c r="S27" s="86">
        <v>0</v>
      </c>
      <c r="T27" s="86">
        <v>0</v>
      </c>
      <c r="U27" s="86">
        <v>0</v>
      </c>
      <c r="V27" s="86">
        <v>0</v>
      </c>
      <c r="W27" s="86">
        <v>0</v>
      </c>
      <c r="X27" s="86">
        <v>0</v>
      </c>
      <c r="Y27" s="86">
        <v>0</v>
      </c>
      <c r="Z27" s="51">
        <v>0</v>
      </c>
      <c r="AA27" s="109">
        <f t="shared" si="0"/>
        <v>0</v>
      </c>
      <c r="AB27" s="71"/>
      <c r="AC27" s="71"/>
    </row>
    <row r="28" spans="2:30" ht="31.5" customHeight="1" thickBot="1" x14ac:dyDescent="0.3">
      <c r="B28" s="152"/>
      <c r="C28" s="95">
        <v>15</v>
      </c>
      <c r="D28" s="96" t="s">
        <v>33</v>
      </c>
      <c r="E28" s="34">
        <v>0</v>
      </c>
      <c r="F28" s="35">
        <v>0</v>
      </c>
      <c r="G28" s="35">
        <v>0</v>
      </c>
      <c r="H28" s="35">
        <v>0</v>
      </c>
      <c r="I28" s="35">
        <v>0</v>
      </c>
      <c r="J28" s="36">
        <v>0</v>
      </c>
      <c r="K28" s="36">
        <v>0</v>
      </c>
      <c r="L28" s="36">
        <v>0</v>
      </c>
      <c r="M28" s="36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8">
        <v>0</v>
      </c>
      <c r="AA28" s="109">
        <f t="shared" si="0"/>
        <v>0</v>
      </c>
      <c r="AB28" s="71"/>
      <c r="AC28" s="71"/>
      <c r="AD28" s="1" t="s">
        <v>26</v>
      </c>
    </row>
    <row r="29" spans="2:30" ht="30" customHeight="1" thickBot="1" x14ac:dyDescent="0.3">
      <c r="B29" s="153"/>
      <c r="C29" s="122" t="s">
        <v>34</v>
      </c>
      <c r="D29" s="123" t="s">
        <v>35</v>
      </c>
      <c r="E29" s="124">
        <f>SUM(E26:E28)</f>
        <v>0</v>
      </c>
      <c r="F29" s="124">
        <f t="shared" ref="F29:Z29" si="5">SUM(F26:F28)</f>
        <v>0</v>
      </c>
      <c r="G29" s="124">
        <f t="shared" si="5"/>
        <v>0</v>
      </c>
      <c r="H29" s="124">
        <f t="shared" si="5"/>
        <v>0</v>
      </c>
      <c r="I29" s="124">
        <f t="shared" si="5"/>
        <v>0</v>
      </c>
      <c r="J29" s="124">
        <f t="shared" si="5"/>
        <v>0</v>
      </c>
      <c r="K29" s="124">
        <f t="shared" si="5"/>
        <v>0</v>
      </c>
      <c r="L29" s="124">
        <f t="shared" si="5"/>
        <v>0</v>
      </c>
      <c r="M29" s="124">
        <f t="shared" si="5"/>
        <v>0</v>
      </c>
      <c r="N29" s="124">
        <f t="shared" si="5"/>
        <v>0</v>
      </c>
      <c r="O29" s="124">
        <f t="shared" si="5"/>
        <v>0</v>
      </c>
      <c r="P29" s="124">
        <f t="shared" si="5"/>
        <v>0</v>
      </c>
      <c r="Q29" s="124">
        <f t="shared" si="5"/>
        <v>0</v>
      </c>
      <c r="R29" s="124">
        <f t="shared" si="5"/>
        <v>0</v>
      </c>
      <c r="S29" s="124">
        <f t="shared" si="5"/>
        <v>0</v>
      </c>
      <c r="T29" s="124">
        <f t="shared" si="5"/>
        <v>0</v>
      </c>
      <c r="U29" s="124">
        <f t="shared" si="5"/>
        <v>0</v>
      </c>
      <c r="V29" s="124">
        <f t="shared" si="5"/>
        <v>0</v>
      </c>
      <c r="W29" s="124">
        <f t="shared" si="5"/>
        <v>0</v>
      </c>
      <c r="X29" s="124">
        <f t="shared" si="5"/>
        <v>0</v>
      </c>
      <c r="Y29" s="124">
        <f t="shared" si="5"/>
        <v>0</v>
      </c>
      <c r="Z29" s="124">
        <f t="shared" si="5"/>
        <v>0</v>
      </c>
      <c r="AA29" s="109">
        <f t="shared" si="0"/>
        <v>0</v>
      </c>
      <c r="AB29" s="125">
        <f>+AB26+AB27+AB28</f>
        <v>849</v>
      </c>
      <c r="AC29" s="126">
        <f>+AA29/AB29</f>
        <v>0</v>
      </c>
    </row>
    <row r="30" spans="2:30" ht="27" customHeight="1" thickBot="1" x14ac:dyDescent="0.3">
      <c r="B30" s="131" t="s">
        <v>36</v>
      </c>
      <c r="C30" s="46">
        <v>16</v>
      </c>
      <c r="D30" s="97" t="s">
        <v>37</v>
      </c>
      <c r="E30" s="81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82">
        <v>0</v>
      </c>
      <c r="O30" s="82">
        <v>0</v>
      </c>
      <c r="P30" s="82">
        <v>0</v>
      </c>
      <c r="Q30" s="82">
        <v>1</v>
      </c>
      <c r="R30" s="82">
        <v>0</v>
      </c>
      <c r="S30" s="82">
        <v>0</v>
      </c>
      <c r="T30" s="82">
        <v>0</v>
      </c>
      <c r="U30" s="82">
        <v>0</v>
      </c>
      <c r="V30" s="82">
        <v>0</v>
      </c>
      <c r="W30" s="82">
        <v>0</v>
      </c>
      <c r="X30" s="82">
        <v>0</v>
      </c>
      <c r="Y30" s="82">
        <v>0</v>
      </c>
      <c r="Z30" s="67">
        <v>0</v>
      </c>
      <c r="AA30" s="109">
        <f t="shared" si="0"/>
        <v>1</v>
      </c>
      <c r="AB30" s="30">
        <v>22</v>
      </c>
      <c r="AC30" s="31">
        <f>+AA30/AB30</f>
        <v>4.5454545454545456E-2</v>
      </c>
    </row>
    <row r="31" spans="2:30" ht="27" customHeight="1" thickBot="1" x14ac:dyDescent="0.3">
      <c r="B31" s="132"/>
      <c r="C31" s="94">
        <v>17</v>
      </c>
      <c r="D31" s="98" t="s">
        <v>38</v>
      </c>
      <c r="E31" s="85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86">
        <v>0</v>
      </c>
      <c r="O31" s="86">
        <v>0</v>
      </c>
      <c r="P31" s="86">
        <v>0</v>
      </c>
      <c r="Q31" s="86">
        <v>0</v>
      </c>
      <c r="R31" s="86">
        <v>0</v>
      </c>
      <c r="S31" s="86">
        <v>0</v>
      </c>
      <c r="T31" s="86">
        <v>0</v>
      </c>
      <c r="U31" s="86">
        <v>0</v>
      </c>
      <c r="V31" s="86">
        <v>0</v>
      </c>
      <c r="W31" s="86">
        <v>0</v>
      </c>
      <c r="X31" s="86">
        <v>0</v>
      </c>
      <c r="Y31" s="86">
        <v>0</v>
      </c>
      <c r="Z31" s="51">
        <v>0</v>
      </c>
      <c r="AA31" s="109">
        <f t="shared" si="0"/>
        <v>0</v>
      </c>
      <c r="AB31" s="30">
        <v>22</v>
      </c>
      <c r="AC31" s="31">
        <f>+AA31/AB31</f>
        <v>0</v>
      </c>
    </row>
    <row r="32" spans="2:30" ht="27" hidden="1" customHeight="1" x14ac:dyDescent="0.25">
      <c r="B32" s="132"/>
      <c r="C32" s="94">
        <v>20</v>
      </c>
      <c r="D32" s="99" t="s">
        <v>39</v>
      </c>
      <c r="E32" s="48"/>
      <c r="F32" s="49"/>
      <c r="G32" s="49"/>
      <c r="H32" s="49"/>
      <c r="I32" s="49"/>
      <c r="J32" s="50"/>
      <c r="K32" s="50"/>
      <c r="L32" s="50"/>
      <c r="M32" s="50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51"/>
      <c r="AA32" s="109">
        <f t="shared" si="0"/>
        <v>0</v>
      </c>
      <c r="AB32" s="71"/>
      <c r="AC32" s="71"/>
    </row>
    <row r="33" spans="2:29" ht="27" customHeight="1" thickBot="1" x14ac:dyDescent="0.3">
      <c r="B33" s="132"/>
      <c r="C33" s="94">
        <v>18</v>
      </c>
      <c r="D33" s="99" t="s">
        <v>40</v>
      </c>
      <c r="E33" s="48">
        <v>0</v>
      </c>
      <c r="F33" s="49">
        <v>0</v>
      </c>
      <c r="G33" s="49">
        <v>0</v>
      </c>
      <c r="H33" s="49">
        <v>0</v>
      </c>
      <c r="I33" s="49">
        <v>0</v>
      </c>
      <c r="J33" s="50">
        <v>0</v>
      </c>
      <c r="K33" s="50">
        <v>0</v>
      </c>
      <c r="L33" s="50">
        <v>0</v>
      </c>
      <c r="M33" s="50">
        <v>0</v>
      </c>
      <c r="N33" s="86">
        <v>0</v>
      </c>
      <c r="O33" s="86">
        <v>0</v>
      </c>
      <c r="P33" s="86">
        <v>0</v>
      </c>
      <c r="Q33" s="86">
        <v>0</v>
      </c>
      <c r="R33" s="86">
        <v>0</v>
      </c>
      <c r="S33" s="86">
        <v>0</v>
      </c>
      <c r="T33" s="86">
        <v>0</v>
      </c>
      <c r="U33" s="86">
        <v>0</v>
      </c>
      <c r="V33" s="86">
        <v>0</v>
      </c>
      <c r="W33" s="86">
        <v>0</v>
      </c>
      <c r="X33" s="86">
        <v>0</v>
      </c>
      <c r="Y33" s="86">
        <v>0</v>
      </c>
      <c r="Z33" s="51">
        <v>0</v>
      </c>
      <c r="AA33" s="109">
        <f t="shared" si="0"/>
        <v>0</v>
      </c>
      <c r="AB33" s="71"/>
      <c r="AC33" s="71"/>
    </row>
    <row r="34" spans="2:29" ht="27" customHeight="1" thickBot="1" x14ac:dyDescent="0.3">
      <c r="B34" s="132"/>
      <c r="C34" s="94">
        <v>19</v>
      </c>
      <c r="D34" s="99" t="s">
        <v>41</v>
      </c>
      <c r="E34" s="48">
        <v>0</v>
      </c>
      <c r="F34" s="49">
        <v>0</v>
      </c>
      <c r="G34" s="49">
        <v>0</v>
      </c>
      <c r="H34" s="49">
        <v>0</v>
      </c>
      <c r="I34" s="49">
        <v>0</v>
      </c>
      <c r="J34" s="50">
        <v>0</v>
      </c>
      <c r="K34" s="50">
        <v>0</v>
      </c>
      <c r="L34" s="50">
        <v>0</v>
      </c>
      <c r="M34" s="50">
        <v>0</v>
      </c>
      <c r="N34" s="86">
        <v>0</v>
      </c>
      <c r="O34" s="86">
        <v>0</v>
      </c>
      <c r="P34" s="86">
        <v>0</v>
      </c>
      <c r="Q34" s="86">
        <v>0</v>
      </c>
      <c r="R34" s="86">
        <v>0</v>
      </c>
      <c r="S34" s="86">
        <v>0</v>
      </c>
      <c r="T34" s="86">
        <v>0</v>
      </c>
      <c r="U34" s="86">
        <v>0</v>
      </c>
      <c r="V34" s="86">
        <v>0</v>
      </c>
      <c r="W34" s="86">
        <v>0</v>
      </c>
      <c r="X34" s="86">
        <v>0</v>
      </c>
      <c r="Y34" s="86">
        <v>0</v>
      </c>
      <c r="Z34" s="51">
        <v>0</v>
      </c>
      <c r="AA34" s="109">
        <f t="shared" si="0"/>
        <v>0</v>
      </c>
      <c r="AB34" s="71"/>
      <c r="AC34" s="71"/>
    </row>
    <row r="35" spans="2:29" ht="27" customHeight="1" thickBot="1" x14ac:dyDescent="0.3">
      <c r="B35" s="132"/>
      <c r="C35" s="94">
        <v>20</v>
      </c>
      <c r="D35" s="99" t="s">
        <v>42</v>
      </c>
      <c r="E35" s="48">
        <v>0</v>
      </c>
      <c r="F35" s="49">
        <v>0</v>
      </c>
      <c r="G35" s="49">
        <v>0</v>
      </c>
      <c r="H35" s="49">
        <v>0</v>
      </c>
      <c r="I35" s="49">
        <v>0</v>
      </c>
      <c r="J35" s="50">
        <v>0</v>
      </c>
      <c r="K35" s="50">
        <v>0</v>
      </c>
      <c r="L35" s="50">
        <v>0</v>
      </c>
      <c r="M35" s="50">
        <v>0</v>
      </c>
      <c r="N35" s="86">
        <v>0</v>
      </c>
      <c r="O35" s="86">
        <v>0</v>
      </c>
      <c r="P35" s="86">
        <v>0</v>
      </c>
      <c r="Q35" s="86">
        <v>0</v>
      </c>
      <c r="R35" s="86">
        <v>0</v>
      </c>
      <c r="S35" s="86">
        <v>0</v>
      </c>
      <c r="T35" s="86">
        <v>0</v>
      </c>
      <c r="U35" s="86">
        <v>0</v>
      </c>
      <c r="V35" s="86">
        <v>0</v>
      </c>
      <c r="W35" s="86">
        <v>0</v>
      </c>
      <c r="X35" s="86">
        <v>0</v>
      </c>
      <c r="Y35" s="86">
        <v>0</v>
      </c>
      <c r="Z35" s="51">
        <v>0</v>
      </c>
      <c r="AA35" s="109">
        <f t="shared" si="0"/>
        <v>0</v>
      </c>
      <c r="AB35" s="71"/>
      <c r="AC35" s="71"/>
    </row>
    <row r="36" spans="2:29" ht="37.5" customHeight="1" thickBot="1" x14ac:dyDescent="0.3">
      <c r="B36" s="132"/>
      <c r="C36" s="54">
        <v>21</v>
      </c>
      <c r="D36" s="100" t="s">
        <v>43</v>
      </c>
      <c r="E36" s="48">
        <v>0</v>
      </c>
      <c r="F36" s="49">
        <v>0</v>
      </c>
      <c r="G36" s="49">
        <v>0</v>
      </c>
      <c r="H36" s="49">
        <v>0</v>
      </c>
      <c r="I36" s="49">
        <v>0</v>
      </c>
      <c r="J36" s="50">
        <v>0</v>
      </c>
      <c r="K36" s="50">
        <v>0</v>
      </c>
      <c r="L36" s="50">
        <v>0</v>
      </c>
      <c r="M36" s="50">
        <v>0</v>
      </c>
      <c r="N36" s="86">
        <v>0</v>
      </c>
      <c r="O36" s="86">
        <v>0</v>
      </c>
      <c r="P36" s="86">
        <v>0</v>
      </c>
      <c r="Q36" s="86">
        <v>0</v>
      </c>
      <c r="R36" s="86">
        <v>0</v>
      </c>
      <c r="S36" s="86">
        <v>0</v>
      </c>
      <c r="T36" s="86">
        <v>0</v>
      </c>
      <c r="U36" s="86">
        <v>0</v>
      </c>
      <c r="V36" s="86">
        <v>0</v>
      </c>
      <c r="W36" s="86">
        <v>0</v>
      </c>
      <c r="X36" s="86">
        <v>0</v>
      </c>
      <c r="Y36" s="86">
        <v>0</v>
      </c>
      <c r="Z36" s="51">
        <v>0</v>
      </c>
      <c r="AA36" s="109">
        <f t="shared" si="0"/>
        <v>0</v>
      </c>
      <c r="AB36" s="71"/>
      <c r="AC36" s="71"/>
    </row>
    <row r="37" spans="2:29" ht="52.5" customHeight="1" thickBot="1" x14ac:dyDescent="0.3">
      <c r="B37" s="132"/>
      <c r="C37" s="54">
        <v>22</v>
      </c>
      <c r="D37" s="101" t="s">
        <v>44</v>
      </c>
      <c r="E37" s="87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8">
        <v>0</v>
      </c>
      <c r="AA37" s="109">
        <f t="shared" si="0"/>
        <v>0</v>
      </c>
      <c r="AB37" s="88"/>
      <c r="AC37" s="88"/>
    </row>
    <row r="38" spans="2:29" ht="50.25" customHeight="1" thickBot="1" x14ac:dyDescent="0.3">
      <c r="B38" s="132"/>
      <c r="C38" s="55">
        <v>23</v>
      </c>
      <c r="D38" s="101" t="s">
        <v>45</v>
      </c>
      <c r="E38" s="87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  <c r="Z38" s="38">
        <v>0</v>
      </c>
      <c r="AA38" s="109">
        <f t="shared" si="0"/>
        <v>0</v>
      </c>
      <c r="AB38" s="88"/>
      <c r="AC38" s="88"/>
    </row>
    <row r="39" spans="2:29" ht="27" customHeight="1" thickBot="1" x14ac:dyDescent="0.3">
      <c r="B39" s="132"/>
      <c r="C39" s="134" t="s">
        <v>46</v>
      </c>
      <c r="D39" s="135"/>
      <c r="E39" s="41"/>
      <c r="F39" s="42"/>
      <c r="G39" s="42"/>
      <c r="H39" s="42"/>
      <c r="I39" s="42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4"/>
      <c r="AA39" s="109"/>
      <c r="AB39" s="102"/>
      <c r="AC39" s="102"/>
    </row>
    <row r="40" spans="2:29" ht="28.5" customHeight="1" thickBot="1" x14ac:dyDescent="0.3">
      <c r="B40" s="132"/>
      <c r="C40" s="92">
        <v>24</v>
      </c>
      <c r="D40" s="98" t="s">
        <v>47</v>
      </c>
      <c r="E40" s="48">
        <v>0</v>
      </c>
      <c r="F40" s="49">
        <v>0</v>
      </c>
      <c r="G40" s="49">
        <v>0</v>
      </c>
      <c r="H40" s="49">
        <v>0</v>
      </c>
      <c r="I40" s="49">
        <v>0</v>
      </c>
      <c r="J40" s="50">
        <v>0</v>
      </c>
      <c r="K40" s="50">
        <v>0</v>
      </c>
      <c r="L40" s="50">
        <v>0</v>
      </c>
      <c r="M40" s="50">
        <v>0</v>
      </c>
      <c r="N40" s="86">
        <v>0</v>
      </c>
      <c r="O40" s="86">
        <v>0</v>
      </c>
      <c r="P40" s="86">
        <v>0</v>
      </c>
      <c r="Q40" s="86">
        <v>0</v>
      </c>
      <c r="R40" s="86">
        <v>0</v>
      </c>
      <c r="S40" s="86">
        <v>0</v>
      </c>
      <c r="T40" s="86">
        <v>0</v>
      </c>
      <c r="U40" s="86">
        <v>0</v>
      </c>
      <c r="V40" s="86">
        <v>0</v>
      </c>
      <c r="W40" s="86">
        <v>0</v>
      </c>
      <c r="X40" s="86">
        <v>0</v>
      </c>
      <c r="Y40" s="86">
        <v>0</v>
      </c>
      <c r="Z40" s="51">
        <v>0</v>
      </c>
      <c r="AA40" s="109">
        <f t="shared" si="0"/>
        <v>0</v>
      </c>
      <c r="AB40" s="71"/>
      <c r="AC40" s="71"/>
    </row>
    <row r="41" spans="2:29" ht="28.5" customHeight="1" thickBot="1" x14ac:dyDescent="0.3">
      <c r="B41" s="132"/>
      <c r="C41" s="94">
        <v>25</v>
      </c>
      <c r="D41" s="98" t="s">
        <v>48</v>
      </c>
      <c r="E41" s="48">
        <v>0</v>
      </c>
      <c r="F41" s="49">
        <v>0</v>
      </c>
      <c r="G41" s="49">
        <v>0</v>
      </c>
      <c r="H41" s="49">
        <v>0</v>
      </c>
      <c r="I41" s="49">
        <v>0</v>
      </c>
      <c r="J41" s="50">
        <v>0</v>
      </c>
      <c r="K41" s="50">
        <v>0</v>
      </c>
      <c r="L41" s="50">
        <v>0</v>
      </c>
      <c r="M41" s="50">
        <v>0</v>
      </c>
      <c r="N41" s="86">
        <v>0</v>
      </c>
      <c r="O41" s="86">
        <v>0</v>
      </c>
      <c r="P41" s="86">
        <v>0</v>
      </c>
      <c r="Q41" s="86">
        <v>0</v>
      </c>
      <c r="R41" s="86">
        <v>0</v>
      </c>
      <c r="S41" s="86">
        <v>0</v>
      </c>
      <c r="T41" s="86">
        <v>0</v>
      </c>
      <c r="U41" s="86">
        <v>0</v>
      </c>
      <c r="V41" s="86">
        <v>0</v>
      </c>
      <c r="W41" s="86">
        <v>0</v>
      </c>
      <c r="X41" s="86">
        <v>0</v>
      </c>
      <c r="Y41" s="86">
        <v>0</v>
      </c>
      <c r="Z41" s="51">
        <v>0</v>
      </c>
      <c r="AA41" s="109">
        <f t="shared" si="0"/>
        <v>0</v>
      </c>
      <c r="AB41" s="71"/>
      <c r="AC41" s="71"/>
    </row>
    <row r="42" spans="2:29" ht="28.5" customHeight="1" thickBot="1" x14ac:dyDescent="0.3">
      <c r="B42" s="133"/>
      <c r="C42" s="95">
        <v>26</v>
      </c>
      <c r="D42" s="103" t="s">
        <v>49</v>
      </c>
      <c r="E42" s="57">
        <v>0</v>
      </c>
      <c r="F42" s="58">
        <v>0</v>
      </c>
      <c r="G42" s="58">
        <v>0</v>
      </c>
      <c r="H42" s="58">
        <v>0</v>
      </c>
      <c r="I42" s="58">
        <v>0</v>
      </c>
      <c r="J42" s="59">
        <v>0</v>
      </c>
      <c r="K42" s="59">
        <v>0</v>
      </c>
      <c r="L42" s="59">
        <v>0</v>
      </c>
      <c r="M42" s="59">
        <v>0</v>
      </c>
      <c r="N42" s="91">
        <v>0</v>
      </c>
      <c r="O42" s="91">
        <v>0</v>
      </c>
      <c r="P42" s="91">
        <v>0</v>
      </c>
      <c r="Q42" s="91">
        <v>0</v>
      </c>
      <c r="R42" s="91">
        <v>0</v>
      </c>
      <c r="S42" s="91">
        <v>0</v>
      </c>
      <c r="T42" s="91">
        <v>0</v>
      </c>
      <c r="U42" s="91">
        <v>0</v>
      </c>
      <c r="V42" s="91">
        <v>0</v>
      </c>
      <c r="W42" s="91">
        <v>0</v>
      </c>
      <c r="X42" s="91">
        <v>0</v>
      </c>
      <c r="Y42" s="91">
        <v>0</v>
      </c>
      <c r="Z42" s="60">
        <v>0</v>
      </c>
      <c r="AA42" s="109">
        <f t="shared" si="0"/>
        <v>0</v>
      </c>
      <c r="AB42" s="72"/>
      <c r="AC42" s="72"/>
    </row>
    <row r="43" spans="2:29" ht="30" customHeight="1" thickBot="1" x14ac:dyDescent="0.3">
      <c r="B43" s="136" t="s">
        <v>50</v>
      </c>
      <c r="C43" s="134" t="s">
        <v>51</v>
      </c>
      <c r="D43" s="135"/>
      <c r="E43" s="41"/>
      <c r="F43" s="42"/>
      <c r="G43" s="42"/>
      <c r="H43" s="42"/>
      <c r="I43" s="42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4"/>
      <c r="AA43" s="109">
        <f t="shared" si="0"/>
        <v>0</v>
      </c>
      <c r="AB43" s="102"/>
      <c r="AC43" s="102"/>
    </row>
    <row r="44" spans="2:29" ht="30" customHeight="1" thickBot="1" x14ac:dyDescent="0.3">
      <c r="B44" s="137"/>
      <c r="C44" s="92">
        <v>27</v>
      </c>
      <c r="D44" s="104" t="s">
        <v>52</v>
      </c>
      <c r="E44" s="85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86">
        <v>0</v>
      </c>
      <c r="O44" s="86">
        <v>0</v>
      </c>
      <c r="P44" s="86">
        <v>0</v>
      </c>
      <c r="Q44" s="86">
        <v>0</v>
      </c>
      <c r="R44" s="86">
        <v>0</v>
      </c>
      <c r="S44" s="86">
        <v>0</v>
      </c>
      <c r="T44" s="86">
        <v>0</v>
      </c>
      <c r="U44" s="86">
        <v>0</v>
      </c>
      <c r="V44" s="86">
        <v>0</v>
      </c>
      <c r="W44" s="86">
        <v>0</v>
      </c>
      <c r="X44" s="86">
        <v>0</v>
      </c>
      <c r="Y44" s="86">
        <v>0</v>
      </c>
      <c r="Z44" s="51">
        <v>0</v>
      </c>
      <c r="AA44" s="109">
        <f t="shared" si="0"/>
        <v>0</v>
      </c>
      <c r="AB44" s="71"/>
      <c r="AC44" s="71"/>
    </row>
    <row r="45" spans="2:29" ht="26.25" customHeight="1" thickBot="1" x14ac:dyDescent="0.3">
      <c r="B45" s="137"/>
      <c r="C45" s="94">
        <v>28</v>
      </c>
      <c r="D45" s="104" t="s">
        <v>53</v>
      </c>
      <c r="E45" s="85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86">
        <v>0</v>
      </c>
      <c r="O45" s="86">
        <v>0</v>
      </c>
      <c r="P45" s="86">
        <v>0</v>
      </c>
      <c r="Q45" s="86">
        <v>0</v>
      </c>
      <c r="R45" s="86">
        <v>0</v>
      </c>
      <c r="S45" s="86">
        <v>0</v>
      </c>
      <c r="T45" s="86">
        <v>0</v>
      </c>
      <c r="U45" s="86">
        <v>0</v>
      </c>
      <c r="V45" s="86">
        <v>0</v>
      </c>
      <c r="W45" s="86">
        <v>0</v>
      </c>
      <c r="X45" s="86">
        <v>0</v>
      </c>
      <c r="Y45" s="86">
        <v>0</v>
      </c>
      <c r="Z45" s="51">
        <v>0</v>
      </c>
      <c r="AA45" s="109">
        <f t="shared" si="0"/>
        <v>0</v>
      </c>
      <c r="AB45" s="71"/>
      <c r="AC45" s="71"/>
    </row>
    <row r="46" spans="2:29" ht="30" customHeight="1" thickBot="1" x14ac:dyDescent="0.3">
      <c r="B46" s="137"/>
      <c r="C46" s="55">
        <v>29</v>
      </c>
      <c r="D46" s="56" t="s">
        <v>54</v>
      </c>
      <c r="E46" s="90">
        <v>0</v>
      </c>
      <c r="F46" s="59">
        <v>0</v>
      </c>
      <c r="G46" s="59">
        <v>0</v>
      </c>
      <c r="H46" s="59">
        <v>0</v>
      </c>
      <c r="I46" s="59">
        <v>0</v>
      </c>
      <c r="J46" s="59">
        <v>0</v>
      </c>
      <c r="K46" s="59">
        <v>0</v>
      </c>
      <c r="L46" s="59">
        <v>0</v>
      </c>
      <c r="M46" s="59">
        <v>0</v>
      </c>
      <c r="N46" s="91">
        <v>0</v>
      </c>
      <c r="O46" s="91">
        <v>0</v>
      </c>
      <c r="P46" s="91">
        <v>0</v>
      </c>
      <c r="Q46" s="91">
        <v>0</v>
      </c>
      <c r="R46" s="91">
        <v>0</v>
      </c>
      <c r="S46" s="91">
        <v>0</v>
      </c>
      <c r="T46" s="91">
        <v>0</v>
      </c>
      <c r="U46" s="91">
        <v>0</v>
      </c>
      <c r="V46" s="91">
        <v>0</v>
      </c>
      <c r="W46" s="91">
        <v>0</v>
      </c>
      <c r="X46" s="91">
        <v>0</v>
      </c>
      <c r="Y46" s="91">
        <v>0</v>
      </c>
      <c r="Z46" s="60">
        <v>0</v>
      </c>
      <c r="AA46" s="109">
        <f t="shared" si="0"/>
        <v>0</v>
      </c>
      <c r="AB46" s="72"/>
      <c r="AC46" s="72"/>
    </row>
    <row r="47" spans="2:29" ht="31.5" customHeight="1" thickBot="1" x14ac:dyDescent="0.3">
      <c r="B47" s="137"/>
      <c r="C47" s="139" t="s">
        <v>55</v>
      </c>
      <c r="D47" s="140"/>
      <c r="E47" s="105"/>
      <c r="F47" s="106"/>
      <c r="G47" s="106"/>
      <c r="H47" s="106"/>
      <c r="I47" s="10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7"/>
      <c r="AA47" s="109"/>
      <c r="AB47" s="78"/>
      <c r="AC47" s="78"/>
    </row>
    <row r="48" spans="2:29" ht="26.25" customHeight="1" thickBot="1" x14ac:dyDescent="0.3">
      <c r="B48" s="137"/>
      <c r="C48" s="92">
        <v>30</v>
      </c>
      <c r="D48" s="104" t="s">
        <v>56</v>
      </c>
      <c r="E48" s="85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86">
        <v>0</v>
      </c>
      <c r="O48" s="86">
        <v>0</v>
      </c>
      <c r="P48" s="86">
        <v>0</v>
      </c>
      <c r="Q48" s="86">
        <v>0</v>
      </c>
      <c r="R48" s="86">
        <v>0</v>
      </c>
      <c r="S48" s="86">
        <v>0</v>
      </c>
      <c r="T48" s="86">
        <v>0</v>
      </c>
      <c r="U48" s="86">
        <v>0</v>
      </c>
      <c r="V48" s="86">
        <v>0</v>
      </c>
      <c r="W48" s="86">
        <v>0</v>
      </c>
      <c r="X48" s="86">
        <v>0</v>
      </c>
      <c r="Y48" s="86">
        <v>0</v>
      </c>
      <c r="Z48" s="51">
        <v>0</v>
      </c>
      <c r="AA48" s="109">
        <f t="shared" si="0"/>
        <v>0</v>
      </c>
      <c r="AB48" s="71"/>
      <c r="AC48" s="71"/>
    </row>
    <row r="49" spans="2:29" ht="31.5" customHeight="1" thickBot="1" x14ac:dyDescent="0.3">
      <c r="B49" s="137"/>
      <c r="C49" s="94">
        <v>31</v>
      </c>
      <c r="D49" s="104" t="s">
        <v>57</v>
      </c>
      <c r="E49" s="85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86">
        <v>0</v>
      </c>
      <c r="O49" s="86">
        <v>0</v>
      </c>
      <c r="P49" s="86">
        <v>0</v>
      </c>
      <c r="Q49" s="86">
        <v>0</v>
      </c>
      <c r="R49" s="86">
        <v>0</v>
      </c>
      <c r="S49" s="86">
        <v>0</v>
      </c>
      <c r="T49" s="86">
        <v>0</v>
      </c>
      <c r="U49" s="86">
        <v>0</v>
      </c>
      <c r="V49" s="86">
        <v>0</v>
      </c>
      <c r="W49" s="86">
        <v>0</v>
      </c>
      <c r="X49" s="86">
        <v>0</v>
      </c>
      <c r="Y49" s="86">
        <v>0</v>
      </c>
      <c r="Z49" s="51">
        <v>0</v>
      </c>
      <c r="AA49" s="109">
        <f t="shared" si="0"/>
        <v>0</v>
      </c>
      <c r="AB49" s="71"/>
      <c r="AC49" s="71"/>
    </row>
    <row r="50" spans="2:29" ht="31.5" customHeight="1" thickBot="1" x14ac:dyDescent="0.3">
      <c r="B50" s="138"/>
      <c r="C50" s="55">
        <v>32</v>
      </c>
      <c r="D50" s="56" t="s">
        <v>58</v>
      </c>
      <c r="E50" s="90">
        <v>0</v>
      </c>
      <c r="F50" s="59">
        <v>0</v>
      </c>
      <c r="G50" s="59">
        <v>0</v>
      </c>
      <c r="H50" s="59">
        <v>0</v>
      </c>
      <c r="I50" s="59">
        <v>0</v>
      </c>
      <c r="J50" s="59">
        <v>0</v>
      </c>
      <c r="K50" s="59">
        <v>0</v>
      </c>
      <c r="L50" s="59">
        <v>0</v>
      </c>
      <c r="M50" s="59">
        <v>0</v>
      </c>
      <c r="N50" s="91">
        <v>0</v>
      </c>
      <c r="O50" s="91">
        <v>0</v>
      </c>
      <c r="P50" s="91">
        <v>0</v>
      </c>
      <c r="Q50" s="91">
        <v>0</v>
      </c>
      <c r="R50" s="91">
        <v>0</v>
      </c>
      <c r="S50" s="91">
        <v>0</v>
      </c>
      <c r="T50" s="91">
        <v>0</v>
      </c>
      <c r="U50" s="91">
        <v>0</v>
      </c>
      <c r="V50" s="91">
        <v>0</v>
      </c>
      <c r="W50" s="91">
        <v>0</v>
      </c>
      <c r="X50" s="91">
        <v>0</v>
      </c>
      <c r="Y50" s="91">
        <v>0</v>
      </c>
      <c r="Z50" s="60">
        <v>0</v>
      </c>
      <c r="AA50" s="109">
        <f t="shared" si="0"/>
        <v>0</v>
      </c>
      <c r="AB50" s="72"/>
      <c r="AC50" s="72"/>
    </row>
    <row r="51" spans="2:29" ht="49.5" customHeight="1" thickBot="1" x14ac:dyDescent="0.3">
      <c r="B51" s="107"/>
      <c r="C51" s="127" t="s">
        <v>59</v>
      </c>
      <c r="D51" s="128" t="s">
        <v>60</v>
      </c>
      <c r="E51" s="129">
        <f>+E16+E18+E19+E20+E22+E25+E33+E37+E38+E46+E50</f>
        <v>0</v>
      </c>
      <c r="F51" s="129">
        <f t="shared" ref="F51:Z51" si="6">+F16+F18+F19+F20+F22+F25+F33+F37+F38+F46+F50</f>
        <v>0</v>
      </c>
      <c r="G51" s="129">
        <f t="shared" si="6"/>
        <v>0</v>
      </c>
      <c r="H51" s="129">
        <f t="shared" si="6"/>
        <v>0</v>
      </c>
      <c r="I51" s="129">
        <f t="shared" si="6"/>
        <v>0</v>
      </c>
      <c r="J51" s="129">
        <f t="shared" si="6"/>
        <v>0</v>
      </c>
      <c r="K51" s="129">
        <f t="shared" si="6"/>
        <v>12.3</v>
      </c>
      <c r="L51" s="129">
        <f t="shared" si="6"/>
        <v>0</v>
      </c>
      <c r="M51" s="129">
        <f t="shared" si="6"/>
        <v>0</v>
      </c>
      <c r="N51" s="129">
        <f t="shared" si="6"/>
        <v>0</v>
      </c>
      <c r="O51" s="129">
        <f t="shared" si="6"/>
        <v>0</v>
      </c>
      <c r="P51" s="129">
        <f t="shared" si="6"/>
        <v>0</v>
      </c>
      <c r="Q51" s="129">
        <f t="shared" si="6"/>
        <v>0</v>
      </c>
      <c r="R51" s="129">
        <f t="shared" si="6"/>
        <v>0</v>
      </c>
      <c r="S51" s="129">
        <f t="shared" si="6"/>
        <v>0</v>
      </c>
      <c r="T51" s="129">
        <f t="shared" si="6"/>
        <v>0</v>
      </c>
      <c r="U51" s="129">
        <f t="shared" si="6"/>
        <v>0</v>
      </c>
      <c r="V51" s="129">
        <f t="shared" si="6"/>
        <v>0</v>
      </c>
      <c r="W51" s="129">
        <f t="shared" si="6"/>
        <v>0</v>
      </c>
      <c r="X51" s="129">
        <f t="shared" si="6"/>
        <v>0</v>
      </c>
      <c r="Y51" s="129">
        <f t="shared" si="6"/>
        <v>0</v>
      </c>
      <c r="Z51" s="129">
        <f t="shared" si="6"/>
        <v>0</v>
      </c>
      <c r="AA51" s="110">
        <f>SUM(E51:Z51)</f>
        <v>12.3</v>
      </c>
      <c r="AB51" s="114">
        <v>160680</v>
      </c>
      <c r="AC51" s="130">
        <f>+AA51/AB51</f>
        <v>7.654966392830471E-5</v>
      </c>
    </row>
  </sheetData>
  <sheetProtection algorithmName="SHA-512" hashValue="d7UGFTLtnI+xoPqPRuuIcVoodrLZSYhS4A9GtlH7Wgp0cf9buzl34At8gdd9T7wTzyqktgO9iUMt8oyXJ5pNhg==" saltValue="ssp24/lhs1y/O3eRjJ8Kzw==" spinCount="100000" sheet="1" objects="1" scenarios="1"/>
  <mergeCells count="11">
    <mergeCell ref="B26:B29"/>
    <mergeCell ref="B3:AC3"/>
    <mergeCell ref="E5:Z5"/>
    <mergeCell ref="AA5:AC5"/>
    <mergeCell ref="B8:B25"/>
    <mergeCell ref="C11:D11"/>
    <mergeCell ref="B30:B42"/>
    <mergeCell ref="C39:D39"/>
    <mergeCell ref="B43:B50"/>
    <mergeCell ref="C43:D43"/>
    <mergeCell ref="C47:D47"/>
  </mergeCells>
  <printOptions horizontalCentered="1"/>
  <pageMargins left="3.937007874015748E-2" right="3.937007874015748E-2" top="0.15748031496062992" bottom="0.19685039370078741" header="0.31496062992125984" footer="0.31496062992125984"/>
  <pageSetup paperSize="14" scale="57" fitToHeight="0" orientation="landscape" r:id="rId1"/>
  <rowBreaks count="1" manualBreakCount="1">
    <brk id="29" min="1" max="2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MATRIZ x Territori-pregunta </vt:lpstr>
      <vt:lpstr>'MATRIZ x Territori-pregunta '!Print_Area</vt:lpstr>
      <vt:lpstr>'MATRIZ x Territori-pregunta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wol. Oleaga</dc:creator>
  <cp:lastModifiedBy>Williams wol. Oleaga</cp:lastModifiedBy>
  <dcterms:created xsi:type="dcterms:W3CDTF">2020-01-22T18:13:01Z</dcterms:created>
  <dcterms:modified xsi:type="dcterms:W3CDTF">2020-02-12T19:54:37Z</dcterms:modified>
</cp:coreProperties>
</file>