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cel 2013 - Advanced Formatting Techniques\Ex_Files_Ex13_AdvForTech_TOC\Ex_Files_Ex13_AdvForTech_TOC\Exercise Files\"/>
    </mc:Choice>
  </mc:AlternateContent>
  <bookViews>
    <workbookView xWindow="-15" yWindow="4785" windowWidth="6720" windowHeight="4815" tabRatio="876"/>
  </bookViews>
  <sheets>
    <sheet name="FontColors" sheetId="119" r:id="rId1"/>
    <sheet name="CustomFontColors" sheetId="120" state="hidden" r:id="rId2"/>
    <sheet name="Underlining" sheetId="121" r:id="rId3"/>
    <sheet name="BorderGridlines" sheetId="122" r:id="rId4"/>
    <sheet name="FillColor" sheetId="6" r:id="rId5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#REF!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4" hidden="1">FillColor!$B$4:$G$4,FillColor!$B$5:$G$5</definedName>
    <definedName name="solver_cvg" localSheetId="3" hidden="1">0.0001</definedName>
    <definedName name="solver_cvg" localSheetId="1" hidden="1">0.0001</definedName>
    <definedName name="solver_cvg" localSheetId="4" hidden="1">0.0001</definedName>
    <definedName name="solver_cvg" localSheetId="0" hidden="1">0.0001</definedName>
    <definedName name="solver_cvg" localSheetId="2" hidden="1">0.0001</definedName>
    <definedName name="solver_drv" localSheetId="3" hidden="1">1</definedName>
    <definedName name="solver_drv" localSheetId="1" hidden="1">1</definedName>
    <definedName name="solver_drv" localSheetId="4" hidden="1">1</definedName>
    <definedName name="solver_drv" localSheetId="0" hidden="1">1</definedName>
    <definedName name="solver_drv" localSheetId="2" hidden="1">1</definedName>
    <definedName name="solver_est" localSheetId="3" hidden="1">1</definedName>
    <definedName name="solver_est" localSheetId="1" hidden="1">1</definedName>
    <definedName name="solver_est" localSheetId="4" hidden="1">1</definedName>
    <definedName name="solver_est" localSheetId="0" hidden="1">1</definedName>
    <definedName name="solver_est" localSheetId="2" hidden="1">1</definedName>
    <definedName name="solver_itr" localSheetId="3" hidden="1">100</definedName>
    <definedName name="solver_itr" localSheetId="1" hidden="1">100</definedName>
    <definedName name="solver_itr" localSheetId="4" hidden="1">100</definedName>
    <definedName name="solver_itr" localSheetId="0" hidden="1">100</definedName>
    <definedName name="solver_itr" localSheetId="2" hidden="1">100</definedName>
    <definedName name="solver_lhs1" localSheetId="3" hidden="1">BorderGridlines!$B$3</definedName>
    <definedName name="solver_lhs1" localSheetId="1" hidden="1">CustomFontColors!#REF!</definedName>
    <definedName name="solver_lhs1" localSheetId="4" hidden="1">FillColor!$B$4:$G$4</definedName>
    <definedName name="solver_lhs1" localSheetId="0" hidden="1">FontColors!$B$3</definedName>
    <definedName name="solver_lhs1" localSheetId="2" hidden="1">Underlining!$B$2</definedName>
    <definedName name="solver_lhs2" localSheetId="3" hidden="1">BorderGridlines!#REF!</definedName>
    <definedName name="solver_lhs2" localSheetId="1" hidden="1">CustomFontColors!#REF!</definedName>
    <definedName name="solver_lhs2" localSheetId="4" hidden="1">FillColor!$B$5:$G$5</definedName>
    <definedName name="solver_lhs2" localSheetId="0" hidden="1">FontColors!#REF!</definedName>
    <definedName name="solver_lhs2" localSheetId="2" hidden="1">Underlining!#REF!</definedName>
    <definedName name="solver_lhs3" localSheetId="3" hidden="1">BorderGridlines!#REF!</definedName>
    <definedName name="solver_lhs3" localSheetId="1" hidden="1">CustomFontColors!#REF!</definedName>
    <definedName name="solver_lhs3" localSheetId="0" hidden="1">FontColors!#REF!</definedName>
    <definedName name="solver_lhs3" localSheetId="2" hidden="1">Underlining!#REF!</definedName>
    <definedName name="solver_lhs4" localSheetId="3" hidden="1">BorderGridlines!#REF!</definedName>
    <definedName name="solver_lhs4" localSheetId="1" hidden="1">CustomFontColors!#REF!</definedName>
    <definedName name="solver_lhs4" localSheetId="0" hidden="1">FontColors!#REF!</definedName>
    <definedName name="solver_lhs4" localSheetId="2" hidden="1">Underlining!#REF!</definedName>
    <definedName name="solver_lin" localSheetId="3" hidden="1">2</definedName>
    <definedName name="solver_lin" localSheetId="1" hidden="1">2</definedName>
    <definedName name="solver_lin" localSheetId="4" hidden="1">2</definedName>
    <definedName name="solver_lin" localSheetId="0" hidden="1">2</definedName>
    <definedName name="solver_lin" localSheetId="2" hidden="1">2</definedName>
    <definedName name="solver_neg" localSheetId="3" hidden="1">2</definedName>
    <definedName name="solver_neg" localSheetId="1" hidden="1">2</definedName>
    <definedName name="solver_neg" localSheetId="4" hidden="1">2</definedName>
    <definedName name="solver_neg" localSheetId="0" hidden="1">2</definedName>
    <definedName name="solver_neg" localSheetId="2" hidden="1">2</definedName>
    <definedName name="solver_num" localSheetId="3" hidden="1">0</definedName>
    <definedName name="solver_num" localSheetId="1" hidden="1">0</definedName>
    <definedName name="solver_num" localSheetId="4" hidden="1">2</definedName>
    <definedName name="solver_num" localSheetId="0" hidden="1">0</definedName>
    <definedName name="solver_num" localSheetId="2" hidden="1">0</definedName>
    <definedName name="solver_nwt" localSheetId="3" hidden="1">1</definedName>
    <definedName name="solver_nwt" localSheetId="1" hidden="1">1</definedName>
    <definedName name="solver_nwt" localSheetId="4" hidden="1">1</definedName>
    <definedName name="solver_nwt" localSheetId="0" hidden="1">1</definedName>
    <definedName name="solver_nwt" localSheetId="2" hidden="1">1</definedName>
    <definedName name="solver_opt" localSheetId="4" hidden="1">FillColor!$H$6</definedName>
    <definedName name="solver_pre" localSheetId="3" hidden="1">0.000001</definedName>
    <definedName name="solver_pre" localSheetId="1" hidden="1">0.000001</definedName>
    <definedName name="solver_pre" localSheetId="4" hidden="1">0.000001</definedName>
    <definedName name="solver_pre" localSheetId="0" hidden="1">0.000001</definedName>
    <definedName name="solver_pre" localSheetId="2" hidden="1">0.000001</definedName>
    <definedName name="solver_rel1" localSheetId="3" hidden="1">1</definedName>
    <definedName name="solver_rel1" localSheetId="1" hidden="1">1</definedName>
    <definedName name="solver_rel1" localSheetId="4" hidden="1">1</definedName>
    <definedName name="solver_rel1" localSheetId="0" hidden="1">1</definedName>
    <definedName name="solver_rel1" localSheetId="2" hidden="1">1</definedName>
    <definedName name="solver_rel2" localSheetId="3" hidden="1">1</definedName>
    <definedName name="solver_rel2" localSheetId="1" hidden="1">1</definedName>
    <definedName name="solver_rel2" localSheetId="4" hidden="1">1</definedName>
    <definedName name="solver_rel2" localSheetId="0" hidden="1">1</definedName>
    <definedName name="solver_rel2" localSheetId="2" hidden="1">1</definedName>
    <definedName name="solver_rel3" localSheetId="3" hidden="1">1</definedName>
    <definedName name="solver_rel3" localSheetId="1" hidden="1">1</definedName>
    <definedName name="solver_rel3" localSheetId="0" hidden="1">1</definedName>
    <definedName name="solver_rel3" localSheetId="2" hidden="1">1</definedName>
    <definedName name="solver_rel4" localSheetId="3" hidden="1">1</definedName>
    <definedName name="solver_rel4" localSheetId="1" hidden="1">1</definedName>
    <definedName name="solver_rel4" localSheetId="0" hidden="1">1</definedName>
    <definedName name="solver_rel4" localSheetId="2" hidden="1">1</definedName>
    <definedName name="solver_rhs1" localSheetId="3" hidden="1">0.02</definedName>
    <definedName name="solver_rhs1" localSheetId="1" hidden="1">0.02</definedName>
    <definedName name="solver_rhs1" localSheetId="4" hidden="1">500</definedName>
    <definedName name="solver_rhs1" localSheetId="0" hidden="1">0.02</definedName>
    <definedName name="solver_rhs1" localSheetId="2" hidden="1">0.02</definedName>
    <definedName name="solver_rhs2" localSheetId="3" hidden="1">0.04</definedName>
    <definedName name="solver_rhs2" localSheetId="1" hidden="1">0.04</definedName>
    <definedName name="solver_rhs2" localSheetId="4" hidden="1">350</definedName>
    <definedName name="solver_rhs2" localSheetId="0" hidden="1">0.04</definedName>
    <definedName name="solver_rhs2" localSheetId="2" hidden="1">0.04</definedName>
    <definedName name="solver_rhs3" localSheetId="3" hidden="1">0.03</definedName>
    <definedName name="solver_rhs3" localSheetId="1" hidden="1">0.03</definedName>
    <definedName name="solver_rhs3" localSheetId="0" hidden="1">0.03</definedName>
    <definedName name="solver_rhs3" localSheetId="2" hidden="1">0.03</definedName>
    <definedName name="solver_rhs4" localSheetId="3" hidden="1">0.04</definedName>
    <definedName name="solver_rhs4" localSheetId="1" hidden="1">0.04</definedName>
    <definedName name="solver_rhs4" localSheetId="0" hidden="1">0.04</definedName>
    <definedName name="solver_rhs4" localSheetId="2" hidden="1">0.04</definedName>
    <definedName name="solver_scl" localSheetId="3" hidden="1">2</definedName>
    <definedName name="solver_scl" localSheetId="1" hidden="1">2</definedName>
    <definedName name="solver_scl" localSheetId="4" hidden="1">2</definedName>
    <definedName name="solver_scl" localSheetId="0" hidden="1">2</definedName>
    <definedName name="solver_scl" localSheetId="2" hidden="1">2</definedName>
    <definedName name="solver_sho" localSheetId="3" hidden="1">2</definedName>
    <definedName name="solver_sho" localSheetId="1" hidden="1">2</definedName>
    <definedName name="solver_sho" localSheetId="4" hidden="1">1</definedName>
    <definedName name="solver_sho" localSheetId="0" hidden="1">2</definedName>
    <definedName name="solver_sho" localSheetId="2" hidden="1">2</definedName>
    <definedName name="solver_tim" localSheetId="3" hidden="1">100</definedName>
    <definedName name="solver_tim" localSheetId="1" hidden="1">100</definedName>
    <definedName name="solver_tim" localSheetId="4" hidden="1">100</definedName>
    <definedName name="solver_tim" localSheetId="0" hidden="1">100</definedName>
    <definedName name="solver_tim" localSheetId="2" hidden="1">100</definedName>
    <definedName name="solver_tol" localSheetId="3" hidden="1">0.05</definedName>
    <definedName name="solver_tol" localSheetId="1" hidden="1">0.05</definedName>
    <definedName name="solver_tol" localSheetId="4" hidden="1">0.05</definedName>
    <definedName name="solver_tol" localSheetId="0" hidden="1">0.05</definedName>
    <definedName name="solver_tol" localSheetId="2" hidden="1">0.05</definedName>
    <definedName name="solver_typ" localSheetId="3" hidden="1">1</definedName>
    <definedName name="solver_typ" localSheetId="1" hidden="1">1</definedName>
    <definedName name="solver_typ" localSheetId="4" hidden="1">3</definedName>
    <definedName name="solver_typ" localSheetId="0" hidden="1">1</definedName>
    <definedName name="solver_typ" localSheetId="2" hidden="1">1</definedName>
    <definedName name="solver_val" localSheetId="3" hidden="1">0</definedName>
    <definedName name="solver_val" localSheetId="1" hidden="1">0</definedName>
    <definedName name="solver_val" localSheetId="4" hidden="1">500</definedName>
    <definedName name="solver_val" localSheetId="0" hidden="1">0</definedName>
    <definedName name="solver_val" localSheetId="2" hidden="1">0</definedName>
    <definedName name="TaxDepTable">#REF!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Rows" localSheetId="3" hidden="1">BorderGridlines!$4:$5,BorderGridlines!$9:$11</definedName>
    <definedName name="Z_32E1B1E0_F29A_4FB3_9E7F_F78F245BC75E_.wvu.Rows" localSheetId="1" hidden="1">CustomFontColors!$4:$5,CustomFontColors!$9:$11</definedName>
    <definedName name="Z_32E1B1E0_F29A_4FB3_9E7F_F78F245BC75E_.wvu.Rows" localSheetId="0" hidden="1">FontColors!$4:$5,FontColors!$9:$11</definedName>
    <definedName name="Z_32E1B1E0_F29A_4FB3_9E7F_F78F245BC75E_.wvu.Rows" localSheetId="2" hidden="1">Underlining!$3:$4,Underlining!$8:$10</definedName>
  </definedNames>
  <calcPr calcId="152511"/>
  <customWorkbookViews>
    <customWorkbookView name="Dennis Taylor - Personal View" guid="{32E1B1E0-F29A-4FB3-9E7F-F78F245BC75E}" mergeInterval="0" personalView="1" maximized="1" windowWidth="1020" windowHeight="591" tabRatio="601" activeSheetId="2"/>
  </customWorkbookViews>
</workbook>
</file>

<file path=xl/calcChain.xml><?xml version="1.0" encoding="utf-8"?>
<calcChain xmlns="http://schemas.openxmlformats.org/spreadsheetml/2006/main">
  <c r="D32" i="122" l="1"/>
  <c r="C32" i="122"/>
  <c r="B32" i="122"/>
  <c r="E31" i="122"/>
  <c r="E30" i="122"/>
  <c r="E29" i="122"/>
  <c r="E28" i="122"/>
  <c r="E27" i="122"/>
  <c r="E26" i="122"/>
  <c r="E25" i="122"/>
  <c r="E24" i="122"/>
  <c r="E23" i="122"/>
  <c r="E22" i="122"/>
  <c r="E21" i="122"/>
  <c r="E20" i="122"/>
  <c r="E19" i="122"/>
  <c r="E18" i="122"/>
  <c r="E17" i="122"/>
  <c r="E16" i="122"/>
  <c r="D12" i="122"/>
  <c r="C12" i="122"/>
  <c r="B12" i="122"/>
  <c r="E11" i="122"/>
  <c r="E10" i="122"/>
  <c r="E9" i="122"/>
  <c r="D6" i="122"/>
  <c r="C6" i="122"/>
  <c r="B6" i="122"/>
  <c r="B13" i="122" s="1"/>
  <c r="B34" i="122" s="1"/>
  <c r="E5" i="122"/>
  <c r="E4" i="122"/>
  <c r="C46" i="121"/>
  <c r="C45" i="121"/>
  <c r="C44" i="121"/>
  <c r="C43" i="121"/>
  <c r="C42" i="121"/>
  <c r="C41" i="121"/>
  <c r="C40" i="121"/>
  <c r="C39" i="121"/>
  <c r="C38" i="121"/>
  <c r="C37" i="121"/>
  <c r="C36" i="121"/>
  <c r="C35" i="121"/>
  <c r="C34" i="121"/>
  <c r="C33" i="121"/>
  <c r="C32" i="121"/>
  <c r="C31" i="121"/>
  <c r="C30" i="121"/>
  <c r="C29" i="121"/>
  <c r="C28" i="121"/>
  <c r="C27" i="121"/>
  <c r="C26" i="121"/>
  <c r="C25" i="121"/>
  <c r="C24" i="121"/>
  <c r="C23" i="121"/>
  <c r="C22" i="121"/>
  <c r="C21" i="121"/>
  <c r="C20" i="121"/>
  <c r="D11" i="121"/>
  <c r="C11" i="121"/>
  <c r="B11" i="121"/>
  <c r="D5" i="121"/>
  <c r="C5" i="121"/>
  <c r="B5" i="121"/>
  <c r="B32" i="119"/>
  <c r="B12" i="119"/>
  <c r="B6" i="119"/>
  <c r="E6" i="122" l="1"/>
  <c r="C13" i="122"/>
  <c r="C34" i="122" s="1"/>
  <c r="E32" i="122"/>
  <c r="D13" i="122"/>
  <c r="D34" i="122" s="1"/>
  <c r="E12" i="122"/>
  <c r="B12" i="121"/>
  <c r="D12" i="121"/>
  <c r="C12" i="121"/>
  <c r="C6" i="119"/>
  <c r="B13" i="119"/>
  <c r="B34" i="119" s="1"/>
  <c r="E9" i="119"/>
  <c r="E10" i="119"/>
  <c r="E11" i="119"/>
  <c r="C12" i="119"/>
  <c r="E17" i="119"/>
  <c r="E18" i="119"/>
  <c r="E19" i="119"/>
  <c r="E20" i="119"/>
  <c r="E21" i="119"/>
  <c r="E22" i="119"/>
  <c r="E23" i="119"/>
  <c r="E24" i="119"/>
  <c r="E25" i="119"/>
  <c r="E26" i="119"/>
  <c r="E27" i="119"/>
  <c r="E28" i="119"/>
  <c r="E29" i="119"/>
  <c r="E30" i="119"/>
  <c r="E31" i="119"/>
  <c r="E5" i="119"/>
  <c r="C32" i="119"/>
  <c r="E4" i="119"/>
  <c r="E13" i="122" l="1"/>
  <c r="E34" i="122" s="1"/>
  <c r="E12" i="119"/>
  <c r="D32" i="119"/>
  <c r="D12" i="119"/>
  <c r="C13" i="119"/>
  <c r="C34" i="119" s="1"/>
  <c r="E16" i="119"/>
  <c r="E32" i="119" s="1"/>
  <c r="E6" i="119"/>
  <c r="D6" i="119"/>
  <c r="D13" i="119" l="1"/>
  <c r="E13" i="119"/>
  <c r="E34" i="119" s="1"/>
  <c r="D34" i="119"/>
  <c r="I4" i="6" l="1"/>
  <c r="G6" i="6"/>
  <c r="G14" i="6" s="1"/>
  <c r="B6" i="6"/>
  <c r="B13" i="6"/>
  <c r="H4" i="6"/>
  <c r="H5" i="6"/>
  <c r="I5" i="6"/>
  <c r="C6" i="6"/>
  <c r="D6" i="6"/>
  <c r="D15" i="6" s="1"/>
  <c r="E6" i="6"/>
  <c r="E14" i="6" s="1"/>
  <c r="F6" i="6"/>
  <c r="C9" i="6"/>
  <c r="D9" i="6"/>
  <c r="E9" i="6"/>
  <c r="F9" i="6"/>
  <c r="G9" i="6"/>
  <c r="H9" i="6"/>
  <c r="I9" i="6"/>
  <c r="C10" i="6"/>
  <c r="D10" i="6"/>
  <c r="E10" i="6"/>
  <c r="F10" i="6"/>
  <c r="G10" i="6"/>
  <c r="H10" i="6"/>
  <c r="I10" i="6"/>
  <c r="C13" i="6"/>
  <c r="D13" i="6"/>
  <c r="E13" i="6"/>
  <c r="F13" i="6"/>
  <c r="G13" i="6"/>
  <c r="B15" i="6"/>
  <c r="C14" i="6"/>
  <c r="F11" i="6" l="1"/>
  <c r="G15" i="6"/>
  <c r="H6" i="6"/>
  <c r="H14" i="6" s="1"/>
  <c r="D14" i="6"/>
  <c r="G11" i="6"/>
  <c r="H11" i="6"/>
  <c r="F14" i="6"/>
  <c r="E11" i="6"/>
  <c r="I11" i="6"/>
  <c r="D11" i="6"/>
  <c r="I6" i="6"/>
  <c r="F15" i="6"/>
  <c r="E15" i="6"/>
  <c r="B14" i="6"/>
  <c r="B7" i="6"/>
  <c r="C7" i="6" s="1"/>
  <c r="D7" i="6" s="1"/>
  <c r="E7" i="6" s="1"/>
  <c r="F7" i="6" s="1"/>
  <c r="G7" i="6" s="1"/>
  <c r="H13" i="6"/>
  <c r="C15" i="6"/>
  <c r="C11" i="6"/>
  <c r="H15" i="6" l="1"/>
</calcChain>
</file>

<file path=xl/sharedStrings.xml><?xml version="1.0" encoding="utf-8"?>
<sst xmlns="http://schemas.openxmlformats.org/spreadsheetml/2006/main" count="167" uniqueCount="104">
  <si>
    <t>1st Q</t>
  </si>
  <si>
    <t>Gross Revenue</t>
  </si>
  <si>
    <t>Cost of Goods Sold</t>
  </si>
  <si>
    <t>Goods</t>
  </si>
  <si>
    <t>Freight</t>
  </si>
  <si>
    <t>Miscellaneous</t>
  </si>
  <si>
    <t>Cost of Goods Total</t>
  </si>
  <si>
    <t>Gross Profit</t>
  </si>
  <si>
    <t>Advertising</t>
  </si>
  <si>
    <t>Electricity</t>
  </si>
  <si>
    <t>Food</t>
  </si>
  <si>
    <t>Heat</t>
  </si>
  <si>
    <t>Insurance</t>
  </si>
  <si>
    <t>Interest</t>
  </si>
  <si>
    <t>Legal Services</t>
  </si>
  <si>
    <t>Office Supplies</t>
  </si>
  <si>
    <t>Rent</t>
  </si>
  <si>
    <t>Salaries</t>
  </si>
  <si>
    <t>Taxes</t>
  </si>
  <si>
    <t>Telephone</t>
  </si>
  <si>
    <t>Training</t>
  </si>
  <si>
    <t>Travel</t>
  </si>
  <si>
    <t>Utilities</t>
  </si>
  <si>
    <t>Water</t>
  </si>
  <si>
    <t>Total Expenses</t>
  </si>
  <si>
    <t>Years</t>
  </si>
  <si>
    <t>Name</t>
  </si>
  <si>
    <t>Sales</t>
  </si>
  <si>
    <t>Shipping</t>
  </si>
  <si>
    <t>Jan</t>
  </si>
  <si>
    <t>Feb</t>
  </si>
  <si>
    <t>Mar</t>
  </si>
  <si>
    <t>Apr</t>
  </si>
  <si>
    <t>May</t>
  </si>
  <si>
    <t>Jun</t>
  </si>
  <si>
    <t>Total</t>
  </si>
  <si>
    <t>Average</t>
  </si>
  <si>
    <t>Expenses</t>
  </si>
  <si>
    <t>Profits</t>
  </si>
  <si>
    <t>YTD Profits</t>
  </si>
  <si>
    <t>YTD Average</t>
  </si>
  <si>
    <t>% Sales Change</t>
  </si>
  <si>
    <t>% Expenses Change</t>
  </si>
  <si>
    <t>% Profits Change</t>
  </si>
  <si>
    <t>Sales:Expenses</t>
  </si>
  <si>
    <t>Sales:Profits</t>
  </si>
  <si>
    <t>Expenses:Profits</t>
  </si>
  <si>
    <t>Hire Date</t>
  </si>
  <si>
    <t>White</t>
  </si>
  <si>
    <t>Noble, Michael</t>
  </si>
  <si>
    <t>Combs, Rick</t>
  </si>
  <si>
    <t>Palmer, Terry</t>
  </si>
  <si>
    <t>Boyd, Debra</t>
  </si>
  <si>
    <t>Kent, Angus</t>
  </si>
  <si>
    <t>Sims, Don</t>
  </si>
  <si>
    <t>Conley, Mark</t>
  </si>
  <si>
    <t>Christensen, Jill</t>
  </si>
  <si>
    <t>Bruce, Kevin</t>
  </si>
  <si>
    <t>Browning, Kathleen</t>
  </si>
  <si>
    <t>Todd, Steven</t>
  </si>
  <si>
    <t>Knox, Lori</t>
  </si>
  <si>
    <t>Tucker, James</t>
  </si>
  <si>
    <t>Douglas, Kenneth</t>
  </si>
  <si>
    <t>Ellis, Brenda</t>
  </si>
  <si>
    <t>Wiggins, Frank</t>
  </si>
  <si>
    <t>French, Robert</t>
  </si>
  <si>
    <t>Short, Timothy</t>
  </si>
  <si>
    <t>Jackson, Eric</t>
  </si>
  <si>
    <t>Gilbert, Shannon</t>
  </si>
  <si>
    <t>Kirk, Chris</t>
  </si>
  <si>
    <t>Hurst, Thomas</t>
  </si>
  <si>
    <t>Fernandez, Marie</t>
  </si>
  <si>
    <t>House, Paul</t>
  </si>
  <si>
    <t>Mueller, Philip</t>
  </si>
  <si>
    <t>Turner, Ray</t>
  </si>
  <si>
    <t>Cunningham, Denise</t>
  </si>
  <si>
    <t>Green</t>
  </si>
  <si>
    <t>Black</t>
  </si>
  <si>
    <t xml:space="preserve"> ~`!@#$%^&amp;*()_+-={}|[]\:";'&lt;&gt;?,./</t>
  </si>
  <si>
    <t>3-Part Color
via Format</t>
  </si>
  <si>
    <t>Red</t>
  </si>
  <si>
    <t>Blue</t>
  </si>
  <si>
    <t>Yellow</t>
  </si>
  <si>
    <t>Cyan</t>
  </si>
  <si>
    <t>Magenta</t>
  </si>
  <si>
    <t>Font colors
Available</t>
  </si>
  <si>
    <t>Double Accounting</t>
  </si>
  <si>
    <t>Double</t>
  </si>
  <si>
    <t>Single Accounting</t>
  </si>
  <si>
    <t>E=MC2</t>
  </si>
  <si>
    <r>
      <t>E=MC</t>
    </r>
    <r>
      <rPr>
        <vertAlign val="superscript"/>
        <sz val="10"/>
        <rFont val="Calibri"/>
        <family val="2"/>
      </rPr>
      <t>2</t>
    </r>
  </si>
  <si>
    <t>H2O</t>
  </si>
  <si>
    <r>
      <t>H</t>
    </r>
    <r>
      <rPr>
        <vertAlign val="subscript"/>
        <sz val="10"/>
        <rFont val="Calibri"/>
        <family val="2"/>
      </rPr>
      <t>2</t>
    </r>
    <r>
      <rPr>
        <sz val="10"/>
        <rFont val="Calibri"/>
        <family val="2"/>
      </rPr>
      <t>O</t>
    </r>
  </si>
  <si>
    <t>Ctrl+Shift+&amp;</t>
  </si>
  <si>
    <t>Ctrl+Shift+_</t>
  </si>
  <si>
    <t>Remove All Borders</t>
  </si>
  <si>
    <t>Apply Thin Outline Border  (as in B4:C6)</t>
  </si>
  <si>
    <t xml:space="preserve">Single </t>
  </si>
  <si>
    <t>Arial 10</t>
  </si>
  <si>
    <t>Calibri 11</t>
  </si>
  <si>
    <t>(2013 - Thousands of Dollars)</t>
  </si>
  <si>
    <t>2014 Budget Projections</t>
  </si>
  <si>
    <t>2013
Salary</t>
  </si>
  <si>
    <t>2014
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</si>
</sst>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_(&quot;$&quot;* #,##0_);_(&quot;$&quot;* \(#,##0\);_(&quot;$&quot;* &quot;-&quot;??_);_(@_)"/>
    <numFmt numFmtId="168" formatCode="0.0%;[Red]\-0.0%"/>
    <numFmt numFmtId="169" formatCode="m/d/yyyy;@"/>
    <numFmt numFmtId="170" formatCode="[Blue][&gt;=80]00;[Magenta][&gt;=70]00;[Green]00"/>
    <numFmt numFmtId="171" formatCode="[Blue][&gt;=80]0;[Magenta][&gt;=70]0;[Green]0"/>
  </numFmts>
  <fonts count="45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indexed="12"/>
      <name val="Calibri"/>
      <family val="2"/>
    </font>
    <font>
      <b/>
      <sz val="10"/>
      <color indexed="17"/>
      <name val="Calibri"/>
      <family val="2"/>
    </font>
    <font>
      <sz val="10"/>
      <color theme="0"/>
      <name val="Calibri"/>
      <family val="2"/>
    </font>
    <font>
      <b/>
      <sz val="10"/>
      <color theme="6" tint="-0.499984740745262"/>
      <name val="Calibri"/>
      <family val="2"/>
    </font>
    <font>
      <b/>
      <sz val="10"/>
      <color theme="9" tint="-0.249977111117893"/>
      <name val="Calibri"/>
      <family val="2"/>
    </font>
    <font>
      <b/>
      <sz val="16"/>
      <color rgb="FF7030A0"/>
      <name val="Calibri"/>
      <family val="2"/>
    </font>
    <font>
      <b/>
      <sz val="10"/>
      <color rgb="FF7030A0"/>
      <name val="Calibri"/>
      <family val="2"/>
    </font>
    <font>
      <b/>
      <sz val="10"/>
      <color rgb="FF7030A0"/>
      <name val="Arial"/>
      <family val="2"/>
    </font>
    <font>
      <b/>
      <sz val="11"/>
      <color rgb="FF7030A0"/>
      <name val="Calibri"/>
      <family val="2"/>
    </font>
    <font>
      <b/>
      <sz val="10"/>
      <color rgb="FF0070C0"/>
      <name val="Arial"/>
      <family val="2"/>
    </font>
    <font>
      <b/>
      <sz val="11"/>
      <color rgb="FF0070C0"/>
      <name val="Calibri"/>
      <family val="2"/>
    </font>
    <font>
      <sz val="11"/>
      <name val="Calibri"/>
      <family val="2"/>
    </font>
    <font>
      <u val="double"/>
      <sz val="10"/>
      <name val="Calibri"/>
      <family val="2"/>
    </font>
    <font>
      <u val="doubleAccounting"/>
      <sz val="10"/>
      <name val="Calibri"/>
      <family val="2"/>
    </font>
    <font>
      <u val="singleAccounting"/>
      <sz val="10"/>
      <name val="Calibri"/>
      <family val="2"/>
    </font>
    <font>
      <u/>
      <sz val="10"/>
      <name val="Calibri"/>
      <family val="2"/>
    </font>
    <font>
      <vertAlign val="superscript"/>
      <sz val="10"/>
      <name val="Calibri"/>
      <family val="2"/>
    </font>
    <font>
      <vertAlign val="subscript"/>
      <sz val="1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7030A0"/>
      <name val="Broadway"/>
      <family val="5"/>
    </font>
    <font>
      <b/>
      <sz val="11"/>
      <name val="Calibri"/>
      <family val="2"/>
    </font>
    <font>
      <b/>
      <sz val="11"/>
      <color indexed="12"/>
      <name val="Calibri"/>
      <family val="2"/>
    </font>
    <font>
      <sz val="11"/>
      <color theme="0"/>
      <name val="Calibri"/>
      <family val="2"/>
    </font>
    <font>
      <b/>
      <sz val="11"/>
      <color theme="9" tint="-0.249977111117893"/>
      <name val="Calibri"/>
      <family val="2"/>
    </font>
    <font>
      <b/>
      <sz val="11"/>
      <color theme="6" tint="-0.499984740745262"/>
      <name val="Calibri"/>
      <family val="2"/>
    </font>
    <font>
      <b/>
      <sz val="11"/>
      <color indexed="17"/>
      <name val="Calibri"/>
      <family val="2"/>
    </font>
    <font>
      <sz val="20"/>
      <name val="Calibri"/>
      <family val="2"/>
      <scheme val="minor"/>
    </font>
    <font>
      <b/>
      <sz val="20"/>
      <color indexed="17"/>
      <name val="Calibri"/>
      <family val="2"/>
      <scheme val="minor"/>
    </font>
    <font>
      <b/>
      <sz val="10"/>
      <color rgb="FF0070C0"/>
      <name val="Century"/>
      <family val="1"/>
    </font>
    <font>
      <b/>
      <sz val="16"/>
      <color rgb="FF7030A0"/>
      <name val="Century"/>
      <family val="1"/>
    </font>
    <font>
      <sz val="10"/>
      <name val="Century"/>
      <family val="1"/>
    </font>
    <font>
      <sz val="10"/>
      <name val="Century Gothic"/>
      <family val="2"/>
    </font>
    <font>
      <sz val="16"/>
      <color rgb="FF7030A0"/>
      <name val="Century Gothic"/>
      <family val="2"/>
    </font>
    <font>
      <sz val="12"/>
      <name val="Calibri"/>
      <family val="2"/>
    </font>
    <font>
      <b/>
      <sz val="12"/>
      <color rgb="FF0070C0"/>
      <name val="Calibri"/>
      <family val="2"/>
    </font>
    <font>
      <b/>
      <sz val="12"/>
      <color rgb="FF7030A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gray0625">
        <bgColor theme="9" tint="0.39994506668294322"/>
      </patternFill>
    </fill>
    <fill>
      <gradientFill degree="270">
        <stop position="0">
          <color rgb="FF00B050"/>
        </stop>
        <stop position="1">
          <color rgb="FFFFFF00"/>
        </stop>
      </gradientFill>
    </fill>
    <fill>
      <patternFill patternType="gray0625"/>
    </fill>
    <fill>
      <patternFill patternType="solid">
        <fgColor theme="6" tint="-0.249977111117893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Dashed">
        <color theme="6" tint="-0.249977111117893"/>
      </left>
      <right style="mediumDashed">
        <color theme="6" tint="-0.249977111117893"/>
      </right>
      <top style="mediumDashed">
        <color theme="6" tint="-0.249977111117893"/>
      </top>
      <bottom style="mediumDashed">
        <color theme="6" tint="-0.249977111117893"/>
      </bottom>
      <diagonal/>
    </border>
    <border>
      <left style="double">
        <color theme="5"/>
      </left>
      <right/>
      <top style="double">
        <color theme="5"/>
      </top>
      <bottom/>
      <diagonal/>
    </border>
    <border>
      <left/>
      <right style="double">
        <color theme="5"/>
      </right>
      <top style="double">
        <color theme="5"/>
      </top>
      <bottom/>
      <diagonal/>
    </border>
    <border>
      <left style="double">
        <color theme="5"/>
      </left>
      <right/>
      <top/>
      <bottom/>
      <diagonal/>
    </border>
    <border>
      <left/>
      <right style="double">
        <color theme="5"/>
      </right>
      <top/>
      <bottom/>
      <diagonal/>
    </border>
    <border>
      <left style="double">
        <color theme="5"/>
      </left>
      <right/>
      <top/>
      <bottom style="double">
        <color theme="5"/>
      </bottom>
      <diagonal/>
    </border>
    <border>
      <left/>
      <right style="double">
        <color theme="5"/>
      </right>
      <top/>
      <bottom style="double">
        <color theme="5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" fillId="2" borderId="1"/>
    <xf numFmtId="0" fontId="4" fillId="0" borderId="0"/>
    <xf numFmtId="9" fontId="4" fillId="0" borderId="0" applyFont="0" applyFill="0" applyBorder="0" applyAlignment="0" applyProtection="0"/>
    <xf numFmtId="0" fontId="1" fillId="0" borderId="0"/>
  </cellStyleXfs>
  <cellXfs count="151">
    <xf numFmtId="0" fontId="0" fillId="0" borderId="0" xfId="0"/>
    <xf numFmtId="0" fontId="27" fillId="0" borderId="0" xfId="0" applyFont="1" applyAlignment="1">
      <alignment horizontal="center"/>
    </xf>
    <xf numFmtId="0" fontId="6" fillId="4" borderId="2" xfId="0" applyFont="1" applyFill="1" applyBorder="1" applyAlignment="1" applyProtection="1">
      <alignment horizontal="right" vertical="top"/>
    </xf>
    <xf numFmtId="0" fontId="7" fillId="0" borderId="0" xfId="0" applyFont="1" applyProtection="1"/>
    <xf numFmtId="165" fontId="7" fillId="0" borderId="0" xfId="5" applyNumberFormat="1" applyFont="1" applyFill="1" applyProtection="1"/>
    <xf numFmtId="0" fontId="7" fillId="0" borderId="0" xfId="5" applyNumberFormat="1" applyFont="1" applyProtection="1"/>
    <xf numFmtId="0" fontId="7" fillId="0" borderId="0" xfId="0" applyFont="1"/>
    <xf numFmtId="0" fontId="7" fillId="0" borderId="0" xfId="0" applyFont="1" applyFill="1" applyBorder="1"/>
    <xf numFmtId="165" fontId="7" fillId="0" borderId="0" xfId="5" applyNumberFormat="1" applyFont="1" applyFill="1" applyBorder="1"/>
    <xf numFmtId="0" fontId="6" fillId="0" borderId="0" xfId="0" applyFont="1" applyFill="1" applyBorder="1" applyAlignment="1"/>
    <xf numFmtId="0" fontId="7" fillId="0" borderId="0" xfId="0" applyFont="1" applyBorder="1"/>
    <xf numFmtId="0" fontId="7" fillId="0" borderId="0" xfId="3" applyFont="1" applyFill="1" applyBorder="1"/>
    <xf numFmtId="0" fontId="8" fillId="0" borderId="0" xfId="6" applyNumberFormat="1" applyFont="1" applyFill="1" applyBorder="1" applyAlignment="1">
      <alignment horizontal="left"/>
    </xf>
    <xf numFmtId="167" fontId="7" fillId="0" borderId="0" xfId="6" applyNumberFormat="1" applyFont="1" applyFill="1" applyBorder="1" applyAlignment="1"/>
    <xf numFmtId="165" fontId="7" fillId="0" borderId="0" xfId="5" applyNumberFormat="1" applyFont="1" applyFill="1" applyBorder="1" applyAlignment="1"/>
    <xf numFmtId="0" fontId="7" fillId="0" borderId="0" xfId="0" applyNumberFormat="1" applyFont="1" applyFill="1" applyBorder="1" applyAlignment="1">
      <alignment horizontal="left" indent="1"/>
    </xf>
    <xf numFmtId="165" fontId="7" fillId="0" borderId="0" xfId="0" applyNumberFormat="1" applyFont="1" applyFill="1" applyBorder="1" applyAlignment="1"/>
    <xf numFmtId="0" fontId="9" fillId="0" borderId="0" xfId="6" applyNumberFormat="1" applyFont="1" applyFill="1" applyBorder="1" applyAlignment="1">
      <alignment horizontal="left"/>
    </xf>
    <xf numFmtId="166" fontId="10" fillId="0" borderId="0" xfId="0" applyNumberFormat="1" applyFont="1" applyFill="1" applyBorder="1"/>
    <xf numFmtId="0" fontId="4" fillId="0" borderId="0" xfId="0" applyFont="1"/>
    <xf numFmtId="0" fontId="7" fillId="0" borderId="0" xfId="5" applyNumberFormat="1" applyFont="1" applyFill="1" applyAlignment="1" applyProtection="1"/>
    <xf numFmtId="0" fontId="11" fillId="0" borderId="0" xfId="6" applyNumberFormat="1" applyFont="1" applyFill="1" applyBorder="1" applyAlignment="1">
      <alignment horizontal="left" indent="1"/>
    </xf>
    <xf numFmtId="0" fontId="12" fillId="0" borderId="0" xfId="6" applyNumberFormat="1" applyFont="1" applyFill="1" applyBorder="1" applyAlignment="1">
      <alignment horizontal="left" indent="3"/>
    </xf>
    <xf numFmtId="0" fontId="13" fillId="0" borderId="0" xfId="0" applyNumberFormat="1" applyFont="1" applyFill="1" applyBorder="1" applyAlignment="1"/>
    <xf numFmtId="0" fontId="14" fillId="0" borderId="0" xfId="2" applyNumberFormat="1" applyFont="1" applyFill="1" applyBorder="1" applyAlignment="1">
      <alignment horizontal="left" indent="1"/>
    </xf>
    <xf numFmtId="0" fontId="14" fillId="0" borderId="0" xfId="4" applyNumberFormat="1" applyFont="1" applyFill="1" applyBorder="1" applyAlignment="1">
      <alignment horizontal="left" indent="1"/>
    </xf>
    <xf numFmtId="0" fontId="14" fillId="0" borderId="0" xfId="1" applyNumberFormat="1" applyFont="1" applyFill="1" applyBorder="1" applyAlignment="1">
      <alignment horizontal="left" indent="1"/>
    </xf>
    <xf numFmtId="0" fontId="15" fillId="0" borderId="0" xfId="2" applyNumberFormat="1" applyFont="1" applyFill="1" applyBorder="1" applyAlignment="1">
      <alignment horizontal="left"/>
    </xf>
    <xf numFmtId="0" fontId="16" fillId="0" borderId="0" xfId="2" applyNumberFormat="1" applyFont="1" applyFill="1" applyBorder="1" applyAlignment="1">
      <alignment horizontal="left"/>
    </xf>
    <xf numFmtId="0" fontId="17" fillId="0" borderId="0" xfId="6" applyNumberFormat="1" applyFont="1" applyFill="1" applyBorder="1" applyAlignment="1">
      <alignment horizontal="left"/>
    </xf>
    <xf numFmtId="0" fontId="18" fillId="0" borderId="0" xfId="6" applyNumberFormat="1" applyFont="1" applyFill="1" applyBorder="1" applyAlignment="1">
      <alignment horizontal="left"/>
    </xf>
    <xf numFmtId="0" fontId="19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4" fontId="6" fillId="0" borderId="0" xfId="6" applyFont="1" applyFill="1" applyBorder="1" applyAlignment="1">
      <alignment horizontal="right"/>
    </xf>
    <xf numFmtId="0" fontId="10" fillId="0" borderId="0" xfId="3" applyFont="1" applyFill="1" applyBorder="1" applyAlignment="1"/>
    <xf numFmtId="167" fontId="7" fillId="3" borderId="0" xfId="3" applyNumberFormat="1" applyFont="1" applyFill="1" applyBorder="1" applyAlignment="1"/>
    <xf numFmtId="165" fontId="7" fillId="3" borderId="0" xfId="3" applyNumberFormat="1" applyFont="1" applyFill="1" applyBorder="1" applyAlignment="1"/>
    <xf numFmtId="165" fontId="7" fillId="0" borderId="0" xfId="4" applyNumberFormat="1" applyFont="1" applyFill="1" applyBorder="1" applyAlignment="1"/>
    <xf numFmtId="165" fontId="7" fillId="0" borderId="0" xfId="3" applyNumberFormat="1" applyFont="1" applyFill="1" applyBorder="1" applyAlignment="1"/>
    <xf numFmtId="167" fontId="7" fillId="0" borderId="0" xfId="3" applyNumberFormat="1" applyFont="1" applyFill="1" applyBorder="1" applyAlignment="1"/>
    <xf numFmtId="165" fontId="7" fillId="0" borderId="0" xfId="2" applyNumberFormat="1" applyFont="1" applyFill="1" applyBorder="1" applyAlignment="1"/>
    <xf numFmtId="165" fontId="7" fillId="3" borderId="0" xfId="2" applyNumberFormat="1" applyFont="1" applyFill="1" applyBorder="1" applyAlignment="1"/>
    <xf numFmtId="0" fontId="6" fillId="0" borderId="0" xfId="0" applyNumberFormat="1" applyFont="1" applyBorder="1"/>
    <xf numFmtId="167" fontId="6" fillId="0" borderId="0" xfId="1" applyNumberFormat="1" applyFont="1" applyFill="1" applyBorder="1" applyAlignment="1"/>
    <xf numFmtId="167" fontId="6" fillId="3" borderId="0" xfId="1" applyNumberFormat="1" applyFont="1" applyFill="1" applyBorder="1" applyAlignment="1"/>
    <xf numFmtId="0" fontId="20" fillId="0" borderId="0" xfId="0" applyFont="1" applyBorder="1"/>
    <xf numFmtId="0" fontId="21" fillId="0" borderId="0" xfId="0" applyFont="1" applyBorder="1"/>
    <xf numFmtId="0" fontId="22" fillId="0" borderId="0" xfId="0" applyFont="1" applyBorder="1"/>
    <xf numFmtId="0" fontId="23" fillId="0" borderId="0" xfId="0" applyFont="1" applyBorder="1"/>
    <xf numFmtId="169" fontId="6" fillId="4" borderId="2" xfId="0" applyNumberFormat="1" applyFont="1" applyFill="1" applyBorder="1" applyAlignment="1" applyProtection="1">
      <alignment horizontal="right" vertical="top"/>
    </xf>
    <xf numFmtId="169" fontId="7" fillId="0" borderId="0" xfId="0" applyNumberFormat="1" applyFont="1" applyProtection="1"/>
    <xf numFmtId="169" fontId="7" fillId="0" borderId="0" xfId="5" applyNumberFormat="1" applyFont="1" applyBorder="1" applyProtection="1"/>
    <xf numFmtId="169" fontId="7" fillId="0" borderId="0" xfId="0" applyNumberFormat="1" applyFont="1" applyBorder="1" applyProtection="1"/>
    <xf numFmtId="0" fontId="7" fillId="3" borderId="1" xfId="3" applyFont="1" applyFill="1" applyBorder="1" applyAlignment="1">
      <alignment horizontal="right"/>
    </xf>
    <xf numFmtId="167" fontId="7" fillId="3" borderId="12" xfId="3" applyNumberFormat="1" applyFont="1" applyFill="1" applyBorder="1" applyAlignment="1"/>
    <xf numFmtId="165" fontId="7" fillId="3" borderId="13" xfId="3" applyNumberFormat="1" applyFont="1" applyFill="1" applyBorder="1" applyAlignment="1"/>
    <xf numFmtId="165" fontId="7" fillId="3" borderId="14" xfId="3" applyNumberFormat="1" applyFont="1" applyFill="1" applyBorder="1" applyAlignment="1"/>
    <xf numFmtId="167" fontId="7" fillId="3" borderId="15" xfId="3" applyNumberFormat="1" applyFont="1" applyFill="1" applyBorder="1" applyAlignment="1"/>
    <xf numFmtId="165" fontId="7" fillId="3" borderId="15" xfId="3" applyNumberFormat="1" applyFont="1" applyFill="1" applyBorder="1" applyAlignment="1"/>
    <xf numFmtId="165" fontId="7" fillId="3" borderId="15" xfId="2" applyNumberFormat="1" applyFont="1" applyFill="1" applyBorder="1" applyAlignment="1"/>
    <xf numFmtId="167" fontId="7" fillId="0" borderId="16" xfId="6" applyNumberFormat="1" applyFont="1" applyFill="1" applyBorder="1"/>
    <xf numFmtId="167" fontId="7" fillId="0" borderId="16" xfId="6" applyNumberFormat="1" applyFont="1" applyFill="1" applyBorder="1" applyAlignment="1"/>
    <xf numFmtId="165" fontId="7" fillId="0" borderId="16" xfId="5" applyNumberFormat="1" applyFont="1" applyFill="1" applyBorder="1"/>
    <xf numFmtId="165" fontId="7" fillId="0" borderId="16" xfId="5" applyNumberFormat="1" applyFont="1" applyFill="1" applyBorder="1" applyAlignment="1"/>
    <xf numFmtId="167" fontId="7" fillId="0" borderId="17" xfId="6" applyNumberFormat="1" applyFont="1" applyFill="1" applyBorder="1" applyAlignment="1"/>
    <xf numFmtId="167" fontId="7" fillId="0" borderId="18" xfId="6" applyNumberFormat="1" applyFont="1" applyFill="1" applyBorder="1" applyAlignment="1"/>
    <xf numFmtId="165" fontId="7" fillId="0" borderId="19" xfId="5" applyNumberFormat="1" applyFont="1" applyFill="1" applyBorder="1" applyAlignment="1"/>
    <xf numFmtId="165" fontId="7" fillId="0" borderId="20" xfId="5" applyNumberFormat="1" applyFont="1" applyFill="1" applyBorder="1" applyAlignment="1"/>
    <xf numFmtId="165" fontId="7" fillId="0" borderId="21" xfId="4" applyNumberFormat="1" applyFont="1" applyFill="1" applyBorder="1" applyAlignment="1"/>
    <xf numFmtId="165" fontId="7" fillId="0" borderId="22" xfId="4" applyNumberFormat="1" applyFont="1" applyFill="1" applyBorder="1" applyAlignment="1"/>
    <xf numFmtId="0" fontId="7" fillId="0" borderId="23" xfId="0" applyFont="1" applyBorder="1"/>
    <xf numFmtId="0" fontId="7" fillId="0" borderId="24" xfId="0" applyFont="1" applyBorder="1"/>
    <xf numFmtId="0" fontId="7" fillId="0" borderId="25" xfId="0" applyFont="1" applyBorder="1"/>
    <xf numFmtId="0" fontId="7" fillId="0" borderId="26" xfId="0" applyFont="1" applyBorder="1"/>
    <xf numFmtId="0" fontId="7" fillId="0" borderId="27" xfId="0" applyFont="1" applyBorder="1"/>
    <xf numFmtId="0" fontId="7" fillId="0" borderId="28" xfId="0" applyFont="1" applyBorder="1"/>
    <xf numFmtId="0" fontId="7" fillId="0" borderId="29" xfId="0" applyFont="1" applyBorder="1"/>
    <xf numFmtId="0" fontId="28" fillId="0" borderId="0" xfId="0" applyNumberFormat="1" applyFont="1" applyFill="1" applyBorder="1" applyAlignment="1"/>
    <xf numFmtId="0" fontId="29" fillId="0" borderId="0" xfId="0" applyFont="1" applyFill="1" applyBorder="1" applyAlignment="1"/>
    <xf numFmtId="44" fontId="29" fillId="0" borderId="3" xfId="6" applyFont="1" applyFill="1" applyBorder="1" applyAlignment="1">
      <alignment horizontal="right"/>
    </xf>
    <xf numFmtId="0" fontId="19" fillId="3" borderId="4" xfId="3" applyFont="1" applyFill="1" applyBorder="1" applyAlignment="1">
      <alignment horizontal="right"/>
    </xf>
    <xf numFmtId="0" fontId="30" fillId="0" borderId="0" xfId="6" applyNumberFormat="1" applyFont="1" applyFill="1" applyBorder="1" applyAlignment="1">
      <alignment horizontal="left"/>
    </xf>
    <xf numFmtId="166" fontId="31" fillId="0" borderId="0" xfId="0" applyNumberFormat="1" applyFont="1" applyFill="1" applyBorder="1"/>
    <xf numFmtId="0" fontId="31" fillId="0" borderId="6" xfId="3" applyFont="1" applyFill="1" applyBorder="1" applyAlignment="1"/>
    <xf numFmtId="0" fontId="32" fillId="0" borderId="0" xfId="6" applyNumberFormat="1" applyFont="1" applyFill="1" applyBorder="1" applyAlignment="1">
      <alignment horizontal="left" indent="3"/>
    </xf>
    <xf numFmtId="167" fontId="19" fillId="0" borderId="0" xfId="6" applyNumberFormat="1" applyFont="1" applyFill="1" applyBorder="1" applyAlignment="1"/>
    <xf numFmtId="167" fontId="19" fillId="3" borderId="2" xfId="3" applyNumberFormat="1" applyFont="1" applyFill="1" applyBorder="1" applyAlignment="1"/>
    <xf numFmtId="165" fontId="19" fillId="0" borderId="0" xfId="5" applyNumberFormat="1" applyFont="1" applyFill="1" applyBorder="1" applyAlignment="1"/>
    <xf numFmtId="165" fontId="19" fillId="3" borderId="7" xfId="3" applyNumberFormat="1" applyFont="1" applyFill="1" applyBorder="1" applyAlignment="1"/>
    <xf numFmtId="0" fontId="16" fillId="0" borderId="0" xfId="4" applyNumberFormat="1" applyFont="1" applyFill="1" applyBorder="1" applyAlignment="1">
      <alignment horizontal="left" indent="1"/>
    </xf>
    <xf numFmtId="165" fontId="19" fillId="0" borderId="8" xfId="4" applyNumberFormat="1" applyFont="1" applyFill="1" applyBorder="1" applyAlignment="1"/>
    <xf numFmtId="165" fontId="19" fillId="3" borderId="4" xfId="3" applyNumberFormat="1" applyFont="1" applyFill="1" applyBorder="1" applyAlignment="1"/>
    <xf numFmtId="0" fontId="19" fillId="0" borderId="0" xfId="0" applyNumberFormat="1" applyFont="1" applyFill="1" applyBorder="1" applyAlignment="1">
      <alignment horizontal="left" indent="1"/>
    </xf>
    <xf numFmtId="165" fontId="19" fillId="0" borderId="0" xfId="0" applyNumberFormat="1" applyFont="1" applyFill="1" applyBorder="1" applyAlignment="1"/>
    <xf numFmtId="165" fontId="19" fillId="0" borderId="5" xfId="3" applyNumberFormat="1" applyFont="1" applyFill="1" applyBorder="1" applyAlignment="1"/>
    <xf numFmtId="167" fontId="19" fillId="0" borderId="2" xfId="3" applyNumberFormat="1" applyFont="1" applyFill="1" applyBorder="1" applyAlignment="1"/>
    <xf numFmtId="165" fontId="19" fillId="3" borderId="2" xfId="3" applyNumberFormat="1" applyFont="1" applyFill="1" applyBorder="1" applyAlignment="1"/>
    <xf numFmtId="165" fontId="19" fillId="0" borderId="0" xfId="5" applyNumberFormat="1" applyFont="1" applyFill="1" applyBorder="1"/>
    <xf numFmtId="0" fontId="16" fillId="0" borderId="0" xfId="2" applyNumberFormat="1" applyFont="1" applyFill="1" applyBorder="1" applyAlignment="1">
      <alignment horizontal="left" indent="1"/>
    </xf>
    <xf numFmtId="38" fontId="19" fillId="0" borderId="9" xfId="2" applyNumberFormat="1" applyFont="1" applyFill="1" applyBorder="1" applyAlignment="1"/>
    <xf numFmtId="38" fontId="19" fillId="3" borderId="10" xfId="2" applyNumberFormat="1" applyFont="1" applyFill="1" applyBorder="1" applyAlignment="1"/>
    <xf numFmtId="0" fontId="29" fillId="0" borderId="0" xfId="0" applyNumberFormat="1" applyFont="1"/>
    <xf numFmtId="167" fontId="19" fillId="0" borderId="6" xfId="3" applyNumberFormat="1" applyFont="1" applyFill="1" applyBorder="1" applyAlignment="1"/>
    <xf numFmtId="0" fontId="33" fillId="0" borderId="0" xfId="6" applyNumberFormat="1" applyFont="1" applyFill="1" applyBorder="1" applyAlignment="1">
      <alignment horizontal="left" indent="1"/>
    </xf>
    <xf numFmtId="167" fontId="19" fillId="0" borderId="0" xfId="6" applyNumberFormat="1" applyFont="1" applyFill="1" applyBorder="1"/>
    <xf numFmtId="165" fontId="19" fillId="0" borderId="9" xfId="2" applyNumberFormat="1" applyFont="1" applyFill="1" applyBorder="1" applyAlignment="1"/>
    <xf numFmtId="165" fontId="19" fillId="3" borderId="11" xfId="2" applyNumberFormat="1" applyFont="1" applyFill="1" applyBorder="1" applyAlignment="1"/>
    <xf numFmtId="0" fontId="34" fillId="0" borderId="0" xfId="6" applyNumberFormat="1" applyFont="1" applyFill="1" applyBorder="1" applyAlignment="1">
      <alignment horizontal="left"/>
    </xf>
    <xf numFmtId="167" fontId="19" fillId="0" borderId="5" xfId="3" applyNumberFormat="1" applyFont="1" applyFill="1" applyBorder="1" applyAlignment="1"/>
    <xf numFmtId="0" fontId="16" fillId="0" borderId="0" xfId="1" applyNumberFormat="1" applyFont="1" applyFill="1" applyBorder="1" applyAlignment="1">
      <alignment horizontal="left" indent="1"/>
    </xf>
    <xf numFmtId="167" fontId="29" fillId="0" borderId="2" xfId="1" applyNumberFormat="1" applyFont="1" applyFill="1" applyBorder="1" applyAlignment="1"/>
    <xf numFmtId="167" fontId="29" fillId="3" borderId="2" xfId="1" applyNumberFormat="1" applyFont="1" applyFill="1" applyBorder="1" applyAlignment="1"/>
    <xf numFmtId="0" fontId="27" fillId="0" borderId="0" xfId="0" applyFont="1"/>
    <xf numFmtId="0" fontId="35" fillId="0" borderId="0" xfId="0" applyFont="1"/>
    <xf numFmtId="0" fontId="27" fillId="0" borderId="0" xfId="0" applyFont="1" applyFill="1"/>
    <xf numFmtId="0" fontId="27" fillId="0" borderId="0" xfId="0" applyFont="1" applyFill="1" applyBorder="1" applyAlignment="1">
      <alignment horizontal="right"/>
    </xf>
    <xf numFmtId="0" fontId="27" fillId="0" borderId="0" xfId="0" applyFont="1" applyBorder="1"/>
    <xf numFmtId="0" fontId="26" fillId="0" borderId="0" xfId="0" applyFont="1" applyFill="1" applyBorder="1" applyAlignment="1">
      <alignment horizontal="center"/>
    </xf>
    <xf numFmtId="0" fontId="27" fillId="7" borderId="0" xfId="0" applyFont="1" applyFill="1"/>
    <xf numFmtId="0" fontId="26" fillId="0" borderId="0" xfId="0" applyFont="1" applyBorder="1"/>
    <xf numFmtId="44" fontId="27" fillId="5" borderId="0" xfId="6" applyFont="1" applyFill="1" applyBorder="1"/>
    <xf numFmtId="44" fontId="27" fillId="0" borderId="0" xfId="6" applyFont="1" applyFill="1" applyBorder="1"/>
    <xf numFmtId="43" fontId="27" fillId="5" borderId="0" xfId="5" applyFont="1" applyFill="1" applyBorder="1"/>
    <xf numFmtId="43" fontId="27" fillId="0" borderId="0" xfId="5" applyFont="1" applyFill="1" applyBorder="1"/>
    <xf numFmtId="0" fontId="27" fillId="0" borderId="0" xfId="0" applyFont="1" applyFill="1" applyBorder="1"/>
    <xf numFmtId="40" fontId="27" fillId="0" borderId="0" xfId="0" applyNumberFormat="1" applyFont="1" applyFill="1" applyBorder="1"/>
    <xf numFmtId="0" fontId="26" fillId="0" borderId="0" xfId="0" applyFont="1"/>
    <xf numFmtId="166" fontId="27" fillId="6" borderId="0" xfId="9" applyNumberFormat="1" applyFont="1" applyFill="1"/>
    <xf numFmtId="166" fontId="27" fillId="0" borderId="0" xfId="9" applyNumberFormat="1" applyFont="1" applyFill="1"/>
    <xf numFmtId="168" fontId="27" fillId="0" borderId="0" xfId="0" applyNumberFormat="1" applyFont="1" applyFill="1"/>
    <xf numFmtId="164" fontId="26" fillId="8" borderId="0" xfId="5" applyNumberFormat="1" applyFont="1" applyFill="1"/>
    <xf numFmtId="0" fontId="35" fillId="0" borderId="0" xfId="0" applyFont="1" applyFill="1"/>
    <xf numFmtId="43" fontId="35" fillId="0" borderId="0" xfId="5" applyFont="1" applyFill="1"/>
    <xf numFmtId="44" fontId="23" fillId="0" borderId="0" xfId="6" applyFont="1" applyBorder="1"/>
    <xf numFmtId="44" fontId="22" fillId="0" borderId="0" xfId="6" applyFont="1" applyBorder="1"/>
    <xf numFmtId="170" fontId="7" fillId="0" borderId="0" xfId="5" applyNumberFormat="1" applyFont="1" applyAlignment="1" applyProtection="1">
      <alignment horizontal="center" wrapText="1"/>
    </xf>
    <xf numFmtId="170" fontId="7" fillId="0" borderId="0" xfId="5" applyNumberFormat="1" applyFont="1" applyAlignment="1">
      <alignment horizontal="center"/>
    </xf>
    <xf numFmtId="0" fontId="14" fillId="0" borderId="20" xfId="4" applyNumberFormat="1" applyFont="1" applyFill="1" applyBorder="1" applyAlignment="1">
      <alignment horizontal="left" indent="1"/>
    </xf>
    <xf numFmtId="0" fontId="37" fillId="0" borderId="0" xfId="6" applyNumberFormat="1" applyFont="1" applyFill="1" applyBorder="1" applyAlignment="1">
      <alignment horizontal="left"/>
    </xf>
    <xf numFmtId="0" fontId="38" fillId="0" borderId="0" xfId="0" applyNumberFormat="1" applyFont="1" applyFill="1" applyBorder="1" applyAlignment="1"/>
    <xf numFmtId="0" fontId="39" fillId="0" borderId="0" xfId="0" applyFont="1"/>
    <xf numFmtId="0" fontId="40" fillId="0" borderId="0" xfId="0" applyFont="1"/>
    <xf numFmtId="0" fontId="41" fillId="0" borderId="0" xfId="0" applyNumberFormat="1" applyFont="1" applyFill="1" applyBorder="1" applyAlignment="1"/>
    <xf numFmtId="0" fontId="42" fillId="0" borderId="0" xfId="0" applyFont="1"/>
    <xf numFmtId="0" fontId="43" fillId="0" borderId="0" xfId="6" applyNumberFormat="1" applyFont="1" applyFill="1" applyBorder="1" applyAlignment="1">
      <alignment horizontal="left"/>
    </xf>
    <xf numFmtId="0" fontId="44" fillId="0" borderId="0" xfId="2" applyNumberFormat="1" applyFont="1" applyFill="1" applyBorder="1" applyAlignment="1">
      <alignment horizontal="left"/>
    </xf>
    <xf numFmtId="171" fontId="7" fillId="0" borderId="0" xfId="5" applyNumberFormat="1" applyFont="1" applyAlignment="1" applyProtection="1">
      <alignment horizontal="center"/>
    </xf>
    <xf numFmtId="0" fontId="7" fillId="0" borderId="30" xfId="0" applyFont="1" applyBorder="1"/>
    <xf numFmtId="0" fontId="36" fillId="9" borderId="0" xfId="0" applyFont="1" applyFill="1" applyAlignment="1"/>
    <xf numFmtId="0" fontId="6" fillId="4" borderId="2" xfId="5" applyNumberFormat="1" applyFont="1" applyFill="1" applyBorder="1" applyAlignment="1" applyProtection="1">
      <alignment horizontal="right" vertical="top" wrapText="1"/>
    </xf>
  </cellXfs>
  <cellStyles count="11">
    <cellStyle name="ColLevel_2" xfId="3" builtinId="2" iLevel="1"/>
    <cellStyle name="Comma" xfId="5" builtinId="3"/>
    <cellStyle name="Currency" xfId="6" builtinId="4"/>
    <cellStyle name="MyBlue" xfId="7"/>
    <cellStyle name="Normal" xfId="0" builtinId="0"/>
    <cellStyle name="Normal 2" xfId="8"/>
    <cellStyle name="Normal 3" xfId="10"/>
    <cellStyle name="Percent" xfId="9" builtinId="5"/>
    <cellStyle name="RowLevel_1" xfId="1" builtinId="1" iLevel="0"/>
    <cellStyle name="RowLevel_2" xfId="2" builtinId="1" iLevel="1"/>
    <cellStyle name="RowLevel_3" xfId="4" builtinId="1" iLevel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66FF"/>
      <color rgb="FFFF00FF"/>
      <color rgb="FFFFFF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65689</xdr:colOff>
      <xdr:row>0</xdr:row>
      <xdr:rowOff>0</xdr:rowOff>
    </xdr:from>
    <xdr:to>
      <xdr:col>5</xdr:col>
      <xdr:colOff>494262</xdr:colOff>
      <xdr:row>1</xdr:row>
      <xdr:rowOff>3181</xdr:rowOff>
    </xdr:to>
    <xdr:pic>
      <xdr:nvPicPr>
        <xdr:cNvPr id="2" name="Picture 1" descr="APPROVED_no obstacles_ home_on white_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4741" y="0"/>
          <a:ext cx="1702952" cy="8243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indexed="13"/>
  </sheetPr>
  <dimension ref="A1:M34"/>
  <sheetViews>
    <sheetView tabSelected="1" zoomScale="145" zoomScaleNormal="145" workbookViewId="0"/>
  </sheetViews>
  <sheetFormatPr defaultColWidth="9.140625" defaultRowHeight="12.75" x14ac:dyDescent="0.2"/>
  <cols>
    <col min="1" max="1" width="19.85546875" style="6" customWidth="1"/>
    <col min="2" max="5" width="10.140625" style="6" bestFit="1" customWidth="1"/>
    <col min="6" max="6" width="9.140625" style="6"/>
    <col min="7" max="7" width="9.140625" style="6" bestFit="1" customWidth="1"/>
    <col min="8" max="8" width="6" style="6" bestFit="1" customWidth="1"/>
    <col min="9" max="9" width="9.140625" style="6" bestFit="1" customWidth="1"/>
    <col min="10" max="10" width="7.42578125" style="6" bestFit="1" customWidth="1"/>
    <col min="11" max="11" width="14.28515625" style="6" bestFit="1" customWidth="1"/>
    <col min="12" max="12" width="12.7109375" style="6" bestFit="1" customWidth="1"/>
    <col min="13" max="13" width="30.5703125" style="6" bestFit="1" customWidth="1"/>
    <col min="14" max="16384" width="9.140625" style="6"/>
  </cols>
  <sheetData>
    <row r="1" spans="1:13" ht="20.25" x14ac:dyDescent="0.3">
      <c r="A1" s="78" t="s">
        <v>101</v>
      </c>
      <c r="B1" s="78"/>
      <c r="C1" s="78"/>
      <c r="D1" s="78"/>
      <c r="E1" s="78"/>
    </row>
    <row r="2" spans="1:13" ht="15.75" thickBot="1" x14ac:dyDescent="0.3">
      <c r="A2" s="79"/>
      <c r="B2" s="80" t="s">
        <v>29</v>
      </c>
      <c r="C2" s="80" t="s">
        <v>30</v>
      </c>
      <c r="D2" s="80" t="s">
        <v>31</v>
      </c>
      <c r="E2" s="81" t="s">
        <v>0</v>
      </c>
      <c r="G2" s="19" t="s">
        <v>98</v>
      </c>
      <c r="H2" s="29" t="s">
        <v>27</v>
      </c>
      <c r="I2" s="29" t="s">
        <v>28</v>
      </c>
      <c r="J2" s="29" t="s">
        <v>4</v>
      </c>
      <c r="K2" s="29" t="s">
        <v>5</v>
      </c>
      <c r="L2" s="27">
        <v>1234567890</v>
      </c>
      <c r="M2" s="19" t="s">
        <v>78</v>
      </c>
    </row>
    <row r="3" spans="1:13" ht="15.75" x14ac:dyDescent="0.25">
      <c r="A3" s="82" t="s">
        <v>1</v>
      </c>
      <c r="B3" s="83">
        <v>0.01</v>
      </c>
      <c r="C3" s="83"/>
      <c r="D3" s="83"/>
      <c r="E3" s="84"/>
      <c r="G3" s="31" t="s">
        <v>99</v>
      </c>
      <c r="H3" s="30" t="s">
        <v>27</v>
      </c>
      <c r="I3" s="30" t="s">
        <v>28</v>
      </c>
      <c r="J3" s="30" t="s">
        <v>4</v>
      </c>
      <c r="K3" s="145" t="s">
        <v>5</v>
      </c>
      <c r="L3" s="28">
        <v>1234567890</v>
      </c>
      <c r="M3" s="31" t="s">
        <v>78</v>
      </c>
    </row>
    <row r="4" spans="1:13" ht="15.75" x14ac:dyDescent="0.25">
      <c r="A4" s="85" t="s">
        <v>27</v>
      </c>
      <c r="B4" s="86">
        <v>101000</v>
      </c>
      <c r="C4" s="86">
        <v>118370</v>
      </c>
      <c r="D4" s="86">
        <v>139750</v>
      </c>
      <c r="E4" s="87">
        <f>SUM(B4:D4)</f>
        <v>359120</v>
      </c>
      <c r="G4" s="144"/>
      <c r="H4" s="145"/>
      <c r="I4" s="145"/>
      <c r="J4" s="145"/>
      <c r="K4" s="145"/>
      <c r="L4" s="146"/>
      <c r="M4" s="144"/>
    </row>
    <row r="5" spans="1:13" ht="15" x14ac:dyDescent="0.25">
      <c r="A5" s="85" t="s">
        <v>28</v>
      </c>
      <c r="B5" s="88">
        <v>18700</v>
      </c>
      <c r="C5" s="88">
        <v>20970</v>
      </c>
      <c r="D5" s="88">
        <v>22240</v>
      </c>
      <c r="E5" s="89">
        <f>SUM(B5:D5)</f>
        <v>61910</v>
      </c>
      <c r="G5" s="139"/>
    </row>
    <row r="6" spans="1:13" ht="21" thickBot="1" x14ac:dyDescent="0.35">
      <c r="A6" s="90" t="s">
        <v>1</v>
      </c>
      <c r="B6" s="91">
        <f>SUM(B4:B5)</f>
        <v>119700</v>
      </c>
      <c r="C6" s="91">
        <f>SUM(C4:C5)</f>
        <v>139340</v>
      </c>
      <c r="D6" s="91">
        <f>SUM(D4:D5)</f>
        <v>161990</v>
      </c>
      <c r="E6" s="92">
        <f>SUM(E4:E5)</f>
        <v>421030</v>
      </c>
      <c r="G6" s="140"/>
      <c r="H6" s="141"/>
      <c r="I6" s="141"/>
      <c r="J6" s="141"/>
      <c r="K6" s="141"/>
    </row>
    <row r="7" spans="1:13" ht="19.5" x14ac:dyDescent="0.25">
      <c r="A7" s="93"/>
      <c r="B7" s="94"/>
      <c r="C7" s="94"/>
      <c r="D7" s="94"/>
      <c r="E7" s="95"/>
      <c r="G7" s="143"/>
      <c r="H7" s="142"/>
      <c r="I7" s="142"/>
      <c r="J7" s="142"/>
      <c r="K7" s="142"/>
    </row>
    <row r="8" spans="1:13" ht="15" x14ac:dyDescent="0.25">
      <c r="A8" s="82" t="s">
        <v>2</v>
      </c>
      <c r="B8" s="86"/>
      <c r="C8" s="86"/>
      <c r="D8" s="86"/>
      <c r="E8" s="96"/>
      <c r="G8" s="29"/>
      <c r="K8" s="32"/>
    </row>
    <row r="9" spans="1:13" ht="15" x14ac:dyDescent="0.25">
      <c r="A9" s="85" t="s">
        <v>3</v>
      </c>
      <c r="B9" s="86">
        <v>76500</v>
      </c>
      <c r="C9" s="86">
        <v>77270</v>
      </c>
      <c r="D9" s="86">
        <v>78040</v>
      </c>
      <c r="E9" s="87">
        <f>SUM(B9:D9)</f>
        <v>231810</v>
      </c>
      <c r="G9" s="29"/>
      <c r="K9" s="32"/>
    </row>
    <row r="10" spans="1:13" ht="15" x14ac:dyDescent="0.25">
      <c r="A10" s="85" t="s">
        <v>4</v>
      </c>
      <c r="B10" s="88">
        <v>2300</v>
      </c>
      <c r="C10" s="88">
        <v>2510</v>
      </c>
      <c r="D10" s="88">
        <v>2820</v>
      </c>
      <c r="E10" s="97">
        <f>SUM(B10:D10)</f>
        <v>7630</v>
      </c>
      <c r="G10" s="29"/>
      <c r="K10" s="32"/>
    </row>
    <row r="11" spans="1:13" ht="15" x14ac:dyDescent="0.25">
      <c r="A11" s="85" t="s">
        <v>5</v>
      </c>
      <c r="B11" s="98">
        <v>2000</v>
      </c>
      <c r="C11" s="88">
        <v>510</v>
      </c>
      <c r="D11" s="88">
        <v>850</v>
      </c>
      <c r="E11" s="89">
        <f>SUM(B11:D11)</f>
        <v>3360</v>
      </c>
      <c r="G11" s="27"/>
      <c r="K11" s="32"/>
    </row>
    <row r="12" spans="1:13" ht="15.75" thickBot="1" x14ac:dyDescent="0.3">
      <c r="A12" s="90" t="s">
        <v>6</v>
      </c>
      <c r="B12" s="91">
        <f>SUM(B9:B11)</f>
        <v>80800</v>
      </c>
      <c r="C12" s="91">
        <f>SUM(C9:C11)</f>
        <v>80290</v>
      </c>
      <c r="D12" s="91">
        <f>SUM(D9:D11)</f>
        <v>81710</v>
      </c>
      <c r="E12" s="92">
        <f>SUM(E9:E11)</f>
        <v>242800</v>
      </c>
      <c r="K12" s="32"/>
    </row>
    <row r="13" spans="1:13" ht="15.75" thickBot="1" x14ac:dyDescent="0.3">
      <c r="A13" s="99" t="s">
        <v>7</v>
      </c>
      <c r="B13" s="100">
        <f>B6-B12</f>
        <v>38900</v>
      </c>
      <c r="C13" s="100">
        <f>C6-C12</f>
        <v>59050</v>
      </c>
      <c r="D13" s="100">
        <f>D6-D12</f>
        <v>80280</v>
      </c>
      <c r="E13" s="101">
        <f>E6-E12</f>
        <v>178230</v>
      </c>
    </row>
    <row r="14" spans="1:13" ht="15.75" thickTop="1" x14ac:dyDescent="0.25">
      <c r="A14" s="102"/>
      <c r="B14" s="86"/>
      <c r="C14" s="86"/>
      <c r="D14" s="86"/>
      <c r="E14" s="103"/>
    </row>
    <row r="15" spans="1:13" ht="15" x14ac:dyDescent="0.25">
      <c r="A15" s="82" t="s">
        <v>37</v>
      </c>
      <c r="B15" s="86"/>
      <c r="C15" s="86"/>
      <c r="D15" s="86"/>
      <c r="E15" s="96"/>
    </row>
    <row r="16" spans="1:13" ht="15" x14ac:dyDescent="0.25">
      <c r="A16" s="104" t="s">
        <v>8</v>
      </c>
      <c r="B16" s="105">
        <v>18400</v>
      </c>
      <c r="C16" s="86">
        <v>18580</v>
      </c>
      <c r="D16" s="86">
        <v>18770</v>
      </c>
      <c r="E16" s="87">
        <f t="shared" ref="E16:E31" si="0">SUM(B16:D16)</f>
        <v>55750</v>
      </c>
    </row>
    <row r="17" spans="1:5" ht="15" x14ac:dyDescent="0.25">
      <c r="A17" s="104" t="s">
        <v>9</v>
      </c>
      <c r="B17" s="98">
        <v>175</v>
      </c>
      <c r="C17" s="88">
        <v>180</v>
      </c>
      <c r="D17" s="88">
        <v>180</v>
      </c>
      <c r="E17" s="97">
        <f t="shared" si="0"/>
        <v>535</v>
      </c>
    </row>
    <row r="18" spans="1:5" ht="15" x14ac:dyDescent="0.25">
      <c r="A18" s="104" t="s">
        <v>10</v>
      </c>
      <c r="B18" s="98">
        <v>200</v>
      </c>
      <c r="C18" s="88">
        <v>200</v>
      </c>
      <c r="D18" s="88">
        <v>200</v>
      </c>
      <c r="E18" s="97">
        <f t="shared" si="0"/>
        <v>600</v>
      </c>
    </row>
    <row r="19" spans="1:5" ht="15" x14ac:dyDescent="0.25">
      <c r="A19" s="104" t="s">
        <v>11</v>
      </c>
      <c r="B19" s="98">
        <v>162</v>
      </c>
      <c r="C19" s="88">
        <v>160</v>
      </c>
      <c r="D19" s="88">
        <v>160</v>
      </c>
      <c r="E19" s="97">
        <f t="shared" si="0"/>
        <v>482</v>
      </c>
    </row>
    <row r="20" spans="1:5" ht="15" x14ac:dyDescent="0.25">
      <c r="A20" s="104" t="s">
        <v>12</v>
      </c>
      <c r="B20" s="98">
        <v>200</v>
      </c>
      <c r="C20" s="88">
        <v>200</v>
      </c>
      <c r="D20" s="88">
        <v>200</v>
      </c>
      <c r="E20" s="97">
        <f t="shared" si="0"/>
        <v>600</v>
      </c>
    </row>
    <row r="21" spans="1:5" ht="15" x14ac:dyDescent="0.25">
      <c r="A21" s="104" t="s">
        <v>13</v>
      </c>
      <c r="B21" s="98">
        <v>3800</v>
      </c>
      <c r="C21" s="88">
        <v>3840</v>
      </c>
      <c r="D21" s="88">
        <v>3880</v>
      </c>
      <c r="E21" s="97">
        <f t="shared" si="0"/>
        <v>11520</v>
      </c>
    </row>
    <row r="22" spans="1:5" ht="15" x14ac:dyDescent="0.25">
      <c r="A22" s="104" t="s">
        <v>14</v>
      </c>
      <c r="B22" s="98">
        <v>300</v>
      </c>
      <c r="C22" s="88">
        <v>300</v>
      </c>
      <c r="D22" s="88">
        <v>300</v>
      </c>
      <c r="E22" s="97">
        <f t="shared" si="0"/>
        <v>900</v>
      </c>
    </row>
    <row r="23" spans="1:5" ht="15" x14ac:dyDescent="0.25">
      <c r="A23" s="104" t="s">
        <v>15</v>
      </c>
      <c r="B23" s="98">
        <v>700</v>
      </c>
      <c r="C23" s="88">
        <v>710</v>
      </c>
      <c r="D23" s="88">
        <v>720</v>
      </c>
      <c r="E23" s="97">
        <f t="shared" si="0"/>
        <v>2130</v>
      </c>
    </row>
    <row r="24" spans="1:5" ht="15" x14ac:dyDescent="0.25">
      <c r="A24" s="104" t="s">
        <v>16</v>
      </c>
      <c r="B24" s="98">
        <v>2300</v>
      </c>
      <c r="C24" s="88">
        <v>2320</v>
      </c>
      <c r="D24" s="88">
        <v>2340</v>
      </c>
      <c r="E24" s="97">
        <f t="shared" si="0"/>
        <v>6960</v>
      </c>
    </row>
    <row r="25" spans="1:5" ht="15" x14ac:dyDescent="0.25">
      <c r="A25" s="104" t="s">
        <v>17</v>
      </c>
      <c r="B25" s="98">
        <v>21600</v>
      </c>
      <c r="C25" s="88">
        <v>21820</v>
      </c>
      <c r="D25" s="88">
        <v>22040</v>
      </c>
      <c r="E25" s="97">
        <f t="shared" si="0"/>
        <v>65460</v>
      </c>
    </row>
    <row r="26" spans="1:5" ht="15" x14ac:dyDescent="0.25">
      <c r="A26" s="104" t="s">
        <v>18</v>
      </c>
      <c r="B26" s="98">
        <v>1100</v>
      </c>
      <c r="C26" s="88">
        <v>1110</v>
      </c>
      <c r="D26" s="88">
        <v>1120</v>
      </c>
      <c r="E26" s="97">
        <f t="shared" si="0"/>
        <v>3330</v>
      </c>
    </row>
    <row r="27" spans="1:5" ht="15" x14ac:dyDescent="0.25">
      <c r="A27" s="104" t="s">
        <v>19</v>
      </c>
      <c r="B27" s="98">
        <v>1300</v>
      </c>
      <c r="C27" s="88">
        <v>1310</v>
      </c>
      <c r="D27" s="88">
        <v>1320</v>
      </c>
      <c r="E27" s="97">
        <f t="shared" si="0"/>
        <v>3930</v>
      </c>
    </row>
    <row r="28" spans="1:5" ht="15" x14ac:dyDescent="0.25">
      <c r="A28" s="104" t="s">
        <v>20</v>
      </c>
      <c r="B28" s="98">
        <v>500</v>
      </c>
      <c r="C28" s="88">
        <v>510</v>
      </c>
      <c r="D28" s="88">
        <v>520</v>
      </c>
      <c r="E28" s="97">
        <f t="shared" si="0"/>
        <v>1530</v>
      </c>
    </row>
    <row r="29" spans="1:5" ht="15" x14ac:dyDescent="0.25">
      <c r="A29" s="104" t="s">
        <v>21</v>
      </c>
      <c r="B29" s="98">
        <v>900</v>
      </c>
      <c r="C29" s="88">
        <v>910</v>
      </c>
      <c r="D29" s="88">
        <v>920</v>
      </c>
      <c r="E29" s="97">
        <f t="shared" si="0"/>
        <v>2730</v>
      </c>
    </row>
    <row r="30" spans="1:5" ht="15" x14ac:dyDescent="0.25">
      <c r="A30" s="104" t="s">
        <v>22</v>
      </c>
      <c r="B30" s="98">
        <v>300</v>
      </c>
      <c r="C30" s="88">
        <v>300</v>
      </c>
      <c r="D30" s="88">
        <v>300</v>
      </c>
      <c r="E30" s="97">
        <f t="shared" si="0"/>
        <v>900</v>
      </c>
    </row>
    <row r="31" spans="1:5" ht="15" x14ac:dyDescent="0.25">
      <c r="A31" s="104" t="s">
        <v>23</v>
      </c>
      <c r="B31" s="98">
        <v>165</v>
      </c>
      <c r="C31" s="88">
        <v>170</v>
      </c>
      <c r="D31" s="88">
        <v>170</v>
      </c>
      <c r="E31" s="89">
        <f t="shared" si="0"/>
        <v>505</v>
      </c>
    </row>
    <row r="32" spans="1:5" ht="15.75" thickBot="1" x14ac:dyDescent="0.3">
      <c r="A32" s="99" t="s">
        <v>24</v>
      </c>
      <c r="B32" s="106">
        <f>SUM(B16:B31)</f>
        <v>52102</v>
      </c>
      <c r="C32" s="106">
        <f>SUM(C16:C31)</f>
        <v>52620</v>
      </c>
      <c r="D32" s="106">
        <f>SUM(D16:D31)</f>
        <v>53140</v>
      </c>
      <c r="E32" s="107">
        <f>SUM(E16:E31)</f>
        <v>157862</v>
      </c>
    </row>
    <row r="33" spans="1:5" ht="15.75" thickTop="1" x14ac:dyDescent="0.25">
      <c r="A33" s="108"/>
      <c r="B33" s="86"/>
      <c r="C33" s="86"/>
      <c r="D33" s="86"/>
      <c r="E33" s="109"/>
    </row>
    <row r="34" spans="1:5" ht="15" x14ac:dyDescent="0.25">
      <c r="A34" s="110" t="s">
        <v>7</v>
      </c>
      <c r="B34" s="111">
        <f>B13-B32</f>
        <v>-13202</v>
      </c>
      <c r="C34" s="111">
        <f>C13-C32</f>
        <v>6430</v>
      </c>
      <c r="D34" s="111">
        <f>D13-D32</f>
        <v>27140</v>
      </c>
      <c r="E34" s="112">
        <f>E13-E32</f>
        <v>20368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 tint="0.39997558519241921"/>
  </sheetPr>
  <dimension ref="A1:J28"/>
  <sheetViews>
    <sheetView zoomScale="145" zoomScaleNormal="145" workbookViewId="0">
      <selection activeCell="D6" sqref="D6"/>
    </sheetView>
  </sheetViews>
  <sheetFormatPr defaultColWidth="9.140625" defaultRowHeight="12.75" x14ac:dyDescent="0.2"/>
  <cols>
    <col min="1" max="1" width="11.140625" style="137" customWidth="1"/>
    <col min="2" max="2" width="5.85546875" style="6" bestFit="1" customWidth="1"/>
    <col min="3" max="4" width="10.7109375" style="6" customWidth="1"/>
    <col min="5" max="5" width="6.140625" style="6" bestFit="1" customWidth="1"/>
    <col min="6" max="6" width="5.7109375" style="6" bestFit="1" customWidth="1"/>
    <col min="7" max="7" width="8.85546875" style="6" bestFit="1" customWidth="1"/>
    <col min="8" max="8" width="7.28515625" style="6" bestFit="1" customWidth="1"/>
    <col min="9" max="9" width="11.5703125" style="6" bestFit="1" customWidth="1"/>
    <col min="10" max="10" width="28.85546875" style="6" bestFit="1" customWidth="1"/>
    <col min="11" max="16384" width="9.140625" style="6"/>
  </cols>
  <sheetData>
    <row r="1" spans="1:10" ht="25.5" x14ac:dyDescent="0.2">
      <c r="A1" s="136" t="s">
        <v>79</v>
      </c>
      <c r="C1" s="33" t="s">
        <v>85</v>
      </c>
      <c r="D1" s="33"/>
    </row>
    <row r="2" spans="1:10" x14ac:dyDescent="0.2">
      <c r="A2" s="147">
        <v>9</v>
      </c>
      <c r="C2" s="6" t="s">
        <v>80</v>
      </c>
      <c r="E2" s="19"/>
      <c r="F2" s="29"/>
      <c r="G2" s="29"/>
      <c r="H2" s="29"/>
      <c r="I2" s="27"/>
      <c r="J2" s="19"/>
    </row>
    <row r="3" spans="1:10" ht="15" x14ac:dyDescent="0.25">
      <c r="A3" s="147">
        <v>70</v>
      </c>
      <c r="C3" s="6" t="s">
        <v>81</v>
      </c>
      <c r="E3" s="31"/>
      <c r="F3" s="30"/>
      <c r="G3" s="30"/>
      <c r="H3" s="30"/>
      <c r="I3" s="28"/>
      <c r="J3" s="31"/>
    </row>
    <row r="4" spans="1:10" x14ac:dyDescent="0.2">
      <c r="A4" s="147">
        <v>77</v>
      </c>
      <c r="B4" s="29"/>
      <c r="C4" s="6" t="s">
        <v>76</v>
      </c>
    </row>
    <row r="5" spans="1:10" x14ac:dyDescent="0.2">
      <c r="A5" s="147">
        <v>85</v>
      </c>
      <c r="B5" s="29"/>
      <c r="C5" s="6" t="s">
        <v>82</v>
      </c>
    </row>
    <row r="6" spans="1:10" x14ac:dyDescent="0.2">
      <c r="A6" s="147">
        <v>80</v>
      </c>
      <c r="B6" s="29"/>
      <c r="C6" s="6" t="s">
        <v>83</v>
      </c>
      <c r="G6" s="32"/>
    </row>
    <row r="7" spans="1:10" x14ac:dyDescent="0.2">
      <c r="A7" s="147">
        <v>95</v>
      </c>
      <c r="B7" s="29"/>
      <c r="C7" s="6" t="s">
        <v>77</v>
      </c>
      <c r="G7" s="32"/>
    </row>
    <row r="8" spans="1:10" x14ac:dyDescent="0.2">
      <c r="A8" s="147">
        <v>73</v>
      </c>
      <c r="B8" s="29"/>
      <c r="C8" s="6" t="s">
        <v>48</v>
      </c>
      <c r="G8" s="32"/>
    </row>
    <row r="9" spans="1:10" x14ac:dyDescent="0.2">
      <c r="A9" s="147">
        <v>64</v>
      </c>
      <c r="B9" s="29"/>
      <c r="C9" s="6" t="s">
        <v>84</v>
      </c>
      <c r="G9" s="32"/>
    </row>
    <row r="10" spans="1:10" x14ac:dyDescent="0.2">
      <c r="A10" s="147">
        <v>69</v>
      </c>
      <c r="B10" s="29"/>
      <c r="G10" s="32"/>
    </row>
    <row r="11" spans="1:10" x14ac:dyDescent="0.2">
      <c r="A11" s="147">
        <v>88</v>
      </c>
      <c r="B11" s="27"/>
      <c r="G11" s="32"/>
    </row>
    <row r="12" spans="1:10" x14ac:dyDescent="0.2">
      <c r="A12" s="147">
        <v>93</v>
      </c>
      <c r="G12" s="32"/>
    </row>
    <row r="13" spans="1:10" x14ac:dyDescent="0.2">
      <c r="A13" s="147">
        <v>97</v>
      </c>
    </row>
    <row r="14" spans="1:10" x14ac:dyDescent="0.2">
      <c r="A14" s="147">
        <v>72</v>
      </c>
    </row>
    <row r="15" spans="1:10" x14ac:dyDescent="0.2">
      <c r="A15" s="147">
        <v>91</v>
      </c>
    </row>
    <row r="16" spans="1:10" x14ac:dyDescent="0.2">
      <c r="A16" s="147">
        <v>87</v>
      </c>
    </row>
    <row r="17" spans="1:1" x14ac:dyDescent="0.2">
      <c r="A17" s="147">
        <v>93</v>
      </c>
    </row>
    <row r="18" spans="1:1" x14ac:dyDescent="0.2">
      <c r="A18" s="147">
        <v>87</v>
      </c>
    </row>
    <row r="19" spans="1:1" x14ac:dyDescent="0.2">
      <c r="A19" s="147">
        <v>93</v>
      </c>
    </row>
    <row r="20" spans="1:1" x14ac:dyDescent="0.2">
      <c r="A20" s="147">
        <v>68</v>
      </c>
    </row>
    <row r="21" spans="1:1" x14ac:dyDescent="0.2">
      <c r="A21" s="147">
        <v>80</v>
      </c>
    </row>
    <row r="22" spans="1:1" x14ac:dyDescent="0.2">
      <c r="A22" s="147">
        <v>99</v>
      </c>
    </row>
    <row r="23" spans="1:1" x14ac:dyDescent="0.2">
      <c r="A23" s="147">
        <v>77</v>
      </c>
    </row>
    <row r="24" spans="1:1" x14ac:dyDescent="0.2">
      <c r="A24" s="147">
        <v>83</v>
      </c>
    </row>
    <row r="25" spans="1:1" x14ac:dyDescent="0.2">
      <c r="A25" s="147">
        <v>99</v>
      </c>
    </row>
    <row r="26" spans="1:1" x14ac:dyDescent="0.2">
      <c r="A26" s="147">
        <v>95</v>
      </c>
    </row>
    <row r="27" spans="1:1" x14ac:dyDescent="0.2">
      <c r="A27" s="147">
        <v>73</v>
      </c>
    </row>
    <row r="28" spans="1:1" x14ac:dyDescent="0.2">
      <c r="A28" s="147">
        <v>98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70C0"/>
  </sheetPr>
  <dimension ref="A1:H46"/>
  <sheetViews>
    <sheetView zoomScale="145" zoomScaleNormal="145" workbookViewId="0">
      <selection activeCell="A3" sqref="A3"/>
    </sheetView>
  </sheetViews>
  <sheetFormatPr defaultColWidth="9.140625" defaultRowHeight="12.75" x14ac:dyDescent="0.2"/>
  <cols>
    <col min="1" max="1" width="18" style="10" bestFit="1" customWidth="1"/>
    <col min="2" max="2" width="10.42578125" style="10" bestFit="1" customWidth="1"/>
    <col min="3" max="4" width="9.5703125" style="10" bestFit="1" customWidth="1"/>
    <col min="5" max="5" width="6" style="10" bestFit="1" customWidth="1"/>
    <col min="6" max="6" width="15.85546875" style="10" customWidth="1"/>
    <col min="7" max="7" width="12" style="10" bestFit="1" customWidth="1"/>
    <col min="8" max="8" width="6" style="10" bestFit="1" customWidth="1"/>
    <col min="9" max="9" width="22.7109375" style="10" bestFit="1" customWidth="1"/>
    <col min="10" max="16384" width="9.140625" style="10"/>
  </cols>
  <sheetData>
    <row r="1" spans="1:7" x14ac:dyDescent="0.2">
      <c r="A1" s="9"/>
      <c r="B1" s="34" t="s">
        <v>29</v>
      </c>
      <c r="C1" s="34" t="s">
        <v>30</v>
      </c>
      <c r="D1" s="34" t="s">
        <v>31</v>
      </c>
    </row>
    <row r="2" spans="1:7" x14ac:dyDescent="0.2">
      <c r="A2" s="12" t="s">
        <v>1</v>
      </c>
      <c r="B2" s="18">
        <v>0.01</v>
      </c>
      <c r="C2" s="18"/>
      <c r="D2" s="18"/>
    </row>
    <row r="3" spans="1:7" x14ac:dyDescent="0.2">
      <c r="A3" s="22" t="s">
        <v>27</v>
      </c>
      <c r="B3" s="13">
        <v>137000</v>
      </c>
      <c r="C3" s="13">
        <v>138370</v>
      </c>
      <c r="D3" s="13">
        <v>139750</v>
      </c>
      <c r="F3" s="49" t="s">
        <v>97</v>
      </c>
      <c r="G3" s="134">
        <v>234567</v>
      </c>
    </row>
    <row r="4" spans="1:7" x14ac:dyDescent="0.2">
      <c r="A4" s="22" t="s">
        <v>28</v>
      </c>
      <c r="B4" s="14">
        <v>26700</v>
      </c>
      <c r="C4" s="14">
        <v>26970</v>
      </c>
      <c r="D4" s="14">
        <v>27240</v>
      </c>
      <c r="F4" s="46" t="s">
        <v>87</v>
      </c>
      <c r="G4" s="46">
        <v>234567</v>
      </c>
    </row>
    <row r="5" spans="1:7" x14ac:dyDescent="0.2">
      <c r="A5" s="25" t="s">
        <v>1</v>
      </c>
      <c r="B5" s="38">
        <f>SUM(B3:B4)</f>
        <v>163700</v>
      </c>
      <c r="C5" s="38">
        <f>SUM(C3:C4)</f>
        <v>165340</v>
      </c>
      <c r="D5" s="38">
        <f>SUM(D3:D4)</f>
        <v>166990</v>
      </c>
    </row>
    <row r="6" spans="1:7" x14ac:dyDescent="0.2">
      <c r="A6" s="15"/>
      <c r="B6" s="16"/>
      <c r="C6" s="16"/>
      <c r="D6" s="16"/>
    </row>
    <row r="7" spans="1:7" x14ac:dyDescent="0.2">
      <c r="A7" s="12" t="s">
        <v>2</v>
      </c>
      <c r="B7" s="13"/>
      <c r="C7" s="13"/>
      <c r="D7" s="13"/>
    </row>
    <row r="8" spans="1:7" x14ac:dyDescent="0.2">
      <c r="A8" s="22" t="s">
        <v>3</v>
      </c>
      <c r="B8" s="13">
        <v>76500</v>
      </c>
      <c r="C8" s="13">
        <v>77270</v>
      </c>
      <c r="D8" s="13">
        <v>78040</v>
      </c>
    </row>
    <row r="9" spans="1:7" ht="15" x14ac:dyDescent="0.35">
      <c r="A9" s="22" t="s">
        <v>4</v>
      </c>
      <c r="B9" s="14">
        <v>1300</v>
      </c>
      <c r="C9" s="14">
        <v>1310</v>
      </c>
      <c r="D9" s="14">
        <v>1320</v>
      </c>
      <c r="F9" s="48" t="s">
        <v>88</v>
      </c>
      <c r="G9" s="135">
        <v>234567</v>
      </c>
    </row>
    <row r="10" spans="1:7" x14ac:dyDescent="0.2">
      <c r="A10" s="22" t="s">
        <v>5</v>
      </c>
      <c r="B10" s="8">
        <v>500</v>
      </c>
      <c r="C10" s="14">
        <v>510</v>
      </c>
      <c r="D10" s="14">
        <v>520</v>
      </c>
    </row>
    <row r="11" spans="1:7" ht="15" x14ac:dyDescent="0.35">
      <c r="A11" s="25" t="s">
        <v>6</v>
      </c>
      <c r="B11" s="38">
        <f>SUM(B8:B10)</f>
        <v>78300</v>
      </c>
      <c r="C11" s="38">
        <f>SUM(C8:C10)</f>
        <v>79090</v>
      </c>
      <c r="D11" s="38">
        <f>SUM(D8:D10)</f>
        <v>79880</v>
      </c>
      <c r="F11" s="47" t="s">
        <v>86</v>
      </c>
      <c r="G11" s="47">
        <v>234567</v>
      </c>
    </row>
    <row r="12" spans="1:7" x14ac:dyDescent="0.2">
      <c r="A12" s="24" t="s">
        <v>7</v>
      </c>
      <c r="B12" s="41">
        <f>B5-B11</f>
        <v>85400</v>
      </c>
      <c r="C12" s="41">
        <f>C5-C11</f>
        <v>86250</v>
      </c>
      <c r="D12" s="41">
        <f>D5-D11</f>
        <v>87110</v>
      </c>
    </row>
    <row r="13" spans="1:7" x14ac:dyDescent="0.2">
      <c r="A13" s="24"/>
      <c r="B13" s="41"/>
      <c r="C13" s="41"/>
      <c r="D13" s="41"/>
    </row>
    <row r="14" spans="1:7" x14ac:dyDescent="0.2">
      <c r="A14" s="24"/>
      <c r="B14" s="41"/>
      <c r="C14" s="41"/>
      <c r="D14" s="41"/>
    </row>
    <row r="15" spans="1:7" x14ac:dyDescent="0.2">
      <c r="A15" s="24"/>
      <c r="B15" s="41"/>
      <c r="C15" s="41"/>
      <c r="D15" s="41"/>
    </row>
    <row r="16" spans="1:7" x14ac:dyDescent="0.2">
      <c r="A16" s="24"/>
      <c r="B16" s="41"/>
      <c r="C16" s="41"/>
      <c r="D16" s="41"/>
    </row>
    <row r="17" spans="1:8" x14ac:dyDescent="0.2">
      <c r="A17" s="43"/>
      <c r="B17" s="13"/>
      <c r="C17" s="13"/>
      <c r="D17" s="13"/>
    </row>
    <row r="19" spans="1:8" ht="25.5" x14ac:dyDescent="0.2">
      <c r="A19" s="10" t="s">
        <v>26</v>
      </c>
      <c r="B19" s="50" t="s">
        <v>47</v>
      </c>
      <c r="C19" s="2" t="s">
        <v>25</v>
      </c>
      <c r="D19" s="150" t="s">
        <v>102</v>
      </c>
      <c r="E19" s="150" t="s">
        <v>103</v>
      </c>
      <c r="G19" s="10" t="s">
        <v>89</v>
      </c>
      <c r="H19" s="10" t="s">
        <v>90</v>
      </c>
    </row>
    <row r="20" spans="1:8" x14ac:dyDescent="0.2">
      <c r="A20" s="3" t="s">
        <v>55</v>
      </c>
      <c r="B20" s="51">
        <v>36952</v>
      </c>
      <c r="C20" s="4">
        <f t="shared" ref="C20:C46" ca="1" si="0">DATEDIF(B20,TODAY(),"Y")</f>
        <v>12</v>
      </c>
      <c r="D20" s="20">
        <v>17735</v>
      </c>
      <c r="E20" s="5">
        <v>18393</v>
      </c>
    </row>
    <row r="21" spans="1:8" ht="14.25" x14ac:dyDescent="0.25">
      <c r="A21" s="3" t="s">
        <v>70</v>
      </c>
      <c r="B21" s="51">
        <v>34159</v>
      </c>
      <c r="C21" s="4">
        <f t="shared" ca="1" si="0"/>
        <v>20</v>
      </c>
      <c r="D21" s="20">
        <v>50570</v>
      </c>
      <c r="E21" s="5">
        <v>52446</v>
      </c>
      <c r="G21" s="10" t="s">
        <v>91</v>
      </c>
      <c r="H21" s="10" t="s">
        <v>92</v>
      </c>
    </row>
    <row r="22" spans="1:8" x14ac:dyDescent="0.2">
      <c r="A22" s="3" t="s">
        <v>64</v>
      </c>
      <c r="B22" s="51">
        <v>35772</v>
      </c>
      <c r="C22" s="4">
        <f t="shared" ca="1" si="0"/>
        <v>16</v>
      </c>
      <c r="D22" s="20">
        <v>30080</v>
      </c>
      <c r="E22" s="5">
        <v>31196</v>
      </c>
    </row>
    <row r="23" spans="1:8" x14ac:dyDescent="0.2">
      <c r="A23" s="3" t="s">
        <v>50</v>
      </c>
      <c r="B23" s="51">
        <v>39744</v>
      </c>
      <c r="C23" s="4">
        <f t="shared" ca="1" si="0"/>
        <v>5</v>
      </c>
      <c r="D23" s="20">
        <v>28424</v>
      </c>
      <c r="E23" s="5">
        <v>29479</v>
      </c>
    </row>
    <row r="24" spans="1:8" x14ac:dyDescent="0.2">
      <c r="A24" s="3" t="s">
        <v>60</v>
      </c>
      <c r="B24" s="51">
        <v>36238</v>
      </c>
      <c r="C24" s="4">
        <f t="shared" ca="1" si="0"/>
        <v>14</v>
      </c>
      <c r="D24" s="20">
        <v>66010</v>
      </c>
      <c r="E24" s="5">
        <v>68459</v>
      </c>
    </row>
    <row r="25" spans="1:8" x14ac:dyDescent="0.2">
      <c r="A25" s="3" t="s">
        <v>65</v>
      </c>
      <c r="B25" s="52">
        <v>39423</v>
      </c>
      <c r="C25" s="4">
        <f t="shared" ca="1" si="0"/>
        <v>6</v>
      </c>
      <c r="D25" s="20">
        <v>59350</v>
      </c>
      <c r="E25" s="5">
        <v>61552</v>
      </c>
    </row>
    <row r="26" spans="1:8" x14ac:dyDescent="0.2">
      <c r="A26" s="3" t="s">
        <v>72</v>
      </c>
      <c r="B26" s="51">
        <v>39296</v>
      </c>
      <c r="C26" s="4">
        <f t="shared" ca="1" si="0"/>
        <v>6</v>
      </c>
      <c r="D26" s="20">
        <v>10636</v>
      </c>
      <c r="E26" s="5">
        <v>11031</v>
      </c>
    </row>
    <row r="27" spans="1:8" x14ac:dyDescent="0.2">
      <c r="A27" s="3" t="s">
        <v>74</v>
      </c>
      <c r="B27" s="51">
        <v>32328</v>
      </c>
      <c r="C27" s="4">
        <f t="shared" ca="1" si="0"/>
        <v>25</v>
      </c>
      <c r="D27" s="20">
        <v>33232</v>
      </c>
      <c r="E27" s="5">
        <v>34465</v>
      </c>
    </row>
    <row r="28" spans="1:8" x14ac:dyDescent="0.2">
      <c r="A28" s="3" t="s">
        <v>67</v>
      </c>
      <c r="B28" s="51">
        <v>37491</v>
      </c>
      <c r="C28" s="4">
        <f t="shared" ca="1" si="0"/>
        <v>11</v>
      </c>
      <c r="D28" s="20">
        <v>70760</v>
      </c>
      <c r="E28" s="5">
        <v>73385</v>
      </c>
    </row>
    <row r="29" spans="1:8" x14ac:dyDescent="0.2">
      <c r="A29" s="3" t="s">
        <v>61</v>
      </c>
      <c r="B29" s="51">
        <v>34254</v>
      </c>
      <c r="C29" s="4">
        <f t="shared" ca="1" si="0"/>
        <v>20</v>
      </c>
      <c r="D29" s="20">
        <v>49260</v>
      </c>
      <c r="E29" s="5">
        <v>51088</v>
      </c>
    </row>
    <row r="30" spans="1:8" x14ac:dyDescent="0.2">
      <c r="A30" s="3" t="s">
        <v>59</v>
      </c>
      <c r="B30" s="51">
        <v>34425</v>
      </c>
      <c r="C30" s="4">
        <f t="shared" ca="1" si="0"/>
        <v>19</v>
      </c>
      <c r="D30" s="20">
        <v>89310</v>
      </c>
      <c r="E30" s="5">
        <v>92623</v>
      </c>
    </row>
    <row r="31" spans="1:8" x14ac:dyDescent="0.2">
      <c r="A31" s="3" t="s">
        <v>52</v>
      </c>
      <c r="B31" s="51">
        <v>36900</v>
      </c>
      <c r="C31" s="4">
        <f t="shared" ca="1" si="0"/>
        <v>12</v>
      </c>
      <c r="D31" s="20">
        <v>8892</v>
      </c>
      <c r="E31" s="5">
        <v>9222</v>
      </c>
    </row>
    <row r="32" spans="1:8" x14ac:dyDescent="0.2">
      <c r="A32" s="3" t="s">
        <v>57</v>
      </c>
      <c r="B32" s="51">
        <v>34256</v>
      </c>
      <c r="C32" s="4">
        <f t="shared" ca="1" si="0"/>
        <v>20</v>
      </c>
      <c r="D32" s="20">
        <v>77350</v>
      </c>
      <c r="E32" s="5">
        <v>80220</v>
      </c>
    </row>
    <row r="33" spans="1:5" x14ac:dyDescent="0.2">
      <c r="A33" s="3" t="s">
        <v>66</v>
      </c>
      <c r="B33" s="51">
        <v>32745</v>
      </c>
      <c r="C33" s="4">
        <f t="shared" ca="1" si="0"/>
        <v>24</v>
      </c>
      <c r="D33" s="20">
        <v>61400</v>
      </c>
      <c r="E33" s="5">
        <v>63678</v>
      </c>
    </row>
    <row r="34" spans="1:5" x14ac:dyDescent="0.2">
      <c r="A34" s="3" t="s">
        <v>53</v>
      </c>
      <c r="B34" s="51">
        <v>34684</v>
      </c>
      <c r="C34" s="4">
        <f t="shared" ca="1" si="0"/>
        <v>18</v>
      </c>
      <c r="D34" s="20">
        <v>26510</v>
      </c>
      <c r="E34" s="5">
        <v>27494</v>
      </c>
    </row>
    <row r="35" spans="1:5" x14ac:dyDescent="0.2">
      <c r="A35" s="3" t="s">
        <v>68</v>
      </c>
      <c r="B35" s="51">
        <v>35362</v>
      </c>
      <c r="C35" s="4">
        <f t="shared" ca="1" si="0"/>
        <v>17</v>
      </c>
      <c r="D35" s="20">
        <v>47620</v>
      </c>
      <c r="E35" s="5">
        <v>49387</v>
      </c>
    </row>
    <row r="36" spans="1:5" x14ac:dyDescent="0.2">
      <c r="A36" s="3" t="s">
        <v>49</v>
      </c>
      <c r="B36" s="52">
        <v>39790</v>
      </c>
      <c r="C36" s="4">
        <f t="shared" ca="1" si="0"/>
        <v>5</v>
      </c>
      <c r="D36" s="20">
        <v>84300</v>
      </c>
      <c r="E36" s="5">
        <v>87428</v>
      </c>
    </row>
    <row r="37" spans="1:5" x14ac:dyDescent="0.2">
      <c r="A37" s="3" t="s">
        <v>54</v>
      </c>
      <c r="B37" s="51">
        <v>34424</v>
      </c>
      <c r="C37" s="4">
        <f t="shared" ca="1" si="0"/>
        <v>19</v>
      </c>
      <c r="D37" s="20">
        <v>48800</v>
      </c>
      <c r="E37" s="5">
        <v>50610</v>
      </c>
    </row>
    <row r="38" spans="1:5" x14ac:dyDescent="0.2">
      <c r="A38" s="3" t="s">
        <v>58</v>
      </c>
      <c r="B38" s="51">
        <v>34582</v>
      </c>
      <c r="C38" s="4">
        <f t="shared" ca="1" si="0"/>
        <v>19</v>
      </c>
      <c r="D38" s="20">
        <v>77950</v>
      </c>
      <c r="E38" s="5">
        <v>80842</v>
      </c>
    </row>
    <row r="39" spans="1:5" x14ac:dyDescent="0.2">
      <c r="A39" s="3" t="s">
        <v>69</v>
      </c>
      <c r="B39" s="51">
        <v>34481</v>
      </c>
      <c r="C39" s="4">
        <f t="shared" ca="1" si="0"/>
        <v>19</v>
      </c>
      <c r="D39" s="20">
        <v>39520</v>
      </c>
      <c r="E39" s="5">
        <v>40986</v>
      </c>
    </row>
    <row r="40" spans="1:5" x14ac:dyDescent="0.2">
      <c r="A40" s="3" t="s">
        <v>51</v>
      </c>
      <c r="B40" s="51">
        <v>38827</v>
      </c>
      <c r="C40" s="4">
        <f t="shared" ca="1" si="0"/>
        <v>7</v>
      </c>
      <c r="D40" s="20">
        <v>80880</v>
      </c>
      <c r="E40" s="5">
        <v>83881</v>
      </c>
    </row>
    <row r="41" spans="1:5" x14ac:dyDescent="0.2">
      <c r="A41" s="3" t="s">
        <v>56</v>
      </c>
      <c r="B41" s="53">
        <v>32330</v>
      </c>
      <c r="C41" s="4">
        <f t="shared" ca="1" si="0"/>
        <v>25</v>
      </c>
      <c r="D41" s="20">
        <v>39620</v>
      </c>
      <c r="E41" s="5">
        <v>41090</v>
      </c>
    </row>
    <row r="42" spans="1:5" x14ac:dyDescent="0.2">
      <c r="A42" s="3" t="s">
        <v>71</v>
      </c>
      <c r="B42" s="51">
        <v>34739</v>
      </c>
      <c r="C42" s="4">
        <f t="shared" ca="1" si="0"/>
        <v>18</v>
      </c>
      <c r="D42" s="20">
        <v>84200</v>
      </c>
      <c r="E42" s="5">
        <v>87324</v>
      </c>
    </row>
    <row r="43" spans="1:5" x14ac:dyDescent="0.2">
      <c r="A43" s="3" t="s">
        <v>75</v>
      </c>
      <c r="B43" s="51">
        <v>33574</v>
      </c>
      <c r="C43" s="4">
        <f t="shared" ca="1" si="0"/>
        <v>22</v>
      </c>
      <c r="D43" s="20">
        <v>24710</v>
      </c>
      <c r="E43" s="5">
        <v>25627</v>
      </c>
    </row>
    <row r="44" spans="1:5" x14ac:dyDescent="0.2">
      <c r="A44" s="3" t="s">
        <v>73</v>
      </c>
      <c r="B44" s="51">
        <v>35689</v>
      </c>
      <c r="C44" s="4">
        <f t="shared" ca="1" si="0"/>
        <v>16</v>
      </c>
      <c r="D44" s="20">
        <v>61860</v>
      </c>
      <c r="E44" s="5">
        <v>64155</v>
      </c>
    </row>
    <row r="45" spans="1:5" x14ac:dyDescent="0.2">
      <c r="A45" s="3" t="s">
        <v>62</v>
      </c>
      <c r="B45" s="51">
        <v>33051</v>
      </c>
      <c r="C45" s="4">
        <f t="shared" ca="1" si="0"/>
        <v>23</v>
      </c>
      <c r="D45" s="20">
        <v>46910</v>
      </c>
      <c r="E45" s="5">
        <v>48650</v>
      </c>
    </row>
    <row r="46" spans="1:5" x14ac:dyDescent="0.2">
      <c r="A46" s="3" t="s">
        <v>63</v>
      </c>
      <c r="B46" s="51">
        <v>37106</v>
      </c>
      <c r="C46" s="4">
        <f t="shared" ca="1" si="0"/>
        <v>12</v>
      </c>
      <c r="D46" s="20">
        <v>30920</v>
      </c>
      <c r="E46" s="5">
        <v>32067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B050"/>
    <pageSetUpPr autoPageBreaks="0"/>
  </sheetPr>
  <dimension ref="A1:H34"/>
  <sheetViews>
    <sheetView showGridLines="0" zoomScale="115" zoomScaleNormal="115" workbookViewId="0"/>
  </sheetViews>
  <sheetFormatPr defaultColWidth="9.140625" defaultRowHeight="12.75" x14ac:dyDescent="0.2"/>
  <cols>
    <col min="1" max="1" width="19.5703125" style="10" customWidth="1"/>
    <col min="2" max="2" width="10.140625" style="10" bestFit="1" customWidth="1"/>
    <col min="3" max="3" width="10.140625" style="10" customWidth="1"/>
    <col min="4" max="5" width="10.140625" style="10" bestFit="1" customWidth="1"/>
    <col min="6" max="6" width="9.140625" style="10"/>
    <col min="7" max="7" width="10.42578125" style="10" bestFit="1" customWidth="1"/>
    <col min="8" max="8" width="38.28515625" style="10" customWidth="1"/>
    <col min="9" max="16384" width="9.140625" style="10"/>
  </cols>
  <sheetData>
    <row r="1" spans="1:8" ht="21.75" thickBot="1" x14ac:dyDescent="0.4">
      <c r="A1" s="23" t="s">
        <v>101</v>
      </c>
      <c r="B1" s="7"/>
      <c r="C1" s="7"/>
      <c r="D1" s="7"/>
      <c r="E1" s="11"/>
    </row>
    <row r="2" spans="1:8" ht="13.5" thickBot="1" x14ac:dyDescent="0.25">
      <c r="A2" s="9"/>
      <c r="B2" s="34" t="s">
        <v>29</v>
      </c>
      <c r="C2" s="34" t="s">
        <v>30</v>
      </c>
      <c r="D2" s="34" t="s">
        <v>31</v>
      </c>
      <c r="E2" s="54" t="s">
        <v>0</v>
      </c>
      <c r="G2" s="10" t="s">
        <v>93</v>
      </c>
      <c r="H2" s="10" t="s">
        <v>96</v>
      </c>
    </row>
    <row r="3" spans="1:8" ht="13.5" thickBot="1" x14ac:dyDescent="0.25">
      <c r="A3" s="12" t="s">
        <v>1</v>
      </c>
      <c r="B3" s="18">
        <v>0.01</v>
      </c>
      <c r="C3" s="18"/>
      <c r="D3" s="18"/>
      <c r="E3" s="35"/>
    </row>
    <row r="4" spans="1:8" x14ac:dyDescent="0.2">
      <c r="A4" s="22" t="s">
        <v>27</v>
      </c>
      <c r="B4" s="65">
        <v>137000</v>
      </c>
      <c r="C4" s="66">
        <v>138370</v>
      </c>
      <c r="D4" s="13">
        <v>139750</v>
      </c>
      <c r="E4" s="55">
        <f>SUM(B4:D4)</f>
        <v>415120</v>
      </c>
      <c r="G4" s="10" t="s">
        <v>94</v>
      </c>
      <c r="H4" s="10" t="s">
        <v>95</v>
      </c>
    </row>
    <row r="5" spans="1:8" ht="13.5" thickBot="1" x14ac:dyDescent="0.25">
      <c r="A5" s="22" t="s">
        <v>28</v>
      </c>
      <c r="B5" s="67">
        <v>26700</v>
      </c>
      <c r="C5" s="68">
        <v>26970</v>
      </c>
      <c r="D5" s="14">
        <v>27240</v>
      </c>
      <c r="E5" s="56">
        <f>SUM(B5:D5)</f>
        <v>80910</v>
      </c>
    </row>
    <row r="6" spans="1:8" ht="13.5" thickBot="1" x14ac:dyDescent="0.25">
      <c r="A6" s="138" t="s">
        <v>1</v>
      </c>
      <c r="B6" s="69">
        <f>SUM(B4:B5)</f>
        <v>163700</v>
      </c>
      <c r="C6" s="70">
        <f>SUM(C4:C5)</f>
        <v>165340</v>
      </c>
      <c r="D6" s="38">
        <f>SUM(D4:D5)</f>
        <v>166990</v>
      </c>
      <c r="E6" s="57">
        <f>SUM(E4:E5)</f>
        <v>496030</v>
      </c>
      <c r="G6" s="71"/>
      <c r="H6" s="71"/>
    </row>
    <row r="7" spans="1:8" ht="13.5" thickBot="1" x14ac:dyDescent="0.25">
      <c r="A7" s="15"/>
      <c r="B7" s="16"/>
      <c r="C7" s="16"/>
      <c r="D7" s="16"/>
      <c r="E7" s="39"/>
      <c r="G7" s="71"/>
      <c r="H7" s="71"/>
    </row>
    <row r="8" spans="1:8" ht="13.5" thickBot="1" x14ac:dyDescent="0.25">
      <c r="A8" s="12" t="s">
        <v>2</v>
      </c>
      <c r="B8" s="13"/>
      <c r="C8" s="13"/>
      <c r="D8" s="13"/>
      <c r="E8" s="40"/>
      <c r="G8" s="71"/>
      <c r="H8" s="71"/>
    </row>
    <row r="9" spans="1:8" ht="14.25" thickTop="1" thickBot="1" x14ac:dyDescent="0.25">
      <c r="A9" s="22" t="s">
        <v>3</v>
      </c>
      <c r="B9" s="13">
        <v>76500</v>
      </c>
      <c r="C9" s="13">
        <v>77270</v>
      </c>
      <c r="D9" s="13">
        <v>78040</v>
      </c>
      <c r="E9" s="58">
        <f>SUM(B9:D9)</f>
        <v>231810</v>
      </c>
      <c r="G9" s="71"/>
      <c r="H9" s="71"/>
    </row>
    <row r="10" spans="1:8" ht="14.25" thickTop="1" thickBot="1" x14ac:dyDescent="0.25">
      <c r="A10" s="22" t="s">
        <v>4</v>
      </c>
      <c r="B10" s="14">
        <v>1300</v>
      </c>
      <c r="C10" s="14">
        <v>1310</v>
      </c>
      <c r="D10" s="14">
        <v>1320</v>
      </c>
      <c r="E10" s="59">
        <f>SUM(B10:D10)</f>
        <v>3930</v>
      </c>
      <c r="G10" s="71"/>
      <c r="H10" s="71"/>
    </row>
    <row r="11" spans="1:8" ht="14.25" thickTop="1" thickBot="1" x14ac:dyDescent="0.25">
      <c r="A11" s="22" t="s">
        <v>5</v>
      </c>
      <c r="B11" s="8">
        <v>500</v>
      </c>
      <c r="C11" s="14">
        <v>510</v>
      </c>
      <c r="D11" s="14">
        <v>520</v>
      </c>
      <c r="E11" s="59">
        <f>SUM(B11:D11)</f>
        <v>1530</v>
      </c>
    </row>
    <row r="12" spans="1:8" ht="14.25" thickTop="1" thickBot="1" x14ac:dyDescent="0.25">
      <c r="A12" s="25" t="s">
        <v>6</v>
      </c>
      <c r="B12" s="38">
        <f>SUM(B9:B11)</f>
        <v>78300</v>
      </c>
      <c r="C12" s="38">
        <f>SUM(C9:C11)</f>
        <v>79090</v>
      </c>
      <c r="D12" s="38">
        <f>SUM(D9:D11)</f>
        <v>79880</v>
      </c>
      <c r="E12" s="59">
        <f>SUM(E9:E11)</f>
        <v>237270</v>
      </c>
    </row>
    <row r="13" spans="1:8" ht="14.25" thickTop="1" thickBot="1" x14ac:dyDescent="0.25">
      <c r="A13" s="24" t="s">
        <v>7</v>
      </c>
      <c r="B13" s="41">
        <f>B6-B12</f>
        <v>85400</v>
      </c>
      <c r="C13" s="41">
        <f>C6-C12</f>
        <v>86250</v>
      </c>
      <c r="D13" s="41">
        <f>D6-D12</f>
        <v>87110</v>
      </c>
      <c r="E13" s="60">
        <f>E6-E12</f>
        <v>258760</v>
      </c>
      <c r="G13" s="72"/>
      <c r="H13" s="73"/>
    </row>
    <row r="14" spans="1:8" ht="13.5" thickTop="1" x14ac:dyDescent="0.2">
      <c r="A14" s="43"/>
      <c r="B14" s="13"/>
      <c r="C14" s="13"/>
      <c r="D14" s="13"/>
      <c r="E14" s="40"/>
      <c r="G14" s="74"/>
      <c r="H14" s="75"/>
    </row>
    <row r="15" spans="1:8" ht="13.5" thickBot="1" x14ac:dyDescent="0.25">
      <c r="A15" s="12" t="s">
        <v>37</v>
      </c>
      <c r="B15" s="13"/>
      <c r="C15" s="13"/>
      <c r="D15" s="13"/>
      <c r="E15" s="40"/>
      <c r="G15" s="74"/>
      <c r="H15" s="75"/>
    </row>
    <row r="16" spans="1:8" ht="13.5" thickBot="1" x14ac:dyDescent="0.25">
      <c r="A16" s="21" t="s">
        <v>8</v>
      </c>
      <c r="B16" s="61">
        <v>18400</v>
      </c>
      <c r="C16" s="62">
        <v>18580</v>
      </c>
      <c r="D16" s="62">
        <v>18770</v>
      </c>
      <c r="E16" s="36">
        <f t="shared" ref="E16:E31" si="0">SUM(B16:D16)</f>
        <v>55750</v>
      </c>
      <c r="G16" s="74"/>
      <c r="H16" s="75"/>
    </row>
    <row r="17" spans="1:8" ht="13.5" thickBot="1" x14ac:dyDescent="0.25">
      <c r="A17" s="21" t="s">
        <v>9</v>
      </c>
      <c r="B17" s="63">
        <v>175</v>
      </c>
      <c r="C17" s="64">
        <v>180</v>
      </c>
      <c r="D17" s="64">
        <v>180</v>
      </c>
      <c r="E17" s="37">
        <f t="shared" si="0"/>
        <v>535</v>
      </c>
      <c r="G17" s="76"/>
      <c r="H17" s="77"/>
    </row>
    <row r="18" spans="1:8" ht="13.5" thickBot="1" x14ac:dyDescent="0.25">
      <c r="A18" s="21" t="s">
        <v>10</v>
      </c>
      <c r="B18" s="63">
        <v>200</v>
      </c>
      <c r="C18" s="64">
        <v>200</v>
      </c>
      <c r="D18" s="64">
        <v>200</v>
      </c>
      <c r="E18" s="37">
        <f t="shared" si="0"/>
        <v>600</v>
      </c>
    </row>
    <row r="19" spans="1:8" ht="13.5" thickBot="1" x14ac:dyDescent="0.25">
      <c r="A19" s="21" t="s">
        <v>11</v>
      </c>
      <c r="B19" s="63">
        <v>162</v>
      </c>
      <c r="C19" s="64">
        <v>160</v>
      </c>
      <c r="D19" s="64">
        <v>160</v>
      </c>
      <c r="E19" s="37">
        <f t="shared" si="0"/>
        <v>482</v>
      </c>
    </row>
    <row r="20" spans="1:8" ht="13.5" thickBot="1" x14ac:dyDescent="0.25">
      <c r="A20" s="21" t="s">
        <v>12</v>
      </c>
      <c r="B20" s="63">
        <v>200</v>
      </c>
      <c r="C20" s="64">
        <v>200</v>
      </c>
      <c r="D20" s="64">
        <v>200</v>
      </c>
      <c r="E20" s="37">
        <f t="shared" si="0"/>
        <v>600</v>
      </c>
    </row>
    <row r="21" spans="1:8" ht="13.5" thickBot="1" x14ac:dyDescent="0.25">
      <c r="A21" s="21" t="s">
        <v>13</v>
      </c>
      <c r="B21" s="63">
        <v>3800</v>
      </c>
      <c r="C21" s="64">
        <v>3840</v>
      </c>
      <c r="D21" s="64">
        <v>3880</v>
      </c>
      <c r="E21" s="37">
        <f t="shared" si="0"/>
        <v>11520</v>
      </c>
    </row>
    <row r="22" spans="1:8" ht="13.5" thickBot="1" x14ac:dyDescent="0.25">
      <c r="A22" s="21" t="s">
        <v>14</v>
      </c>
      <c r="B22" s="63">
        <v>300</v>
      </c>
      <c r="C22" s="64">
        <v>300</v>
      </c>
      <c r="D22" s="64">
        <v>300</v>
      </c>
      <c r="E22" s="37">
        <f t="shared" si="0"/>
        <v>900</v>
      </c>
      <c r="F22" s="148"/>
    </row>
    <row r="23" spans="1:8" ht="13.5" thickBot="1" x14ac:dyDescent="0.25">
      <c r="A23" s="21" t="s">
        <v>15</v>
      </c>
      <c r="B23" s="63">
        <v>700</v>
      </c>
      <c r="C23" s="64">
        <v>710</v>
      </c>
      <c r="D23" s="64">
        <v>720</v>
      </c>
      <c r="E23" s="37">
        <f t="shared" si="0"/>
        <v>2130</v>
      </c>
    </row>
    <row r="24" spans="1:8" x14ac:dyDescent="0.2">
      <c r="A24" s="21" t="s">
        <v>16</v>
      </c>
      <c r="B24" s="8">
        <v>2300</v>
      </c>
      <c r="C24" s="14">
        <v>2320</v>
      </c>
      <c r="D24" s="14">
        <v>2340</v>
      </c>
      <c r="E24" s="37">
        <f t="shared" si="0"/>
        <v>6960</v>
      </c>
    </row>
    <row r="25" spans="1:8" x14ac:dyDescent="0.2">
      <c r="A25" s="21" t="s">
        <v>17</v>
      </c>
      <c r="B25" s="8">
        <v>21600</v>
      </c>
      <c r="C25" s="14">
        <v>21820</v>
      </c>
      <c r="D25" s="14">
        <v>22040</v>
      </c>
      <c r="E25" s="37">
        <f t="shared" si="0"/>
        <v>65460</v>
      </c>
    </row>
    <row r="26" spans="1:8" x14ac:dyDescent="0.2">
      <c r="A26" s="21" t="s">
        <v>18</v>
      </c>
      <c r="B26" s="8">
        <v>1100</v>
      </c>
      <c r="C26" s="14">
        <v>1110</v>
      </c>
      <c r="D26" s="14">
        <v>1120</v>
      </c>
      <c r="E26" s="37">
        <f t="shared" si="0"/>
        <v>3330</v>
      </c>
    </row>
    <row r="27" spans="1:8" x14ac:dyDescent="0.2">
      <c r="A27" s="21" t="s">
        <v>19</v>
      </c>
      <c r="B27" s="8">
        <v>1300</v>
      </c>
      <c r="C27" s="14">
        <v>1310</v>
      </c>
      <c r="D27" s="14">
        <v>1320</v>
      </c>
      <c r="E27" s="37">
        <f t="shared" si="0"/>
        <v>3930</v>
      </c>
    </row>
    <row r="28" spans="1:8" x14ac:dyDescent="0.2">
      <c r="A28" s="21" t="s">
        <v>20</v>
      </c>
      <c r="B28" s="8">
        <v>500</v>
      </c>
      <c r="C28" s="14">
        <v>510</v>
      </c>
      <c r="D28" s="14">
        <v>520</v>
      </c>
      <c r="E28" s="37">
        <f t="shared" si="0"/>
        <v>1530</v>
      </c>
    </row>
    <row r="29" spans="1:8" x14ac:dyDescent="0.2">
      <c r="A29" s="21" t="s">
        <v>21</v>
      </c>
      <c r="B29" s="8">
        <v>900</v>
      </c>
      <c r="C29" s="14">
        <v>910</v>
      </c>
      <c r="D29" s="14">
        <v>920</v>
      </c>
      <c r="E29" s="37">
        <f t="shared" si="0"/>
        <v>2730</v>
      </c>
    </row>
    <row r="30" spans="1:8" x14ac:dyDescent="0.2">
      <c r="A30" s="21" t="s">
        <v>22</v>
      </c>
      <c r="B30" s="8">
        <v>300</v>
      </c>
      <c r="C30" s="14">
        <v>300</v>
      </c>
      <c r="D30" s="14">
        <v>300</v>
      </c>
      <c r="E30" s="37">
        <f t="shared" si="0"/>
        <v>900</v>
      </c>
    </row>
    <row r="31" spans="1:8" x14ac:dyDescent="0.2">
      <c r="A31" s="21" t="s">
        <v>23</v>
      </c>
      <c r="B31" s="8">
        <v>165</v>
      </c>
      <c r="C31" s="14">
        <v>170</v>
      </c>
      <c r="D31" s="14">
        <v>170</v>
      </c>
      <c r="E31" s="37">
        <f t="shared" si="0"/>
        <v>505</v>
      </c>
    </row>
    <row r="32" spans="1:8" x14ac:dyDescent="0.2">
      <c r="A32" s="24" t="s">
        <v>24</v>
      </c>
      <c r="B32" s="41">
        <f>SUM(B16:B31)</f>
        <v>52102</v>
      </c>
      <c r="C32" s="41">
        <f>SUM(C16:C31)</f>
        <v>52620</v>
      </c>
      <c r="D32" s="41">
        <f>SUM(D16:D31)</f>
        <v>53140</v>
      </c>
      <c r="E32" s="42">
        <f>SUM(E16:E31)</f>
        <v>157862</v>
      </c>
    </row>
    <row r="33" spans="1:5" x14ac:dyDescent="0.2">
      <c r="A33" s="17"/>
      <c r="B33" s="13"/>
      <c r="C33" s="13"/>
      <c r="D33" s="13"/>
      <c r="E33" s="40"/>
    </row>
    <row r="34" spans="1:5" x14ac:dyDescent="0.2">
      <c r="A34" s="26" t="s">
        <v>7</v>
      </c>
      <c r="B34" s="44">
        <f>B13-B32</f>
        <v>33298</v>
      </c>
      <c r="C34" s="44">
        <f>C13-C32</f>
        <v>33630</v>
      </c>
      <c r="D34" s="44">
        <f>D13-D32</f>
        <v>33970</v>
      </c>
      <c r="E34" s="45">
        <f>E13-E32</f>
        <v>100898</v>
      </c>
    </row>
  </sheetData>
  <printOptions gridLines="1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11"/>
  </sheetPr>
  <dimension ref="A1:M15"/>
  <sheetViews>
    <sheetView topLeftCell="A2" zoomScale="145" zoomScaleNormal="145" workbookViewId="0">
      <selection activeCell="J8" sqref="J8"/>
    </sheetView>
  </sheetViews>
  <sheetFormatPr defaultColWidth="9.140625" defaultRowHeight="15" x14ac:dyDescent="0.25"/>
  <cols>
    <col min="1" max="1" width="18.85546875" style="113" customWidth="1"/>
    <col min="2" max="7" width="9.5703125" style="113" bestFit="1" customWidth="1"/>
    <col min="8" max="8" width="11.140625" style="113" bestFit="1" customWidth="1"/>
    <col min="9" max="9" width="9.5703125" style="113" bestFit="1" customWidth="1"/>
    <col min="10" max="10" width="9.140625" style="113"/>
    <col min="11" max="13" width="4.42578125" style="113" bestFit="1" customWidth="1"/>
    <col min="14" max="16384" width="9.140625" style="113"/>
  </cols>
  <sheetData>
    <row r="1" spans="1:13" s="114" customFormat="1" ht="64.5" customHeight="1" x14ac:dyDescent="0.4">
      <c r="A1" s="149"/>
      <c r="B1" s="149"/>
      <c r="C1" s="149"/>
      <c r="D1" s="149"/>
      <c r="E1" s="149"/>
      <c r="F1" s="149"/>
      <c r="G1" s="149"/>
      <c r="H1" s="149"/>
      <c r="I1" s="149"/>
      <c r="J1" s="132"/>
      <c r="K1" s="133"/>
      <c r="L1" s="132"/>
    </row>
    <row r="2" spans="1:13" x14ac:dyDescent="0.25">
      <c r="A2" s="1" t="s">
        <v>100</v>
      </c>
      <c r="B2" s="1"/>
      <c r="C2" s="1"/>
      <c r="D2" s="1"/>
      <c r="E2" s="1"/>
      <c r="F2" s="1"/>
      <c r="G2" s="1"/>
      <c r="H2" s="1"/>
      <c r="I2" s="1"/>
      <c r="J2" s="115"/>
      <c r="K2" s="116"/>
      <c r="L2" s="115"/>
    </row>
    <row r="3" spans="1:13" x14ac:dyDescent="0.25">
      <c r="A3" s="117"/>
      <c r="B3" s="118" t="s">
        <v>29</v>
      </c>
      <c r="C3" s="118" t="s">
        <v>30</v>
      </c>
      <c r="D3" s="118" t="s">
        <v>31</v>
      </c>
      <c r="E3" s="118" t="s">
        <v>32</v>
      </c>
      <c r="F3" s="118" t="s">
        <v>33</v>
      </c>
      <c r="G3" s="118" t="s">
        <v>34</v>
      </c>
      <c r="H3" s="118" t="s">
        <v>35</v>
      </c>
      <c r="I3" s="118" t="s">
        <v>36</v>
      </c>
      <c r="J3" s="115"/>
      <c r="K3" s="119">
        <v>416</v>
      </c>
      <c r="L3" s="119">
        <v>127</v>
      </c>
      <c r="M3" s="119">
        <v>371</v>
      </c>
    </row>
    <row r="4" spans="1:13" x14ac:dyDescent="0.25">
      <c r="A4" s="120" t="s">
        <v>27</v>
      </c>
      <c r="B4" s="121">
        <v>120</v>
      </c>
      <c r="C4" s="121">
        <v>180</v>
      </c>
      <c r="D4" s="121">
        <v>250</v>
      </c>
      <c r="E4" s="121">
        <v>240</v>
      </c>
      <c r="F4" s="121">
        <v>300</v>
      </c>
      <c r="G4" s="121">
        <v>450</v>
      </c>
      <c r="H4" s="122">
        <f>SUM(B4:G4)</f>
        <v>1540</v>
      </c>
      <c r="I4" s="122">
        <f>AVERAGE(B4:G4)</f>
        <v>256.66666666666669</v>
      </c>
      <c r="J4" s="115"/>
      <c r="K4" s="119">
        <v>306</v>
      </c>
      <c r="L4" s="119">
        <v>545</v>
      </c>
      <c r="M4" s="119">
        <v>156</v>
      </c>
    </row>
    <row r="5" spans="1:13" x14ac:dyDescent="0.25">
      <c r="A5" s="120" t="s">
        <v>37</v>
      </c>
      <c r="B5" s="123">
        <v>100</v>
      </c>
      <c r="C5" s="123">
        <v>130</v>
      </c>
      <c r="D5" s="123">
        <v>120</v>
      </c>
      <c r="E5" s="123">
        <v>220</v>
      </c>
      <c r="F5" s="123">
        <v>260</v>
      </c>
      <c r="G5" s="123">
        <v>350</v>
      </c>
      <c r="H5" s="124">
        <f>SUM(B5:G5)</f>
        <v>1180</v>
      </c>
      <c r="I5" s="124">
        <f>AVERAGE(B5:G5)</f>
        <v>196.66666666666666</v>
      </c>
      <c r="J5" s="115"/>
      <c r="K5" s="119">
        <v>152</v>
      </c>
      <c r="L5" s="119">
        <v>932</v>
      </c>
      <c r="M5" s="119">
        <v>844</v>
      </c>
    </row>
    <row r="6" spans="1:13" x14ac:dyDescent="0.25">
      <c r="A6" s="120" t="s">
        <v>38</v>
      </c>
      <c r="B6" s="124">
        <f t="shared" ref="B6:G6" si="0">B4-B5</f>
        <v>20</v>
      </c>
      <c r="C6" s="124">
        <f t="shared" si="0"/>
        <v>50</v>
      </c>
      <c r="D6" s="124">
        <f t="shared" si="0"/>
        <v>130</v>
      </c>
      <c r="E6" s="124">
        <f t="shared" si="0"/>
        <v>20</v>
      </c>
      <c r="F6" s="124">
        <f t="shared" si="0"/>
        <v>40</v>
      </c>
      <c r="G6" s="124">
        <f t="shared" si="0"/>
        <v>100</v>
      </c>
      <c r="H6" s="124">
        <f>SUM(B6:G6)</f>
        <v>360</v>
      </c>
      <c r="I6" s="125">
        <f>AVERAGE(B6:G6)</f>
        <v>60</v>
      </c>
      <c r="J6" s="115"/>
      <c r="K6" s="119">
        <v>221</v>
      </c>
      <c r="L6" s="119">
        <v>225</v>
      </c>
      <c r="M6" s="119">
        <v>559</v>
      </c>
    </row>
    <row r="7" spans="1:13" x14ac:dyDescent="0.25">
      <c r="A7" s="120" t="s">
        <v>39</v>
      </c>
      <c r="B7" s="124">
        <f>B6</f>
        <v>20</v>
      </c>
      <c r="C7" s="124">
        <f>C6+B7</f>
        <v>70</v>
      </c>
      <c r="D7" s="124">
        <f>D6+C7</f>
        <v>200</v>
      </c>
      <c r="E7" s="124">
        <f>E6+D7</f>
        <v>220</v>
      </c>
      <c r="F7" s="124">
        <f>F6+E7</f>
        <v>260</v>
      </c>
      <c r="G7" s="124">
        <f>G6+F7</f>
        <v>360</v>
      </c>
      <c r="H7" s="124"/>
      <c r="I7" s="124"/>
      <c r="J7" s="115"/>
      <c r="K7" s="119">
        <v>212</v>
      </c>
      <c r="L7" s="119">
        <v>786</v>
      </c>
      <c r="M7" s="119">
        <v>909</v>
      </c>
    </row>
    <row r="8" spans="1:13" ht="20.25" customHeight="1" x14ac:dyDescent="0.25">
      <c r="A8" s="120" t="s">
        <v>40</v>
      </c>
      <c r="B8" s="126"/>
      <c r="C8" s="126"/>
      <c r="D8" s="126"/>
      <c r="E8" s="126"/>
      <c r="F8" s="126"/>
      <c r="G8" s="126"/>
      <c r="H8" s="125"/>
      <c r="I8" s="125"/>
      <c r="J8" s="115"/>
      <c r="K8" s="115"/>
      <c r="L8" s="115"/>
    </row>
    <row r="9" spans="1:13" x14ac:dyDescent="0.25">
      <c r="A9" s="127" t="s">
        <v>41</v>
      </c>
      <c r="B9" s="115"/>
      <c r="C9" s="128">
        <f t="shared" ref="C9:G10" si="1">(C4-B4)/B4</f>
        <v>0.5</v>
      </c>
      <c r="D9" s="128">
        <f t="shared" si="1"/>
        <v>0.3888888888888889</v>
      </c>
      <c r="E9" s="128">
        <f t="shared" si="1"/>
        <v>-0.04</v>
      </c>
      <c r="F9" s="128">
        <f t="shared" si="1"/>
        <v>0.25</v>
      </c>
      <c r="G9" s="128">
        <f t="shared" si="1"/>
        <v>0.5</v>
      </c>
      <c r="H9" s="129">
        <f>(G4-B4)/B4</f>
        <v>2.75</v>
      </c>
      <c r="I9" s="130">
        <f>(G4/B4)^(1/5)-1</f>
        <v>0.30258554234867607</v>
      </c>
    </row>
    <row r="10" spans="1:13" x14ac:dyDescent="0.25">
      <c r="A10" s="127" t="s">
        <v>42</v>
      </c>
      <c r="B10" s="115"/>
      <c r="C10" s="128">
        <f t="shared" si="1"/>
        <v>0.3</v>
      </c>
      <c r="D10" s="128">
        <f t="shared" si="1"/>
        <v>-7.6923076923076927E-2</v>
      </c>
      <c r="E10" s="128">
        <f t="shared" si="1"/>
        <v>0.83333333333333337</v>
      </c>
      <c r="F10" s="128">
        <f t="shared" si="1"/>
        <v>0.18181818181818182</v>
      </c>
      <c r="G10" s="128">
        <f t="shared" si="1"/>
        <v>0.34615384615384615</v>
      </c>
      <c r="H10" s="129">
        <f>(G5-B5)/B5</f>
        <v>2.5</v>
      </c>
      <c r="I10" s="130">
        <f>(G5/B5)^(1/5)-1</f>
        <v>0.28473515712343933</v>
      </c>
    </row>
    <row r="11" spans="1:13" x14ac:dyDescent="0.25">
      <c r="A11" s="127" t="s">
        <v>43</v>
      </c>
      <c r="B11" s="115"/>
      <c r="C11" s="128">
        <f>(C6-B6)/B6</f>
        <v>1.5</v>
      </c>
      <c r="D11" s="128">
        <f>(D6-C6)/C6</f>
        <v>1.6</v>
      </c>
      <c r="E11" s="128">
        <f>(E6-D6)/D6</f>
        <v>-0.84615384615384615</v>
      </c>
      <c r="F11" s="128">
        <f>(F6-E6)/E6</f>
        <v>1</v>
      </c>
      <c r="G11" s="128">
        <f>(G6-F6)/F6</f>
        <v>1.5</v>
      </c>
      <c r="H11" s="129">
        <f>(G6-B6)/B6</f>
        <v>4</v>
      </c>
      <c r="I11" s="130">
        <f>(G6/B6)^(1/5)-1</f>
        <v>0.3797296614612149</v>
      </c>
    </row>
    <row r="12" spans="1:13" x14ac:dyDescent="0.25">
      <c r="B12" s="115"/>
      <c r="C12" s="115"/>
      <c r="D12" s="115"/>
      <c r="E12" s="115"/>
      <c r="F12" s="115"/>
      <c r="G12" s="115"/>
      <c r="H12" s="115"/>
      <c r="I12" s="115"/>
    </row>
    <row r="13" spans="1:13" x14ac:dyDescent="0.25">
      <c r="A13" s="127" t="s">
        <v>44</v>
      </c>
      <c r="B13" s="131">
        <f t="shared" ref="B13:H13" si="2">B4/B5</f>
        <v>1.2</v>
      </c>
      <c r="C13" s="131">
        <f t="shared" si="2"/>
        <v>1.3846153846153846</v>
      </c>
      <c r="D13" s="131">
        <f t="shared" si="2"/>
        <v>2.0833333333333335</v>
      </c>
      <c r="E13" s="131">
        <f t="shared" si="2"/>
        <v>1.0909090909090908</v>
      </c>
      <c r="F13" s="131">
        <f t="shared" si="2"/>
        <v>1.1538461538461537</v>
      </c>
      <c r="G13" s="131">
        <f t="shared" si="2"/>
        <v>1.2857142857142858</v>
      </c>
      <c r="H13" s="131">
        <f t="shared" si="2"/>
        <v>1.3050847457627119</v>
      </c>
      <c r="I13" s="115"/>
    </row>
    <row r="14" spans="1:13" x14ac:dyDescent="0.25">
      <c r="A14" s="127" t="s">
        <v>45</v>
      </c>
      <c r="B14" s="131">
        <f t="shared" ref="B14:H14" si="3">B4/B6</f>
        <v>6</v>
      </c>
      <c r="C14" s="131">
        <f t="shared" si="3"/>
        <v>3.6</v>
      </c>
      <c r="D14" s="131">
        <f t="shared" si="3"/>
        <v>1.9230769230769231</v>
      </c>
      <c r="E14" s="131">
        <f t="shared" si="3"/>
        <v>12</v>
      </c>
      <c r="F14" s="131">
        <f t="shared" si="3"/>
        <v>7.5</v>
      </c>
      <c r="G14" s="131">
        <f t="shared" si="3"/>
        <v>4.5</v>
      </c>
      <c r="H14" s="131">
        <f t="shared" si="3"/>
        <v>4.2777777777777777</v>
      </c>
      <c r="I14" s="115"/>
    </row>
    <row r="15" spans="1:13" x14ac:dyDescent="0.25">
      <c r="A15" s="127" t="s">
        <v>46</v>
      </c>
      <c r="B15" s="131">
        <f t="shared" ref="B15:H15" si="4">B5/B6</f>
        <v>5</v>
      </c>
      <c r="C15" s="131">
        <f t="shared" si="4"/>
        <v>2.6</v>
      </c>
      <c r="D15" s="131">
        <f t="shared" si="4"/>
        <v>0.92307692307692313</v>
      </c>
      <c r="E15" s="131">
        <f t="shared" si="4"/>
        <v>11</v>
      </c>
      <c r="F15" s="131">
        <f t="shared" si="4"/>
        <v>6.5</v>
      </c>
      <c r="G15" s="131">
        <f t="shared" si="4"/>
        <v>3.5</v>
      </c>
      <c r="H15" s="131">
        <f t="shared" si="4"/>
        <v>3.2777777777777777</v>
      </c>
      <c r="I15" s="115"/>
      <c r="J15" s="115"/>
      <c r="K15" s="115"/>
      <c r="L15" s="115"/>
    </row>
  </sheetData>
  <customSheetViews>
    <customSheetView guid="{32E1B1E0-F29A-4FB3-9E7F-F78F245BC75E}" showRuler="0">
      <selection activeCell="B30" sqref="B30"/>
      <pageMargins left="0.75" right="0.75" top="1" bottom="1" header="0.5" footer="0.5"/>
      <printOptions gridLines="1"/>
      <pageSetup orientation="portrait" horizontalDpi="4294967292" verticalDpi="4294967292" r:id="rId1"/>
      <headerFooter alignWithMargins="0">
        <oddHeader>&amp;F</oddHeader>
        <oddFooter>Page &amp;P</oddFooter>
      </headerFooter>
    </customSheetView>
  </customSheetViews>
  <mergeCells count="1">
    <mergeCell ref="A2:I2"/>
  </mergeCells>
  <phoneticPr fontId="0" type="noConversion"/>
  <printOptions gridLines="1" gridLinesSet="0"/>
  <pageMargins left="0.75" right="0.75" top="1" bottom="1" header="0.5" footer="0.5"/>
  <pageSetup orientation="portrait" horizontalDpi="4294967292" verticalDpi="4294967292" r:id="rId2"/>
  <headerFooter alignWithMargins="0">
    <oddHeader>&amp;F</oddHeader>
    <oddFooter>Page &amp;P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FontColors</vt:lpstr>
      <vt:lpstr>CustomFontColors</vt:lpstr>
      <vt:lpstr>Underlining</vt:lpstr>
      <vt:lpstr>BorderGridlines</vt:lpstr>
      <vt:lpstr>FillColor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Windows User</cp:lastModifiedBy>
  <cp:lastPrinted>2010-02-24T23:00:57Z</cp:lastPrinted>
  <dcterms:created xsi:type="dcterms:W3CDTF">1996-02-01T22:02:06Z</dcterms:created>
  <dcterms:modified xsi:type="dcterms:W3CDTF">2013-12-10T00:14:50Z</dcterms:modified>
</cp:coreProperties>
</file>